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codeName="ThisWorkbook" defaultThemeVersion="124226"/>
  <mc:AlternateContent xmlns:mc="http://schemas.openxmlformats.org/markup-compatibility/2006">
    <mc:Choice Requires="x15">
      <x15ac:absPath xmlns:x15ac="http://schemas.microsoft.com/office/spreadsheetml/2010/11/ac" url="https://neudimensioncom-my.sharepoint.com/personal/fatimah_hanim_neudimension_com_my/Documents/Desktop/DIMENSION BID#22092020/01_ADMIN &amp; SAFETY/13.1 Safety/02.1_Hazard Hunt Tracking/2024/"/>
    </mc:Choice>
  </mc:AlternateContent>
  <xr:revisionPtr revIDLastSave="2416" documentId="8_{395915D7-9029-45BC-B7C4-E307095F17BF}" xr6:coauthVersionLast="47" xr6:coauthVersionMax="47" xr10:uidLastSave="{9012AE8D-21F2-4E04-9E85-026E8E413D07}"/>
  <bookViews>
    <workbookView xWindow="-120" yWindow="-120" windowWidth="20730" windowHeight="11040" firstSheet="4" activeTab="5" xr2:uid="{00000000-000D-0000-FFFF-FFFF00000000}"/>
  </bookViews>
  <sheets>
    <sheet name="GENERAL" sheetId="57" state="hidden" r:id="rId1"/>
    <sheet name="JAN" sheetId="73" r:id="rId2"/>
    <sheet name="FEB" sheetId="72" r:id="rId3"/>
    <sheet name="MAR" sheetId="71" r:id="rId4"/>
    <sheet name="APRIL" sheetId="70" r:id="rId5"/>
    <sheet name="MAY" sheetId="69" r:id="rId6"/>
    <sheet name="JUNE" sheetId="68" r:id="rId7"/>
    <sheet name="JULY" sheetId="67" r:id="rId8"/>
    <sheet name="AUG" sheetId="66" r:id="rId9"/>
    <sheet name="SEPT" sheetId="65" r:id="rId10"/>
    <sheet name="OCT" sheetId="64" r:id="rId11"/>
    <sheet name="NOV" sheetId="63" r:id="rId12"/>
    <sheet name="DEC" sheetId="62" r:id="rId13"/>
    <sheet name="Parameters" sheetId="58"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338" i="69" l="1"/>
  <c r="S285" i="69"/>
  <c r="S165" i="69"/>
  <c r="S162" i="69"/>
  <c r="D599" i="69"/>
  <c r="P598" i="69"/>
  <c r="O598" i="69"/>
  <c r="N598" i="69"/>
  <c r="M598" i="69"/>
  <c r="L598" i="69"/>
  <c r="K598" i="69"/>
  <c r="J598" i="69"/>
  <c r="I598" i="69"/>
  <c r="H598" i="69"/>
  <c r="G598" i="69"/>
  <c r="F598" i="69"/>
  <c r="E598" i="69"/>
  <c r="D598" i="69"/>
  <c r="J588" i="69"/>
  <c r="K588" i="69"/>
  <c r="L588" i="69"/>
  <c r="M588" i="69"/>
  <c r="N588" i="69"/>
  <c r="O588" i="69"/>
  <c r="P588" i="69"/>
  <c r="Q588" i="69"/>
  <c r="I588" i="69"/>
  <c r="K581" i="69"/>
  <c r="L581" i="69"/>
  <c r="M581" i="69"/>
  <c r="N581" i="69"/>
  <c r="O581" i="69"/>
  <c r="P581" i="69"/>
  <c r="J581" i="69"/>
  <c r="I581" i="69"/>
  <c r="J337" i="69"/>
  <c r="J304" i="69"/>
  <c r="J301" i="69"/>
  <c r="Q4" i="69" l="1"/>
  <c r="J238" i="69"/>
  <c r="K238" i="69"/>
  <c r="L238" i="69"/>
  <c r="M238" i="69"/>
  <c r="N238" i="69"/>
  <c r="O238" i="69"/>
  <c r="P238" i="69"/>
  <c r="I238" i="69"/>
  <c r="G238" i="69" l="1"/>
  <c r="S236" i="69" s="1"/>
  <c r="J167" i="69"/>
  <c r="J164" i="69" l="1"/>
  <c r="J421" i="70"/>
  <c r="K421" i="70"/>
  <c r="L421" i="70"/>
  <c r="M421" i="70"/>
  <c r="N421" i="70"/>
  <c r="O421" i="70"/>
  <c r="P421" i="70"/>
  <c r="I421" i="70"/>
  <c r="S423" i="70"/>
  <c r="L451" i="70"/>
  <c r="K451" i="70"/>
  <c r="J451" i="70"/>
  <c r="I451" i="70"/>
  <c r="H451" i="70"/>
  <c r="G451" i="70"/>
  <c r="F451" i="70"/>
  <c r="E451" i="70"/>
  <c r="D451" i="70"/>
  <c r="K442" i="70"/>
  <c r="L442" i="70"/>
  <c r="M442" i="70"/>
  <c r="N442" i="70"/>
  <c r="O442" i="70"/>
  <c r="P442" i="70"/>
  <c r="I442" i="70"/>
  <c r="J442" i="70"/>
  <c r="D452" i="70" l="1"/>
  <c r="Q4" i="71"/>
  <c r="L152" i="71"/>
  <c r="K152" i="71"/>
  <c r="J152" i="71"/>
  <c r="I152" i="71"/>
  <c r="H152" i="71"/>
  <c r="G152" i="71"/>
  <c r="F152" i="71"/>
  <c r="E152" i="71"/>
  <c r="D152" i="71"/>
  <c r="J53" i="71"/>
  <c r="I53" i="71"/>
  <c r="J27" i="71"/>
  <c r="J19" i="71"/>
  <c r="G19" i="71" s="1"/>
  <c r="I19" i="71"/>
  <c r="P11" i="71"/>
  <c r="O11" i="71"/>
  <c r="N11" i="71"/>
  <c r="M11" i="71"/>
  <c r="L11" i="71"/>
  <c r="K11" i="71"/>
  <c r="J11" i="71"/>
  <c r="I11" i="71"/>
  <c r="K108" i="72"/>
  <c r="J108" i="72"/>
  <c r="I108" i="72"/>
  <c r="H108" i="72"/>
  <c r="G108" i="72"/>
  <c r="F108" i="72"/>
  <c r="E108" i="72"/>
  <c r="D108" i="72"/>
  <c r="P98" i="72"/>
  <c r="O98" i="72"/>
  <c r="N98" i="72"/>
  <c r="M98" i="72"/>
  <c r="L98" i="72"/>
  <c r="K98" i="72"/>
  <c r="J98" i="72"/>
  <c r="I98" i="72"/>
  <c r="P16" i="72"/>
  <c r="O16" i="72"/>
  <c r="N16" i="72"/>
  <c r="M16" i="72"/>
  <c r="L16" i="72"/>
  <c r="K16" i="72"/>
  <c r="J16" i="72"/>
  <c r="I16" i="72"/>
  <c r="I127" i="73"/>
  <c r="H127" i="73"/>
  <c r="G127" i="73"/>
  <c r="F127" i="73"/>
  <c r="E127" i="73"/>
  <c r="D127" i="73"/>
  <c r="I63" i="73"/>
  <c r="J63" i="73"/>
  <c r="K63" i="73"/>
  <c r="L63" i="73"/>
  <c r="M63" i="73"/>
  <c r="N63" i="73"/>
  <c r="O63" i="73"/>
  <c r="P63" i="73"/>
  <c r="G63" i="73"/>
  <c r="S8" i="73"/>
  <c r="I79" i="73"/>
  <c r="J79" i="73"/>
  <c r="K79" i="73"/>
  <c r="L79" i="73"/>
  <c r="M79" i="73"/>
  <c r="N79" i="73"/>
  <c r="O79" i="73"/>
  <c r="P79" i="73"/>
  <c r="G79" i="73"/>
  <c r="S64" i="73"/>
  <c r="I82" i="73"/>
  <c r="J82" i="73"/>
  <c r="K82" i="73"/>
  <c r="L82" i="73"/>
  <c r="M82" i="73"/>
  <c r="N82" i="73"/>
  <c r="O82" i="73"/>
  <c r="P82" i="73"/>
  <c r="G82" i="73"/>
  <c r="S80" i="73"/>
  <c r="J96" i="73"/>
  <c r="K96" i="73"/>
  <c r="L96" i="73"/>
  <c r="M96" i="73"/>
  <c r="N96" i="73"/>
  <c r="O96" i="73"/>
  <c r="P96" i="73"/>
  <c r="G96" i="73"/>
  <c r="S83" i="73"/>
  <c r="I124" i="73"/>
  <c r="J124" i="73"/>
  <c r="K124" i="73"/>
  <c r="L124" i="73"/>
  <c r="M124" i="73"/>
  <c r="N124" i="73"/>
  <c r="O124" i="73"/>
  <c r="P124" i="73"/>
  <c r="G124" i="73"/>
  <c r="S97" i="73"/>
  <c r="Q4" i="73"/>
  <c r="P104" i="72"/>
  <c r="O104" i="72"/>
  <c r="N104" i="72"/>
  <c r="M104" i="72"/>
  <c r="L104" i="72"/>
  <c r="K104" i="72"/>
  <c r="J104" i="72"/>
  <c r="I104" i="72"/>
  <c r="P63" i="72"/>
  <c r="O63" i="72"/>
  <c r="N63" i="72"/>
  <c r="M63" i="72"/>
  <c r="L63" i="72"/>
  <c r="K63" i="72"/>
  <c r="J63" i="72"/>
  <c r="I63" i="72"/>
  <c r="P55" i="72"/>
  <c r="P59" i="72" s="1"/>
  <c r="O55" i="72"/>
  <c r="O59" i="72" s="1"/>
  <c r="N55" i="72"/>
  <c r="N59" i="72" s="1"/>
  <c r="L55" i="72"/>
  <c r="L59" i="72" s="1"/>
  <c r="K55" i="72"/>
  <c r="K59" i="72" s="1"/>
  <c r="M59" i="72"/>
  <c r="J59" i="72"/>
  <c r="I59" i="72"/>
  <c r="M55" i="72"/>
  <c r="J55" i="72"/>
  <c r="I55" i="72"/>
  <c r="P20" i="72"/>
  <c r="O20" i="72"/>
  <c r="N20" i="72"/>
  <c r="M20" i="72"/>
  <c r="L20" i="72"/>
  <c r="K20" i="72"/>
  <c r="J20" i="72"/>
  <c r="I20" i="72"/>
  <c r="P11" i="72"/>
  <c r="O11" i="72"/>
  <c r="N11" i="72"/>
  <c r="M11" i="72"/>
  <c r="L11" i="72"/>
  <c r="K11" i="72"/>
  <c r="J11" i="72"/>
  <c r="I11" i="72"/>
  <c r="P148" i="71"/>
  <c r="O148" i="71"/>
  <c r="N148" i="71"/>
  <c r="M148" i="71"/>
  <c r="L148" i="71"/>
  <c r="K148" i="71"/>
  <c r="J148" i="71"/>
  <c r="I148" i="71"/>
  <c r="P143" i="71"/>
  <c r="O143" i="71"/>
  <c r="N143" i="71"/>
  <c r="M143" i="71"/>
  <c r="L143" i="71"/>
  <c r="K143" i="71"/>
  <c r="J143" i="71"/>
  <c r="I143" i="71"/>
  <c r="P95" i="71"/>
  <c r="P105" i="71" s="1"/>
  <c r="O95" i="71"/>
  <c r="O105" i="71" s="1"/>
  <c r="N95" i="71"/>
  <c r="N105" i="71" s="1"/>
  <c r="M117" i="71"/>
  <c r="L95" i="71"/>
  <c r="L105" i="71" s="1"/>
  <c r="L117" i="71" s="1"/>
  <c r="K95" i="71"/>
  <c r="K105" i="71" s="1"/>
  <c r="J117" i="71"/>
  <c r="M105" i="71"/>
  <c r="J105" i="71"/>
  <c r="I105" i="71"/>
  <c r="M95" i="71"/>
  <c r="J95" i="71"/>
  <c r="I95" i="71"/>
  <c r="P79" i="71"/>
  <c r="O79" i="71"/>
  <c r="N79" i="71"/>
  <c r="M79" i="71"/>
  <c r="L79" i="71"/>
  <c r="K79" i="71"/>
  <c r="J79" i="71"/>
  <c r="I79" i="71"/>
  <c r="P19" i="71"/>
  <c r="O19" i="71"/>
  <c r="O27" i="71" s="1"/>
  <c r="N19" i="71"/>
  <c r="M19" i="71"/>
  <c r="M27" i="71" s="1"/>
  <c r="L19" i="71"/>
  <c r="K19" i="71"/>
  <c r="P448" i="70"/>
  <c r="O448" i="70"/>
  <c r="N448" i="70"/>
  <c r="M448" i="70"/>
  <c r="L448" i="70"/>
  <c r="K448" i="70"/>
  <c r="J448" i="70"/>
  <c r="I448" i="70"/>
  <c r="P379" i="70"/>
  <c r="O379" i="70"/>
  <c r="N379" i="70"/>
  <c r="M379" i="70"/>
  <c r="L379" i="70"/>
  <c r="K379" i="70"/>
  <c r="J379" i="70"/>
  <c r="I379" i="70"/>
  <c r="P314" i="70"/>
  <c r="P322" i="70" s="1"/>
  <c r="O314" i="70"/>
  <c r="O322" i="70" s="1"/>
  <c r="N314" i="70"/>
  <c r="M325" i="70"/>
  <c r="L314" i="70"/>
  <c r="L322" i="70" s="1"/>
  <c r="K314" i="70"/>
  <c r="K322" i="70" s="1"/>
  <c r="J325" i="70"/>
  <c r="M322" i="70"/>
  <c r="J322" i="70"/>
  <c r="I322" i="70"/>
  <c r="M314" i="70"/>
  <c r="J314" i="70"/>
  <c r="I314" i="70"/>
  <c r="P297" i="70"/>
  <c r="O297" i="70"/>
  <c r="N297" i="70"/>
  <c r="M297" i="70"/>
  <c r="L297" i="70"/>
  <c r="K297" i="70"/>
  <c r="J297" i="70"/>
  <c r="I297" i="70"/>
  <c r="P97" i="70"/>
  <c r="O97" i="70"/>
  <c r="N97" i="70"/>
  <c r="M97" i="70"/>
  <c r="L97" i="70"/>
  <c r="K97" i="70"/>
  <c r="J97" i="70"/>
  <c r="I97" i="70"/>
  <c r="P594" i="69"/>
  <c r="O594" i="69"/>
  <c r="N594" i="69"/>
  <c r="M594" i="69"/>
  <c r="L594" i="69"/>
  <c r="K594" i="69"/>
  <c r="J594" i="69"/>
  <c r="I594" i="69"/>
  <c r="P235" i="69"/>
  <c r="O235" i="69"/>
  <c r="N235" i="69"/>
  <c r="L235" i="69"/>
  <c r="K235" i="69"/>
  <c r="M284" i="69"/>
  <c r="J284" i="69"/>
  <c r="I284" i="69"/>
  <c r="M235" i="69"/>
  <c r="J235" i="69"/>
  <c r="I235" i="69"/>
  <c r="J217" i="69"/>
  <c r="P161" i="69"/>
  <c r="O161" i="69"/>
  <c r="N161" i="69"/>
  <c r="M161" i="69"/>
  <c r="L161" i="69"/>
  <c r="K161" i="69"/>
  <c r="J161" i="69"/>
  <c r="I161" i="69"/>
  <c r="D517" i="68"/>
  <c r="E517" i="68"/>
  <c r="D513" i="68"/>
  <c r="E513" i="68"/>
  <c r="P510" i="68"/>
  <c r="O510" i="68"/>
  <c r="N510" i="68"/>
  <c r="M510" i="68"/>
  <c r="L510" i="68"/>
  <c r="K510" i="68"/>
  <c r="J510" i="68"/>
  <c r="I510" i="68"/>
  <c r="G510" i="68"/>
  <c r="S506" i="68"/>
  <c r="P505" i="68"/>
  <c r="O505" i="68"/>
  <c r="N505" i="68"/>
  <c r="M505" i="68"/>
  <c r="L505" i="68"/>
  <c r="K505" i="68"/>
  <c r="J505" i="68"/>
  <c r="I505" i="68"/>
  <c r="G505" i="68"/>
  <c r="S455" i="68"/>
  <c r="P349" i="68"/>
  <c r="P379" i="68"/>
  <c r="P454" i="68"/>
  <c r="O349" i="68"/>
  <c r="O379" i="68"/>
  <c r="O454" i="68"/>
  <c r="N349" i="68"/>
  <c r="N379" i="68"/>
  <c r="N454" i="68"/>
  <c r="M454" i="68"/>
  <c r="L349" i="68"/>
  <c r="L379" i="68"/>
  <c r="L454" i="68"/>
  <c r="K349" i="68"/>
  <c r="K379" i="68"/>
  <c r="K454" i="68"/>
  <c r="J454" i="68"/>
  <c r="G454" i="68"/>
  <c r="S380" i="68"/>
  <c r="M379" i="68"/>
  <c r="J379" i="68"/>
  <c r="I379" i="68"/>
  <c r="G379" i="68"/>
  <c r="S350" i="68"/>
  <c r="M349" i="68"/>
  <c r="J349" i="68"/>
  <c r="I349" i="68"/>
  <c r="G349" i="68"/>
  <c r="S327" i="68"/>
  <c r="P326" i="68"/>
  <c r="O326" i="68"/>
  <c r="N326" i="68"/>
  <c r="M326" i="68"/>
  <c r="L326" i="68"/>
  <c r="K326" i="68"/>
  <c r="J326" i="68"/>
  <c r="I326" i="68"/>
  <c r="G326" i="68"/>
  <c r="S288" i="68"/>
  <c r="P287" i="68"/>
  <c r="O287" i="68"/>
  <c r="N287" i="68"/>
  <c r="M287" i="68"/>
  <c r="L287" i="68"/>
  <c r="K287" i="68"/>
  <c r="J287" i="68"/>
  <c r="I287" i="68"/>
  <c r="G287" i="68"/>
  <c r="S8" i="68"/>
  <c r="Q4" i="68"/>
  <c r="D517" i="67"/>
  <c r="E517" i="67"/>
  <c r="D513" i="67"/>
  <c r="E513" i="67"/>
  <c r="P510" i="67"/>
  <c r="O510" i="67"/>
  <c r="N510" i="67"/>
  <c r="M510" i="67"/>
  <c r="L510" i="67"/>
  <c r="K510" i="67"/>
  <c r="J510" i="67"/>
  <c r="I510" i="67"/>
  <c r="G510" i="67"/>
  <c r="S506" i="67"/>
  <c r="P505" i="67"/>
  <c r="O505" i="67"/>
  <c r="N505" i="67"/>
  <c r="M505" i="67"/>
  <c r="L505" i="67"/>
  <c r="K505" i="67"/>
  <c r="J505" i="67"/>
  <c r="I505" i="67"/>
  <c r="G505" i="67"/>
  <c r="S455" i="67"/>
  <c r="P349" i="67"/>
  <c r="P379" i="67"/>
  <c r="P454" i="67"/>
  <c r="O349" i="67"/>
  <c r="O379" i="67"/>
  <c r="O454" i="67"/>
  <c r="N349" i="67"/>
  <c r="N379" i="67"/>
  <c r="N454" i="67"/>
  <c r="M454" i="67"/>
  <c r="L349" i="67"/>
  <c r="L379" i="67"/>
  <c r="L454" i="67"/>
  <c r="K349" i="67"/>
  <c r="K379" i="67"/>
  <c r="K454" i="67"/>
  <c r="J454" i="67"/>
  <c r="G454" i="67"/>
  <c r="S380" i="67"/>
  <c r="M379" i="67"/>
  <c r="J379" i="67"/>
  <c r="I379" i="67"/>
  <c r="G379" i="67"/>
  <c r="S350" i="67"/>
  <c r="M349" i="67"/>
  <c r="J349" i="67"/>
  <c r="I349" i="67"/>
  <c r="G349" i="67"/>
  <c r="S327" i="67"/>
  <c r="P326" i="67"/>
  <c r="O326" i="67"/>
  <c r="N326" i="67"/>
  <c r="M326" i="67"/>
  <c r="L326" i="67"/>
  <c r="K326" i="67"/>
  <c r="J326" i="67"/>
  <c r="I326" i="67"/>
  <c r="G326" i="67"/>
  <c r="S288" i="67"/>
  <c r="P287" i="67"/>
  <c r="O287" i="67"/>
  <c r="N287" i="67"/>
  <c r="M287" i="67"/>
  <c r="L287" i="67"/>
  <c r="K287" i="67"/>
  <c r="J287" i="67"/>
  <c r="I287" i="67"/>
  <c r="G287" i="67"/>
  <c r="S8" i="67"/>
  <c r="Q4" i="67"/>
  <c r="D517" i="66"/>
  <c r="E517" i="66"/>
  <c r="D513" i="66"/>
  <c r="E513" i="66"/>
  <c r="P510" i="66"/>
  <c r="O510" i="66"/>
  <c r="N510" i="66"/>
  <c r="M510" i="66"/>
  <c r="L510" i="66"/>
  <c r="K510" i="66"/>
  <c r="J510" i="66"/>
  <c r="I510" i="66"/>
  <c r="G510" i="66"/>
  <c r="S506" i="66"/>
  <c r="P505" i="66"/>
  <c r="O505" i="66"/>
  <c r="N505" i="66"/>
  <c r="M505" i="66"/>
  <c r="L505" i="66"/>
  <c r="K505" i="66"/>
  <c r="J505" i="66"/>
  <c r="I505" i="66"/>
  <c r="G505" i="66"/>
  <c r="S455" i="66"/>
  <c r="P349" i="66"/>
  <c r="P379" i="66"/>
  <c r="P454" i="66"/>
  <c r="O349" i="66"/>
  <c r="O379" i="66"/>
  <c r="O454" i="66"/>
  <c r="N349" i="66"/>
  <c r="N379" i="66"/>
  <c r="N454" i="66"/>
  <c r="M454" i="66"/>
  <c r="L349" i="66"/>
  <c r="L379" i="66"/>
  <c r="L454" i="66"/>
  <c r="K349" i="66"/>
  <c r="K379" i="66"/>
  <c r="K454" i="66"/>
  <c r="J454" i="66"/>
  <c r="G454" i="66"/>
  <c r="S380" i="66"/>
  <c r="M379" i="66"/>
  <c r="J379" i="66"/>
  <c r="I379" i="66"/>
  <c r="G379" i="66"/>
  <c r="S350" i="66"/>
  <c r="M349" i="66"/>
  <c r="J349" i="66"/>
  <c r="I349" i="66"/>
  <c r="G349" i="66"/>
  <c r="S327" i="66"/>
  <c r="P326" i="66"/>
  <c r="O326" i="66"/>
  <c r="N326" i="66"/>
  <c r="M326" i="66"/>
  <c r="L326" i="66"/>
  <c r="K326" i="66"/>
  <c r="J326" i="66"/>
  <c r="I326" i="66"/>
  <c r="G326" i="66"/>
  <c r="S288" i="66"/>
  <c r="P287" i="66"/>
  <c r="O287" i="66"/>
  <c r="N287" i="66"/>
  <c r="M287" i="66"/>
  <c r="L287" i="66"/>
  <c r="K287" i="66"/>
  <c r="J287" i="66"/>
  <c r="I287" i="66"/>
  <c r="G287" i="66"/>
  <c r="S8" i="66"/>
  <c r="Q4" i="66"/>
  <c r="D517" i="65"/>
  <c r="E517" i="65"/>
  <c r="D513" i="65"/>
  <c r="E513" i="65"/>
  <c r="P510" i="65"/>
  <c r="O510" i="65"/>
  <c r="N510" i="65"/>
  <c r="M510" i="65"/>
  <c r="L510" i="65"/>
  <c r="K510" i="65"/>
  <c r="J510" i="65"/>
  <c r="I510" i="65"/>
  <c r="G510" i="65"/>
  <c r="S506" i="65"/>
  <c r="P505" i="65"/>
  <c r="O505" i="65"/>
  <c r="N505" i="65"/>
  <c r="M505" i="65"/>
  <c r="L505" i="65"/>
  <c r="K505" i="65"/>
  <c r="J505" i="65"/>
  <c r="I505" i="65"/>
  <c r="G505" i="65"/>
  <c r="S455" i="65"/>
  <c r="P349" i="65"/>
  <c r="P379" i="65"/>
  <c r="P454" i="65"/>
  <c r="O349" i="65"/>
  <c r="O379" i="65"/>
  <c r="O454" i="65"/>
  <c r="N349" i="65"/>
  <c r="N379" i="65"/>
  <c r="N454" i="65"/>
  <c r="M454" i="65"/>
  <c r="L349" i="65"/>
  <c r="L379" i="65"/>
  <c r="L454" i="65"/>
  <c r="K349" i="65"/>
  <c r="K379" i="65"/>
  <c r="K454" i="65"/>
  <c r="J454" i="65"/>
  <c r="G454" i="65"/>
  <c r="S380" i="65"/>
  <c r="M379" i="65"/>
  <c r="J379" i="65"/>
  <c r="I379" i="65"/>
  <c r="G379" i="65"/>
  <c r="S350" i="65"/>
  <c r="M349" i="65"/>
  <c r="J349" i="65"/>
  <c r="I349" i="65"/>
  <c r="G349" i="65"/>
  <c r="S327" i="65"/>
  <c r="P326" i="65"/>
  <c r="O326" i="65"/>
  <c r="N326" i="65"/>
  <c r="M326" i="65"/>
  <c r="L326" i="65"/>
  <c r="K326" i="65"/>
  <c r="J326" i="65"/>
  <c r="I326" i="65"/>
  <c r="G326" i="65"/>
  <c r="S288" i="65"/>
  <c r="P287" i="65"/>
  <c r="O287" i="65"/>
  <c r="N287" i="65"/>
  <c r="M287" i="65"/>
  <c r="L287" i="65"/>
  <c r="K287" i="65"/>
  <c r="J287" i="65"/>
  <c r="I287" i="65"/>
  <c r="G287" i="65"/>
  <c r="S8" i="65"/>
  <c r="Q4" i="65"/>
  <c r="D517" i="64"/>
  <c r="E517" i="64"/>
  <c r="D513" i="64"/>
  <c r="E513" i="64"/>
  <c r="P510" i="64"/>
  <c r="O510" i="64"/>
  <c r="N510" i="64"/>
  <c r="M510" i="64"/>
  <c r="L510" i="64"/>
  <c r="K510" i="64"/>
  <c r="J510" i="64"/>
  <c r="I510" i="64"/>
  <c r="G510" i="64"/>
  <c r="S506" i="64"/>
  <c r="P505" i="64"/>
  <c r="O505" i="64"/>
  <c r="N505" i="64"/>
  <c r="M505" i="64"/>
  <c r="L505" i="64"/>
  <c r="K505" i="64"/>
  <c r="J505" i="64"/>
  <c r="I505" i="64"/>
  <c r="G505" i="64"/>
  <c r="S455" i="64"/>
  <c r="P349" i="64"/>
  <c r="P379" i="64"/>
  <c r="P454" i="64"/>
  <c r="O349" i="64"/>
  <c r="O379" i="64"/>
  <c r="O454" i="64"/>
  <c r="N349" i="64"/>
  <c r="N379" i="64"/>
  <c r="N454" i="64"/>
  <c r="M454" i="64"/>
  <c r="L349" i="64"/>
  <c r="L379" i="64"/>
  <c r="L454" i="64"/>
  <c r="K349" i="64"/>
  <c r="K379" i="64"/>
  <c r="K454" i="64"/>
  <c r="J454" i="64"/>
  <c r="G454" i="64"/>
  <c r="S380" i="64"/>
  <c r="M379" i="64"/>
  <c r="J379" i="64"/>
  <c r="I379" i="64"/>
  <c r="G379" i="64"/>
  <c r="S350" i="64"/>
  <c r="M349" i="64"/>
  <c r="J349" i="64"/>
  <c r="I349" i="64"/>
  <c r="G349" i="64"/>
  <c r="S327" i="64"/>
  <c r="P326" i="64"/>
  <c r="O326" i="64"/>
  <c r="N326" i="64"/>
  <c r="M326" i="64"/>
  <c r="L326" i="64"/>
  <c r="K326" i="64"/>
  <c r="J326" i="64"/>
  <c r="I326" i="64"/>
  <c r="G326" i="64"/>
  <c r="S288" i="64"/>
  <c r="P287" i="64"/>
  <c r="O287" i="64"/>
  <c r="N287" i="64"/>
  <c r="M287" i="64"/>
  <c r="L287" i="64"/>
  <c r="K287" i="64"/>
  <c r="J287" i="64"/>
  <c r="I287" i="64"/>
  <c r="G287" i="64"/>
  <c r="S8" i="64"/>
  <c r="Q4" i="64"/>
  <c r="D517" i="63"/>
  <c r="E517" i="63"/>
  <c r="D513" i="63"/>
  <c r="E513" i="63"/>
  <c r="P510" i="63"/>
  <c r="O510" i="63"/>
  <c r="N510" i="63"/>
  <c r="M510" i="63"/>
  <c r="L510" i="63"/>
  <c r="K510" i="63"/>
  <c r="J510" i="63"/>
  <c r="I510" i="63"/>
  <c r="G510" i="63"/>
  <c r="S506" i="63"/>
  <c r="P505" i="63"/>
  <c r="O505" i="63"/>
  <c r="N505" i="63"/>
  <c r="M505" i="63"/>
  <c r="L505" i="63"/>
  <c r="K505" i="63"/>
  <c r="J505" i="63"/>
  <c r="I505" i="63"/>
  <c r="G505" i="63"/>
  <c r="S455" i="63"/>
  <c r="P349" i="63"/>
  <c r="P379" i="63"/>
  <c r="P454" i="63"/>
  <c r="O349" i="63"/>
  <c r="O379" i="63"/>
  <c r="O454" i="63"/>
  <c r="N349" i="63"/>
  <c r="N379" i="63"/>
  <c r="N454" i="63"/>
  <c r="M454" i="63"/>
  <c r="L349" i="63"/>
  <c r="L379" i="63"/>
  <c r="L454" i="63"/>
  <c r="K349" i="63"/>
  <c r="K379" i="63"/>
  <c r="K454" i="63"/>
  <c r="J454" i="63"/>
  <c r="G454" i="63"/>
  <c r="S380" i="63"/>
  <c r="M379" i="63"/>
  <c r="J379" i="63"/>
  <c r="I379" i="63"/>
  <c r="G379" i="63"/>
  <c r="S350" i="63"/>
  <c r="M349" i="63"/>
  <c r="J349" i="63"/>
  <c r="I349" i="63"/>
  <c r="G349" i="63"/>
  <c r="S327" i="63"/>
  <c r="P326" i="63"/>
  <c r="O326" i="63"/>
  <c r="N326" i="63"/>
  <c r="M326" i="63"/>
  <c r="L326" i="63"/>
  <c r="K326" i="63"/>
  <c r="J326" i="63"/>
  <c r="I326" i="63"/>
  <c r="G326" i="63"/>
  <c r="S288" i="63"/>
  <c r="P287" i="63"/>
  <c r="O287" i="63"/>
  <c r="N287" i="63"/>
  <c r="M287" i="63"/>
  <c r="L287" i="63"/>
  <c r="K287" i="63"/>
  <c r="J287" i="63"/>
  <c r="I287" i="63"/>
  <c r="G287" i="63"/>
  <c r="S8" i="63"/>
  <c r="Q4" i="63"/>
  <c r="J287" i="62"/>
  <c r="G287" i="62"/>
  <c r="S8" i="62"/>
  <c r="I326" i="62"/>
  <c r="J326" i="62"/>
  <c r="K326" i="62"/>
  <c r="L326" i="62"/>
  <c r="M326" i="62"/>
  <c r="N326" i="62"/>
  <c r="O326" i="62"/>
  <c r="P326" i="62"/>
  <c r="G326" i="62"/>
  <c r="S288" i="62"/>
  <c r="J349" i="62"/>
  <c r="I349" i="62"/>
  <c r="K349" i="62"/>
  <c r="L349" i="62"/>
  <c r="M349" i="62"/>
  <c r="N349" i="62"/>
  <c r="O349" i="62"/>
  <c r="G349" i="62"/>
  <c r="S327" i="62"/>
  <c r="K379" i="62"/>
  <c r="L379" i="62"/>
  <c r="N379" i="62"/>
  <c r="O379" i="62"/>
  <c r="J379" i="62"/>
  <c r="I379" i="62"/>
  <c r="M379" i="62"/>
  <c r="P379" i="62"/>
  <c r="G379" i="62"/>
  <c r="S350" i="62"/>
  <c r="K454" i="62"/>
  <c r="L454" i="62"/>
  <c r="N454" i="62"/>
  <c r="O454" i="62"/>
  <c r="P454" i="62"/>
  <c r="J454" i="62"/>
  <c r="M454" i="62"/>
  <c r="G454" i="62"/>
  <c r="S380" i="62"/>
  <c r="I505" i="62"/>
  <c r="J505" i="62"/>
  <c r="K505" i="62"/>
  <c r="L505" i="62"/>
  <c r="M505" i="62"/>
  <c r="N505" i="62"/>
  <c r="O505" i="62"/>
  <c r="P505" i="62"/>
  <c r="G505" i="62"/>
  <c r="S455" i="62"/>
  <c r="Q4" i="62"/>
  <c r="P349" i="62"/>
  <c r="I287" i="62"/>
  <c r="K287" i="62"/>
  <c r="L287" i="62"/>
  <c r="M287" i="62"/>
  <c r="N287" i="62"/>
  <c r="O287" i="62"/>
  <c r="P287" i="62"/>
  <c r="D517" i="62"/>
  <c r="E517" i="62"/>
  <c r="D513" i="62"/>
  <c r="E513" i="62"/>
  <c r="P510" i="62"/>
  <c r="O510" i="62"/>
  <c r="N510" i="62"/>
  <c r="M510" i="62"/>
  <c r="L510" i="62"/>
  <c r="K510" i="62"/>
  <c r="J510" i="62"/>
  <c r="I510" i="62"/>
  <c r="G510" i="62"/>
  <c r="S506" i="62"/>
  <c r="T122" i="57"/>
  <c r="O180" i="57"/>
  <c r="N180" i="57"/>
  <c r="M180" i="57"/>
  <c r="L180" i="57"/>
  <c r="K180" i="57" s="1"/>
  <c r="J180" i="57"/>
  <c r="I180" i="57"/>
  <c r="H180" i="57"/>
  <c r="G180" i="57"/>
  <c r="F180" i="57"/>
  <c r="E180" i="57"/>
  <c r="D180" i="57" s="1"/>
  <c r="O179" i="57"/>
  <c r="N179" i="57"/>
  <c r="M179" i="57"/>
  <c r="L179" i="57"/>
  <c r="K179" i="57" s="1"/>
  <c r="J179" i="57"/>
  <c r="I179" i="57"/>
  <c r="H179" i="57"/>
  <c r="G179" i="57"/>
  <c r="F179" i="57"/>
  <c r="E179" i="57"/>
  <c r="D179" i="57" s="1"/>
  <c r="O178" i="57"/>
  <c r="N178" i="57"/>
  <c r="M178" i="57"/>
  <c r="L178" i="57"/>
  <c r="K178" i="57" s="1"/>
  <c r="J178" i="57"/>
  <c r="I178" i="57"/>
  <c r="H178" i="57"/>
  <c r="G178" i="57"/>
  <c r="F178" i="57"/>
  <c r="E178" i="57"/>
  <c r="D178" i="57" s="1"/>
  <c r="O177" i="57"/>
  <c r="O181" i="57" s="1"/>
  <c r="N177" i="57"/>
  <c r="N181" i="57" s="1"/>
  <c r="M177" i="57"/>
  <c r="M181" i="57" s="1"/>
  <c r="L177" i="57"/>
  <c r="K177" i="57" s="1"/>
  <c r="K181" i="57" s="1"/>
  <c r="J177" i="57"/>
  <c r="J181" i="57" s="1"/>
  <c r="I177" i="57"/>
  <c r="I181" i="57" s="1"/>
  <c r="H177" i="57"/>
  <c r="H181" i="57" s="1"/>
  <c r="G177" i="57"/>
  <c r="G181" i="57" s="1"/>
  <c r="F177" i="57"/>
  <c r="F181" i="57" s="1"/>
  <c r="E177" i="57"/>
  <c r="D177" i="57" s="1"/>
  <c r="D181" i="57" s="1"/>
  <c r="N168" i="57"/>
  <c r="N173" i="57" s="1"/>
  <c r="U172" i="57"/>
  <c r="T172" i="57"/>
  <c r="S172" i="57"/>
  <c r="R172" i="57"/>
  <c r="Q172" i="57"/>
  <c r="P172" i="57"/>
  <c r="O172" i="57"/>
  <c r="N172" i="57"/>
  <c r="M172" i="57"/>
  <c r="L172" i="57"/>
  <c r="K172" i="57" s="1"/>
  <c r="J172" i="57"/>
  <c r="I172" i="57"/>
  <c r="H172" i="57"/>
  <c r="G172" i="57"/>
  <c r="F172" i="57"/>
  <c r="E172" i="57"/>
  <c r="D172" i="57" s="1"/>
  <c r="U171" i="57"/>
  <c r="T171" i="57"/>
  <c r="S171" i="57"/>
  <c r="R171" i="57"/>
  <c r="Q171" i="57"/>
  <c r="P171" i="57"/>
  <c r="O171" i="57"/>
  <c r="N171" i="57"/>
  <c r="M171" i="57"/>
  <c r="L171" i="57"/>
  <c r="K171" i="57" s="1"/>
  <c r="J171" i="57"/>
  <c r="I171" i="57"/>
  <c r="H171" i="57"/>
  <c r="G171" i="57"/>
  <c r="F171" i="57"/>
  <c r="E171" i="57"/>
  <c r="D171" i="57" s="1"/>
  <c r="U170" i="57"/>
  <c r="T170" i="57"/>
  <c r="S170" i="57"/>
  <c r="R170" i="57"/>
  <c r="Q170" i="57"/>
  <c r="P170" i="57"/>
  <c r="O170" i="57"/>
  <c r="N170" i="57"/>
  <c r="M170" i="57"/>
  <c r="L170" i="57"/>
  <c r="K170" i="57" s="1"/>
  <c r="J170" i="57"/>
  <c r="I170" i="57"/>
  <c r="H170" i="57"/>
  <c r="G170" i="57"/>
  <c r="F170" i="57"/>
  <c r="E170" i="57"/>
  <c r="D170" i="57" s="1"/>
  <c r="U169" i="57"/>
  <c r="T169" i="57"/>
  <c r="S169" i="57"/>
  <c r="R169" i="57"/>
  <c r="Q169" i="57"/>
  <c r="P169" i="57"/>
  <c r="O169" i="57"/>
  <c r="N169" i="57"/>
  <c r="M169" i="57"/>
  <c r="L169" i="57"/>
  <c r="K169" i="57" s="1"/>
  <c r="J169" i="57"/>
  <c r="I169" i="57"/>
  <c r="H169" i="57"/>
  <c r="G169" i="57"/>
  <c r="F169" i="57"/>
  <c r="E169" i="57"/>
  <c r="D169" i="57" s="1"/>
  <c r="U168" i="57"/>
  <c r="U173" i="57" s="1"/>
  <c r="T168" i="57"/>
  <c r="T173" i="57" s="1"/>
  <c r="S168" i="57"/>
  <c r="S173" i="57" s="1"/>
  <c r="R168" i="57"/>
  <c r="R173" i="57" s="1"/>
  <c r="Q168" i="57"/>
  <c r="Q173" i="57" s="1"/>
  <c r="P168" i="57"/>
  <c r="P173" i="57" s="1"/>
  <c r="O168" i="57"/>
  <c r="O173" i="57" s="1"/>
  <c r="M168" i="57"/>
  <c r="M173" i="57" s="1"/>
  <c r="L168" i="57"/>
  <c r="L173" i="57" s="1"/>
  <c r="V173" i="57" s="1"/>
  <c r="J168" i="57"/>
  <c r="J173" i="57"/>
  <c r="I168" i="57"/>
  <c r="I173" i="57"/>
  <c r="H168" i="57"/>
  <c r="H173" i="57"/>
  <c r="G168" i="57"/>
  <c r="G173" i="57"/>
  <c r="F168" i="57"/>
  <c r="F173" i="57"/>
  <c r="E168" i="57"/>
  <c r="E173" i="57" s="1"/>
  <c r="L163" i="57"/>
  <c r="K163" i="57" s="1"/>
  <c r="L162" i="57"/>
  <c r="K162" i="57" s="1"/>
  <c r="L161" i="57"/>
  <c r="K161" i="57" s="1"/>
  <c r="L160" i="57"/>
  <c r="L164" i="57" s="1"/>
  <c r="O164" i="57" s="1"/>
  <c r="L147" i="57"/>
  <c r="K147" i="57" s="1"/>
  <c r="L146" i="57"/>
  <c r="K146" i="57" s="1"/>
  <c r="L145" i="57"/>
  <c r="K145" i="57" s="1"/>
  <c r="L144" i="57"/>
  <c r="L148" i="57" s="1"/>
  <c r="O148" i="57" s="1"/>
  <c r="U122" i="57"/>
  <c r="R122" i="57"/>
  <c r="Q122" i="57"/>
  <c r="N122" i="57"/>
  <c r="M122" i="57"/>
  <c r="J122" i="57"/>
  <c r="I122" i="57"/>
  <c r="F122" i="57"/>
  <c r="E122" i="57"/>
  <c r="T121" i="57"/>
  <c r="S121" i="57"/>
  <c r="P121" i="57"/>
  <c r="O121" i="57"/>
  <c r="L121" i="57"/>
  <c r="K121" i="57" s="1"/>
  <c r="H121" i="57"/>
  <c r="G121" i="57"/>
  <c r="U120" i="57"/>
  <c r="R120" i="57"/>
  <c r="Q120" i="57"/>
  <c r="N120" i="57"/>
  <c r="M120" i="57"/>
  <c r="J120" i="57"/>
  <c r="I120" i="57"/>
  <c r="F120" i="57"/>
  <c r="E120" i="57"/>
  <c r="T119" i="57"/>
  <c r="S119" i="57"/>
  <c r="P119" i="57"/>
  <c r="O119" i="57"/>
  <c r="L119" i="57"/>
  <c r="K119" i="57" s="1"/>
  <c r="K123" i="57" s="1"/>
  <c r="D124" i="57" s="1"/>
  <c r="H119" i="57"/>
  <c r="G119" i="57"/>
  <c r="G114" i="57"/>
  <c r="G113" i="57"/>
  <c r="G112" i="57"/>
  <c r="G111" i="57"/>
  <c r="G115" i="57" s="1"/>
  <c r="O90" i="57"/>
  <c r="N90" i="57"/>
  <c r="M90" i="57"/>
  <c r="L90" i="57"/>
  <c r="K90" i="57"/>
  <c r="I90" i="57"/>
  <c r="H90" i="57"/>
  <c r="G90" i="57"/>
  <c r="F90" i="57"/>
  <c r="E90" i="57"/>
  <c r="D90" i="57" s="1"/>
  <c r="O89" i="57"/>
  <c r="N89" i="57"/>
  <c r="M89" i="57"/>
  <c r="L89" i="57"/>
  <c r="K89" i="57"/>
  <c r="J89" i="57" s="1"/>
  <c r="I89" i="57"/>
  <c r="H89" i="57"/>
  <c r="G89" i="57"/>
  <c r="F89" i="57"/>
  <c r="E89" i="57"/>
  <c r="D89" i="57" s="1"/>
  <c r="O88" i="57"/>
  <c r="N88" i="57"/>
  <c r="M88" i="57"/>
  <c r="L88" i="57"/>
  <c r="K88" i="57"/>
  <c r="I88" i="57"/>
  <c r="H88" i="57"/>
  <c r="G88" i="57"/>
  <c r="F88" i="57"/>
  <c r="E88" i="57"/>
  <c r="D88" i="57" s="1"/>
  <c r="O87" i="57"/>
  <c r="N87" i="57"/>
  <c r="M87" i="57"/>
  <c r="L87" i="57"/>
  <c r="K87" i="57"/>
  <c r="J87" i="57" s="1"/>
  <c r="I87" i="57"/>
  <c r="H87" i="57"/>
  <c r="G87" i="57"/>
  <c r="F87" i="57"/>
  <c r="E87" i="57"/>
  <c r="D87" i="57" s="1"/>
  <c r="O86" i="57"/>
  <c r="O91" i="57" s="1"/>
  <c r="N86" i="57"/>
  <c r="N91" i="57" s="1"/>
  <c r="M86" i="57"/>
  <c r="M91" i="57" s="1"/>
  <c r="L86" i="57"/>
  <c r="L91" i="57" s="1"/>
  <c r="K86" i="57"/>
  <c r="K91" i="57" s="1"/>
  <c r="I86" i="57"/>
  <c r="I91" i="57" s="1"/>
  <c r="H86" i="57"/>
  <c r="H91" i="57" s="1"/>
  <c r="G86" i="57"/>
  <c r="F86" i="57"/>
  <c r="F91" i="57" s="1"/>
  <c r="E86" i="57"/>
  <c r="D86" i="57" s="1"/>
  <c r="D91" i="57" s="1"/>
  <c r="AA82" i="57"/>
  <c r="Z82" i="57"/>
  <c r="X82" i="57"/>
  <c r="W82" i="57"/>
  <c r="V82" i="57"/>
  <c r="U82" i="57"/>
  <c r="T82" i="57"/>
  <c r="S82" i="57"/>
  <c r="R82" i="57"/>
  <c r="Q82" i="57"/>
  <c r="P82" i="57"/>
  <c r="O82" i="57"/>
  <c r="N82" i="57"/>
  <c r="M82" i="57"/>
  <c r="L82" i="57"/>
  <c r="K82" i="57"/>
  <c r="J82" i="57"/>
  <c r="AB82" i="57" s="1"/>
  <c r="I82" i="57"/>
  <c r="H82" i="57"/>
  <c r="G82" i="57"/>
  <c r="F82" i="57"/>
  <c r="E82" i="57"/>
  <c r="AA81" i="57"/>
  <c r="Z81" i="57"/>
  <c r="X81" i="57"/>
  <c r="W81" i="57"/>
  <c r="V81" i="57"/>
  <c r="U81" i="57"/>
  <c r="T81" i="57"/>
  <c r="S81" i="57"/>
  <c r="R81" i="57"/>
  <c r="Q81" i="57"/>
  <c r="P81" i="57"/>
  <c r="O81" i="57"/>
  <c r="N81" i="57"/>
  <c r="M81" i="57"/>
  <c r="L81" i="57"/>
  <c r="K81" i="57"/>
  <c r="J81" i="57"/>
  <c r="AB81" i="57" s="1"/>
  <c r="I81" i="57"/>
  <c r="H81" i="57"/>
  <c r="G81" i="57"/>
  <c r="F81" i="57"/>
  <c r="E81" i="57"/>
  <c r="D81" i="57" s="1"/>
  <c r="AA80" i="57"/>
  <c r="Z80" i="57"/>
  <c r="X80" i="57"/>
  <c r="W80" i="57"/>
  <c r="V80" i="57"/>
  <c r="U80" i="57"/>
  <c r="T80" i="57"/>
  <c r="S80" i="57"/>
  <c r="R80" i="57"/>
  <c r="Q80" i="57"/>
  <c r="P80" i="57"/>
  <c r="O80" i="57"/>
  <c r="N80" i="57"/>
  <c r="M80" i="57"/>
  <c r="L80" i="57"/>
  <c r="I80" i="57"/>
  <c r="H80" i="57"/>
  <c r="G80" i="57"/>
  <c r="F80" i="57"/>
  <c r="E80" i="57"/>
  <c r="D80" i="57" s="1"/>
  <c r="AA79" i="57"/>
  <c r="Z79" i="57"/>
  <c r="W79" i="57"/>
  <c r="V79" i="57"/>
  <c r="U79" i="57"/>
  <c r="T79" i="57"/>
  <c r="S79" i="57"/>
  <c r="R79" i="57"/>
  <c r="Q79" i="57"/>
  <c r="P79" i="57"/>
  <c r="N79" i="57"/>
  <c r="M79" i="57"/>
  <c r="L79" i="57"/>
  <c r="I79" i="57"/>
  <c r="H79" i="57"/>
  <c r="G79" i="57"/>
  <c r="F79" i="57"/>
  <c r="E79" i="57"/>
  <c r="D79" i="57" s="1"/>
  <c r="AA78" i="57"/>
  <c r="Z78" i="57"/>
  <c r="X78" i="57"/>
  <c r="W78" i="57"/>
  <c r="V78" i="57"/>
  <c r="U78" i="57"/>
  <c r="T78" i="57"/>
  <c r="S78" i="57"/>
  <c r="R78" i="57"/>
  <c r="Q78" i="57"/>
  <c r="P78" i="57"/>
  <c r="N78" i="57"/>
  <c r="M78" i="57"/>
  <c r="L78" i="57"/>
  <c r="K78" i="57"/>
  <c r="J78" i="57"/>
  <c r="AB78" i="57" s="1"/>
  <c r="I78" i="57"/>
  <c r="H78" i="57"/>
  <c r="G78" i="57"/>
  <c r="F78" i="57"/>
  <c r="E78" i="57"/>
  <c r="D78" i="57" s="1"/>
  <c r="AA77" i="57"/>
  <c r="Z77" i="57"/>
  <c r="X77" i="57"/>
  <c r="W77" i="57"/>
  <c r="V77" i="57"/>
  <c r="U77" i="57"/>
  <c r="T77" i="57"/>
  <c r="S77" i="57"/>
  <c r="R77" i="57"/>
  <c r="Q77" i="57"/>
  <c r="P77" i="57"/>
  <c r="N77" i="57"/>
  <c r="M77" i="57"/>
  <c r="L77" i="57"/>
  <c r="K77" i="57"/>
  <c r="J77" i="57"/>
  <c r="AB77" i="57" s="1"/>
  <c r="I77" i="57"/>
  <c r="H77" i="57"/>
  <c r="G77" i="57"/>
  <c r="F77" i="57"/>
  <c r="E77" i="57"/>
  <c r="D77" i="57" s="1"/>
  <c r="AA76" i="57"/>
  <c r="Z76" i="57"/>
  <c r="W76" i="57"/>
  <c r="V76" i="57"/>
  <c r="U76" i="57"/>
  <c r="T76" i="57"/>
  <c r="S76" i="57"/>
  <c r="R76" i="57"/>
  <c r="Q76" i="57"/>
  <c r="P76" i="57"/>
  <c r="N76" i="57"/>
  <c r="M76" i="57"/>
  <c r="L76" i="57"/>
  <c r="K76" i="57"/>
  <c r="J76" i="57"/>
  <c r="AB76" i="57" s="1"/>
  <c r="I76" i="57"/>
  <c r="H76" i="57"/>
  <c r="G76" i="57"/>
  <c r="F76" i="57"/>
  <c r="E76" i="57"/>
  <c r="D76" i="57" s="1"/>
  <c r="AA75" i="57"/>
  <c r="Z75" i="57"/>
  <c r="X75" i="57"/>
  <c r="W75" i="57"/>
  <c r="V75" i="57"/>
  <c r="U75" i="57"/>
  <c r="T75" i="57"/>
  <c r="S75" i="57"/>
  <c r="R75" i="57"/>
  <c r="Q75" i="57"/>
  <c r="P75" i="57"/>
  <c r="N75" i="57"/>
  <c r="M75" i="57"/>
  <c r="L75" i="57"/>
  <c r="K75" i="57"/>
  <c r="J75" i="57"/>
  <c r="AB75" i="57" s="1"/>
  <c r="I75" i="57"/>
  <c r="H75" i="57"/>
  <c r="G75" i="57"/>
  <c r="F75" i="57"/>
  <c r="E75" i="57"/>
  <c r="D75" i="57" s="1"/>
  <c r="AA74" i="57"/>
  <c r="Z74" i="57"/>
  <c r="V74" i="57"/>
  <c r="U74" i="57"/>
  <c r="T74" i="57"/>
  <c r="S74" i="57"/>
  <c r="R74" i="57"/>
  <c r="Q74" i="57"/>
  <c r="P74" i="57"/>
  <c r="N74" i="57"/>
  <c r="M74" i="57"/>
  <c r="L74" i="57"/>
  <c r="K74" i="57"/>
  <c r="J74" i="57"/>
  <c r="AB74" i="57" s="1"/>
  <c r="I74" i="57"/>
  <c r="H74" i="57"/>
  <c r="G74" i="57"/>
  <c r="F74" i="57"/>
  <c r="E74" i="57"/>
  <c r="D74" i="57" s="1"/>
  <c r="AA73" i="57"/>
  <c r="Z73" i="57"/>
  <c r="Y73" i="57"/>
  <c r="X73" i="57"/>
  <c r="W73" i="57"/>
  <c r="V73" i="57"/>
  <c r="U73" i="57"/>
  <c r="T73" i="57"/>
  <c r="S73" i="57"/>
  <c r="R73" i="57"/>
  <c r="Q73" i="57"/>
  <c r="P73" i="57"/>
  <c r="O73" i="57"/>
  <c r="N73" i="57"/>
  <c r="M73" i="57"/>
  <c r="L73" i="57"/>
  <c r="K73" i="57"/>
  <c r="J73" i="57"/>
  <c r="AB73" i="57" s="1"/>
  <c r="I73" i="57"/>
  <c r="H73" i="57"/>
  <c r="G73" i="57"/>
  <c r="F73" i="57"/>
  <c r="E73" i="57"/>
  <c r="D73" i="57" s="1"/>
  <c r="AA72" i="57"/>
  <c r="Z72" i="57"/>
  <c r="V72" i="57"/>
  <c r="U72" i="57"/>
  <c r="T72" i="57"/>
  <c r="S72" i="57"/>
  <c r="R72" i="57"/>
  <c r="Q72" i="57"/>
  <c r="P72" i="57"/>
  <c r="N72" i="57"/>
  <c r="M72" i="57"/>
  <c r="L72" i="57"/>
  <c r="K72" i="57"/>
  <c r="J72" i="57"/>
  <c r="AB72" i="57" s="1"/>
  <c r="I72" i="57"/>
  <c r="H72" i="57"/>
  <c r="G72" i="57"/>
  <c r="F72" i="57"/>
  <c r="E72" i="57"/>
  <c r="D72" i="57" s="1"/>
  <c r="AA71" i="57"/>
  <c r="Z71" i="57"/>
  <c r="X71" i="57"/>
  <c r="W71" i="57"/>
  <c r="V71" i="57"/>
  <c r="U71" i="57"/>
  <c r="T71" i="57"/>
  <c r="S71" i="57"/>
  <c r="R71" i="57"/>
  <c r="Q71" i="57"/>
  <c r="P71" i="57"/>
  <c r="N71" i="57"/>
  <c r="M71" i="57"/>
  <c r="L71" i="57"/>
  <c r="K71" i="57"/>
  <c r="J71" i="57"/>
  <c r="AB71" i="57" s="1"/>
  <c r="I71" i="57"/>
  <c r="H71" i="57"/>
  <c r="G71" i="57"/>
  <c r="F71" i="57"/>
  <c r="E71" i="57"/>
  <c r="D71" i="57" s="1"/>
  <c r="AE67" i="57"/>
  <c r="AD67" i="57"/>
  <c r="AC67" i="57"/>
  <c r="AB67" i="57"/>
  <c r="AA67" i="57"/>
  <c r="Z67" i="57"/>
  <c r="Y67" i="57"/>
  <c r="X67" i="57"/>
  <c r="W67" i="57"/>
  <c r="V67" i="57"/>
  <c r="U67" i="57"/>
  <c r="T67" i="57"/>
  <c r="S67" i="57" s="1"/>
  <c r="K67" i="57"/>
  <c r="J67" i="57"/>
  <c r="I67" i="57"/>
  <c r="H67" i="57"/>
  <c r="G67" i="57"/>
  <c r="F67" i="57"/>
  <c r="E67" i="57" s="1"/>
  <c r="AE66" i="57"/>
  <c r="AD66" i="57"/>
  <c r="AC66" i="57"/>
  <c r="AB66" i="57"/>
  <c r="AA66" i="57"/>
  <c r="Z66" i="57"/>
  <c r="Y66" i="57"/>
  <c r="X66" i="57"/>
  <c r="W66" i="57"/>
  <c r="V66" i="57"/>
  <c r="U66" i="57"/>
  <c r="T66" i="57"/>
  <c r="S66" i="57" s="1"/>
  <c r="K66" i="57"/>
  <c r="J66" i="57"/>
  <c r="I66" i="57"/>
  <c r="H66" i="57"/>
  <c r="G66" i="57"/>
  <c r="F66" i="57"/>
  <c r="E66" i="57" s="1"/>
  <c r="AE65" i="57"/>
  <c r="AD65" i="57"/>
  <c r="AC65" i="57"/>
  <c r="AB65" i="57"/>
  <c r="AA65" i="57"/>
  <c r="Z65" i="57"/>
  <c r="Y65" i="57"/>
  <c r="X65" i="57"/>
  <c r="W65" i="57"/>
  <c r="V65" i="57"/>
  <c r="U65" i="57"/>
  <c r="T65" i="57"/>
  <c r="S65" i="57" s="1"/>
  <c r="Q65" i="57"/>
  <c r="P65" i="57"/>
  <c r="O65" i="57"/>
  <c r="N65" i="57"/>
  <c r="M65" i="57"/>
  <c r="L65" i="57"/>
  <c r="K65" i="57"/>
  <c r="J65" i="57"/>
  <c r="I65" i="57"/>
  <c r="H65" i="57"/>
  <c r="G65" i="57"/>
  <c r="F65" i="57"/>
  <c r="E65" i="57" s="1"/>
  <c r="AE64" i="57"/>
  <c r="AD64" i="57"/>
  <c r="AC64" i="57"/>
  <c r="AB64" i="57"/>
  <c r="AA64" i="57"/>
  <c r="Z64" i="57"/>
  <c r="Y64" i="57"/>
  <c r="X64" i="57"/>
  <c r="W64" i="57"/>
  <c r="V64" i="57"/>
  <c r="U64" i="57"/>
  <c r="T64" i="57"/>
  <c r="S64" i="57" s="1"/>
  <c r="Q64" i="57"/>
  <c r="P64" i="57"/>
  <c r="O64" i="57"/>
  <c r="N64" i="57"/>
  <c r="M64" i="57"/>
  <c r="L64" i="57"/>
  <c r="K64" i="57"/>
  <c r="J64" i="57"/>
  <c r="I64" i="57"/>
  <c r="H64" i="57"/>
  <c r="G64" i="57"/>
  <c r="F64" i="57"/>
  <c r="E64" i="57" s="1"/>
  <c r="AE63" i="57"/>
  <c r="AD63" i="57"/>
  <c r="AC63" i="57"/>
  <c r="AB63" i="57"/>
  <c r="AA63" i="57"/>
  <c r="Z63" i="57"/>
  <c r="Y63" i="57"/>
  <c r="X63" i="57"/>
  <c r="W63" i="57"/>
  <c r="V63" i="57"/>
  <c r="U63" i="57"/>
  <c r="T63" i="57"/>
  <c r="S63" i="57" s="1"/>
  <c r="Q63" i="57"/>
  <c r="P63" i="57"/>
  <c r="O63" i="57"/>
  <c r="N63" i="57"/>
  <c r="M63" i="57"/>
  <c r="L63" i="57"/>
  <c r="K63" i="57"/>
  <c r="J63" i="57"/>
  <c r="I63" i="57"/>
  <c r="H63" i="57"/>
  <c r="G63" i="57"/>
  <c r="F63" i="57"/>
  <c r="E63" i="57" s="1"/>
  <c r="AE62" i="57"/>
  <c r="AD62" i="57"/>
  <c r="AC62" i="57"/>
  <c r="AB62" i="57"/>
  <c r="AA62" i="57"/>
  <c r="Z62" i="57"/>
  <c r="Y62" i="57"/>
  <c r="X62" i="57"/>
  <c r="W62" i="57"/>
  <c r="V62" i="57"/>
  <c r="U62" i="57"/>
  <c r="T62" i="57"/>
  <c r="S62" i="57" s="1"/>
  <c r="Q62" i="57"/>
  <c r="P62" i="57"/>
  <c r="O62" i="57"/>
  <c r="N62" i="57"/>
  <c r="M62" i="57"/>
  <c r="L62" i="57"/>
  <c r="K62" i="57"/>
  <c r="J62" i="57"/>
  <c r="I62" i="57"/>
  <c r="H62" i="57"/>
  <c r="G62" i="57"/>
  <c r="F62" i="57"/>
  <c r="E62" i="57" s="1"/>
  <c r="AE61" i="57"/>
  <c r="AD61" i="57"/>
  <c r="AC61" i="57"/>
  <c r="AB61" i="57"/>
  <c r="AA61" i="57"/>
  <c r="Z61" i="57"/>
  <c r="Y61" i="57"/>
  <c r="X61" i="57"/>
  <c r="W61" i="57"/>
  <c r="V61" i="57"/>
  <c r="U61" i="57"/>
  <c r="T61" i="57"/>
  <c r="S61" i="57" s="1"/>
  <c r="Q61" i="57"/>
  <c r="P61" i="57"/>
  <c r="O61" i="57"/>
  <c r="N61" i="57"/>
  <c r="M61" i="57"/>
  <c r="L61" i="57"/>
  <c r="K61" i="57"/>
  <c r="J61" i="57"/>
  <c r="I61" i="57"/>
  <c r="H61" i="57"/>
  <c r="G61" i="57"/>
  <c r="F61" i="57"/>
  <c r="E61" i="57" s="1"/>
  <c r="AE60" i="57"/>
  <c r="AD60" i="57"/>
  <c r="AC60" i="57"/>
  <c r="AB60" i="57"/>
  <c r="AA60" i="57"/>
  <c r="Z60" i="57"/>
  <c r="Y60" i="57"/>
  <c r="X60" i="57"/>
  <c r="W60" i="57"/>
  <c r="V60" i="57"/>
  <c r="U60" i="57"/>
  <c r="T60" i="57"/>
  <c r="S60" i="57" s="1"/>
  <c r="Q60" i="57"/>
  <c r="P60" i="57"/>
  <c r="O60" i="57"/>
  <c r="N60" i="57"/>
  <c r="M60" i="57"/>
  <c r="L60" i="57"/>
  <c r="K60" i="57"/>
  <c r="J60" i="57"/>
  <c r="I60" i="57"/>
  <c r="H60" i="57"/>
  <c r="G60" i="57"/>
  <c r="F60" i="57"/>
  <c r="E60" i="57" s="1"/>
  <c r="AE59" i="57"/>
  <c r="AD59" i="57"/>
  <c r="AC59" i="57"/>
  <c r="AB59" i="57"/>
  <c r="AA59" i="57"/>
  <c r="Z59" i="57"/>
  <c r="Y59" i="57"/>
  <c r="X59" i="57"/>
  <c r="W59" i="57"/>
  <c r="V59" i="57"/>
  <c r="U59" i="57"/>
  <c r="T59" i="57"/>
  <c r="S59" i="57" s="1"/>
  <c r="Q59" i="57"/>
  <c r="P59" i="57"/>
  <c r="O59" i="57"/>
  <c r="N59" i="57"/>
  <c r="M59" i="57"/>
  <c r="L59" i="57"/>
  <c r="K59" i="57"/>
  <c r="J59" i="57"/>
  <c r="I59" i="57"/>
  <c r="H59" i="57"/>
  <c r="G59" i="57"/>
  <c r="F59" i="57"/>
  <c r="E59" i="57" s="1"/>
  <c r="AE58" i="57"/>
  <c r="AD58" i="57"/>
  <c r="AC58" i="57"/>
  <c r="AB58" i="57"/>
  <c r="AA58" i="57"/>
  <c r="Z58" i="57"/>
  <c r="Y58" i="57"/>
  <c r="X58" i="57"/>
  <c r="W58" i="57"/>
  <c r="V58" i="57"/>
  <c r="U58" i="57"/>
  <c r="T58" i="57"/>
  <c r="S58" i="57" s="1"/>
  <c r="Q58" i="57"/>
  <c r="P58" i="57"/>
  <c r="O58" i="57"/>
  <c r="N58" i="57"/>
  <c r="M58" i="57"/>
  <c r="L58" i="57"/>
  <c r="K58" i="57"/>
  <c r="J58" i="57"/>
  <c r="I58" i="57"/>
  <c r="H58" i="57"/>
  <c r="G58" i="57"/>
  <c r="F58" i="57"/>
  <c r="E58" i="57" s="1"/>
  <c r="AE57" i="57"/>
  <c r="AD57" i="57"/>
  <c r="AC57" i="57"/>
  <c r="AB57" i="57"/>
  <c r="AA57" i="57"/>
  <c r="Z57" i="57"/>
  <c r="Y57" i="57"/>
  <c r="X57" i="57"/>
  <c r="W57" i="57"/>
  <c r="V57" i="57"/>
  <c r="U57" i="57"/>
  <c r="T57" i="57"/>
  <c r="S57" i="57" s="1"/>
  <c r="Q57" i="57"/>
  <c r="P57" i="57"/>
  <c r="O57" i="57"/>
  <c r="N57" i="57"/>
  <c r="M57" i="57"/>
  <c r="L57" i="57"/>
  <c r="K57" i="57"/>
  <c r="J57" i="57"/>
  <c r="I57" i="57"/>
  <c r="H57" i="57"/>
  <c r="G57" i="57"/>
  <c r="F57" i="57"/>
  <c r="E57" i="57" s="1"/>
  <c r="AE56" i="57"/>
  <c r="AD56" i="57"/>
  <c r="AC56" i="57"/>
  <c r="AB56" i="57"/>
  <c r="AA56" i="57"/>
  <c r="Z56" i="57"/>
  <c r="Y56" i="57"/>
  <c r="X56" i="57"/>
  <c r="W56" i="57"/>
  <c r="V56" i="57"/>
  <c r="U56" i="57"/>
  <c r="T56" i="57"/>
  <c r="S56" i="57" s="1"/>
  <c r="Q56" i="57"/>
  <c r="P56" i="57"/>
  <c r="O56" i="57"/>
  <c r="N56" i="57"/>
  <c r="M56" i="57"/>
  <c r="L56" i="57"/>
  <c r="K56" i="57"/>
  <c r="J56" i="57"/>
  <c r="I56" i="57"/>
  <c r="H56" i="57"/>
  <c r="G56" i="57"/>
  <c r="F56" i="57"/>
  <c r="E56" i="57" s="1"/>
  <c r="AE55" i="57"/>
  <c r="AD55" i="57"/>
  <c r="AC55" i="57"/>
  <c r="AB55" i="57"/>
  <c r="AA55" i="57"/>
  <c r="Z55" i="57"/>
  <c r="Y55" i="57"/>
  <c r="X55" i="57"/>
  <c r="W55" i="57"/>
  <c r="V55" i="57"/>
  <c r="U55" i="57"/>
  <c r="T55" i="57"/>
  <c r="S55" i="57" s="1"/>
  <c r="Q55" i="57"/>
  <c r="Q68" i="57" s="1"/>
  <c r="P55" i="57"/>
  <c r="P68" i="57" s="1"/>
  <c r="O55" i="57"/>
  <c r="N55" i="57"/>
  <c r="N68" i="57" s="1"/>
  <c r="M55" i="57"/>
  <c r="M68" i="57" s="1"/>
  <c r="L55" i="57"/>
  <c r="K55" i="57"/>
  <c r="J55" i="57"/>
  <c r="I55" i="57"/>
  <c r="H55" i="57"/>
  <c r="H68" i="57" s="1"/>
  <c r="G55" i="57"/>
  <c r="F55" i="57"/>
  <c r="E55" i="57" s="1"/>
  <c r="AE54" i="57"/>
  <c r="AE68" i="57" s="1"/>
  <c r="AD54" i="57"/>
  <c r="AD68" i="57" s="1"/>
  <c r="AC54" i="57"/>
  <c r="AC68" i="57" s="1"/>
  <c r="AB54" i="57"/>
  <c r="AB68" i="57" s="1"/>
  <c r="AA54" i="57"/>
  <c r="AA68" i="57" s="1"/>
  <c r="Z54" i="57"/>
  <c r="Z68" i="57" s="1"/>
  <c r="Y54" i="57"/>
  <c r="Y68" i="57" s="1"/>
  <c r="X54" i="57"/>
  <c r="X68" i="57" s="1"/>
  <c r="W54" i="57"/>
  <c r="W68" i="57" s="1"/>
  <c r="V54" i="57"/>
  <c r="V68" i="57" s="1"/>
  <c r="U54" i="57"/>
  <c r="U68" i="57" s="1"/>
  <c r="T54" i="57"/>
  <c r="S54" i="57" s="1"/>
  <c r="L54" i="57"/>
  <c r="L68" i="57" s="1"/>
  <c r="K54" i="57"/>
  <c r="K68" i="57" s="1"/>
  <c r="J54" i="57"/>
  <c r="J68" i="57" s="1"/>
  <c r="I54" i="57"/>
  <c r="I68" i="57" s="1"/>
  <c r="H54" i="57"/>
  <c r="G54" i="57"/>
  <c r="G68" i="57" s="1"/>
  <c r="F54" i="57"/>
  <c r="E54" i="57" s="1"/>
  <c r="AE51" i="57"/>
  <c r="AD51" i="57"/>
  <c r="AC51" i="57"/>
  <c r="AB51" i="57"/>
  <c r="T51" i="57"/>
  <c r="S51" i="57" s="1"/>
  <c r="U51" i="57"/>
  <c r="V51" i="57"/>
  <c r="W51" i="57"/>
  <c r="X51" i="57"/>
  <c r="Y51" i="57"/>
  <c r="Z51" i="57"/>
  <c r="AA51" i="57"/>
  <c r="AE50" i="57"/>
  <c r="AD50" i="57"/>
  <c r="AC50" i="57"/>
  <c r="AB50" i="57"/>
  <c r="AA50" i="57"/>
  <c r="Z50" i="57"/>
  <c r="Y50" i="57"/>
  <c r="X50" i="57"/>
  <c r="W50" i="57"/>
  <c r="V50" i="57"/>
  <c r="U50" i="57"/>
  <c r="T50" i="57"/>
  <c r="S50" i="57" s="1"/>
  <c r="AE49" i="57"/>
  <c r="AD49" i="57"/>
  <c r="AC49" i="57"/>
  <c r="AB49" i="57"/>
  <c r="T49" i="57"/>
  <c r="S49" i="57" s="1"/>
  <c r="U49" i="57"/>
  <c r="V49" i="57"/>
  <c r="X49" i="57"/>
  <c r="Y49" i="57"/>
  <c r="AA49" i="57"/>
  <c r="AE48" i="57"/>
  <c r="AD48" i="57"/>
  <c r="AC48" i="57"/>
  <c r="AB48" i="57"/>
  <c r="AA48" i="57"/>
  <c r="Z48" i="57"/>
  <c r="Y48" i="57"/>
  <c r="X48" i="57"/>
  <c r="W48" i="57"/>
  <c r="V48" i="57"/>
  <c r="U48" i="57"/>
  <c r="T48" i="57"/>
  <c r="S48" i="57" s="1"/>
  <c r="AE47" i="57"/>
  <c r="AD47" i="57"/>
  <c r="AC47" i="57"/>
  <c r="AB47" i="57"/>
  <c r="AA47" i="57"/>
  <c r="Z47" i="57"/>
  <c r="Y47" i="57"/>
  <c r="X47" i="57"/>
  <c r="W47" i="57"/>
  <c r="V47" i="57"/>
  <c r="U47" i="57"/>
  <c r="T47" i="57"/>
  <c r="S47" i="57" s="1"/>
  <c r="Q47" i="57"/>
  <c r="P47" i="57"/>
  <c r="O47" i="57"/>
  <c r="N47" i="57"/>
  <c r="M47" i="57"/>
  <c r="L47" i="57"/>
  <c r="K47" i="57"/>
  <c r="J47" i="57"/>
  <c r="I47" i="57"/>
  <c r="H47" i="57"/>
  <c r="G47" i="57"/>
  <c r="F47" i="57"/>
  <c r="E47" i="57" s="1"/>
  <c r="AE46" i="57"/>
  <c r="AD46" i="57"/>
  <c r="AC46" i="57"/>
  <c r="AB46" i="57"/>
  <c r="AA46" i="57"/>
  <c r="Z46" i="57"/>
  <c r="Y46" i="57"/>
  <c r="X46" i="57"/>
  <c r="W46" i="57"/>
  <c r="V46" i="57"/>
  <c r="U46" i="57"/>
  <c r="T46" i="57"/>
  <c r="S46" i="57" s="1"/>
  <c r="Q46" i="57"/>
  <c r="P46" i="57"/>
  <c r="O46" i="57"/>
  <c r="N46" i="57"/>
  <c r="M46" i="57"/>
  <c r="L46" i="57"/>
  <c r="K46" i="57"/>
  <c r="J46" i="57"/>
  <c r="I46" i="57"/>
  <c r="H46" i="57"/>
  <c r="G46" i="57"/>
  <c r="F46" i="57"/>
  <c r="E46" i="57" s="1"/>
  <c r="AE45" i="57"/>
  <c r="AD45" i="57"/>
  <c r="AC45" i="57"/>
  <c r="AB45" i="57"/>
  <c r="AA45" i="57"/>
  <c r="Z45" i="57"/>
  <c r="Y45" i="57"/>
  <c r="X45" i="57"/>
  <c r="W45" i="57"/>
  <c r="V45" i="57"/>
  <c r="U45" i="57"/>
  <c r="T45" i="57"/>
  <c r="S45" i="57" s="1"/>
  <c r="K45" i="57"/>
  <c r="J45" i="57"/>
  <c r="I45" i="57"/>
  <c r="H45" i="57"/>
  <c r="G45" i="57"/>
  <c r="F45" i="57"/>
  <c r="AE44" i="57"/>
  <c r="AD44" i="57"/>
  <c r="AC44" i="57"/>
  <c r="AB44" i="57"/>
  <c r="AA44" i="57"/>
  <c r="Z44" i="57"/>
  <c r="Y44" i="57"/>
  <c r="X44" i="57"/>
  <c r="W44" i="57"/>
  <c r="V44" i="57"/>
  <c r="U44" i="57"/>
  <c r="T44" i="57"/>
  <c r="S44" i="57" s="1"/>
  <c r="Q44" i="57"/>
  <c r="P44" i="57"/>
  <c r="O44" i="57"/>
  <c r="N44" i="57"/>
  <c r="M44" i="57"/>
  <c r="L44" i="57"/>
  <c r="K44" i="57"/>
  <c r="J44" i="57"/>
  <c r="I44" i="57"/>
  <c r="H44" i="57"/>
  <c r="G44" i="57"/>
  <c r="F44" i="57"/>
  <c r="E44" i="57" s="1"/>
  <c r="AE43" i="57"/>
  <c r="AD43" i="57"/>
  <c r="AC43" i="57"/>
  <c r="AB43" i="57"/>
  <c r="AA43" i="57"/>
  <c r="Z43" i="57"/>
  <c r="Y43" i="57"/>
  <c r="X43" i="57"/>
  <c r="W43" i="57"/>
  <c r="V43" i="57"/>
  <c r="U43" i="57"/>
  <c r="T43" i="57"/>
  <c r="S43" i="57" s="1"/>
  <c r="Q43" i="57"/>
  <c r="P43" i="57"/>
  <c r="O43" i="57"/>
  <c r="N43" i="57"/>
  <c r="M43" i="57"/>
  <c r="L43" i="57"/>
  <c r="K43" i="57"/>
  <c r="J43" i="57"/>
  <c r="I43" i="57"/>
  <c r="H43" i="57"/>
  <c r="G43" i="57"/>
  <c r="F43" i="57"/>
  <c r="AE42" i="57"/>
  <c r="AD42" i="57"/>
  <c r="AC42" i="57"/>
  <c r="AB42" i="57"/>
  <c r="AA42" i="57"/>
  <c r="Z42" i="57"/>
  <c r="Y42" i="57"/>
  <c r="X42" i="57"/>
  <c r="W42" i="57"/>
  <c r="V42" i="57"/>
  <c r="U42" i="57"/>
  <c r="T42" i="57"/>
  <c r="S42" i="57" s="1"/>
  <c r="Q42" i="57"/>
  <c r="P42" i="57"/>
  <c r="O42" i="57"/>
  <c r="N42" i="57"/>
  <c r="M42" i="57"/>
  <c r="L42" i="57"/>
  <c r="K42" i="57"/>
  <c r="J42" i="57"/>
  <c r="I42" i="57"/>
  <c r="H42" i="57"/>
  <c r="G42" i="57"/>
  <c r="F42" i="57"/>
  <c r="AE41" i="57"/>
  <c r="AD41" i="57"/>
  <c r="AC41" i="57"/>
  <c r="AB41" i="57"/>
  <c r="AA41" i="57"/>
  <c r="Z41" i="57"/>
  <c r="Y41" i="57"/>
  <c r="X41" i="57"/>
  <c r="W41" i="57"/>
  <c r="V41" i="57"/>
  <c r="U41" i="57"/>
  <c r="T41" i="57"/>
  <c r="S41" i="57" s="1"/>
  <c r="Q41" i="57"/>
  <c r="P41" i="57"/>
  <c r="O41" i="57"/>
  <c r="N41" i="57"/>
  <c r="M41" i="57"/>
  <c r="L41" i="57"/>
  <c r="K41" i="57"/>
  <c r="J41" i="57"/>
  <c r="I41" i="57"/>
  <c r="H41" i="57"/>
  <c r="G41" i="57"/>
  <c r="F41" i="57"/>
  <c r="AE40" i="57"/>
  <c r="AD40" i="57"/>
  <c r="AC40" i="57"/>
  <c r="AB40" i="57"/>
  <c r="AA40" i="57"/>
  <c r="Z40" i="57"/>
  <c r="Y40" i="57"/>
  <c r="X40" i="57"/>
  <c r="W40" i="57"/>
  <c r="V40" i="57"/>
  <c r="U40" i="57"/>
  <c r="T40" i="57"/>
  <c r="S40" i="57" s="1"/>
  <c r="AE39" i="57"/>
  <c r="AD39" i="57"/>
  <c r="AC39" i="57"/>
  <c r="AB39" i="57"/>
  <c r="AA39" i="57"/>
  <c r="Z39" i="57"/>
  <c r="Y39" i="57"/>
  <c r="X39" i="57"/>
  <c r="W39" i="57"/>
  <c r="V39" i="57"/>
  <c r="U39" i="57"/>
  <c r="T39" i="57"/>
  <c r="AE38" i="57"/>
  <c r="AD38" i="57"/>
  <c r="AC38" i="57"/>
  <c r="AB38" i="57"/>
  <c r="AA38" i="57"/>
  <c r="Z38" i="57"/>
  <c r="Y38" i="57"/>
  <c r="X38" i="57"/>
  <c r="W38" i="57"/>
  <c r="V38" i="57"/>
  <c r="U38" i="57"/>
  <c r="T38" i="57"/>
  <c r="S38" i="57" s="1"/>
  <c r="Q38" i="57"/>
  <c r="P38" i="57"/>
  <c r="O38" i="57"/>
  <c r="N38" i="57"/>
  <c r="M38" i="57"/>
  <c r="L38" i="57"/>
  <c r="K38" i="57"/>
  <c r="J38" i="57"/>
  <c r="I38" i="57"/>
  <c r="H38" i="57"/>
  <c r="G38" i="57"/>
  <c r="F38" i="57"/>
  <c r="AE37" i="57"/>
  <c r="AD37" i="57"/>
  <c r="AC37" i="57"/>
  <c r="AB37" i="57"/>
  <c r="AA37" i="57"/>
  <c r="Z37" i="57"/>
  <c r="Y37" i="57"/>
  <c r="X37" i="57"/>
  <c r="W37" i="57"/>
  <c r="V37" i="57"/>
  <c r="U37" i="57"/>
  <c r="T37" i="57"/>
  <c r="S37" i="57" s="1"/>
  <c r="Q37" i="57"/>
  <c r="P37" i="57"/>
  <c r="O37" i="57"/>
  <c r="N37" i="57"/>
  <c r="M37" i="57"/>
  <c r="L37" i="57"/>
  <c r="K37" i="57"/>
  <c r="J37" i="57"/>
  <c r="I37" i="57"/>
  <c r="H37" i="57"/>
  <c r="G37" i="57"/>
  <c r="F37" i="57"/>
  <c r="AE36" i="57"/>
  <c r="AD36" i="57"/>
  <c r="AC36" i="57"/>
  <c r="AB36" i="57"/>
  <c r="AA36" i="57"/>
  <c r="Z36" i="57"/>
  <c r="Y36" i="57"/>
  <c r="X36" i="57"/>
  <c r="W36" i="57"/>
  <c r="V36" i="57"/>
  <c r="U36" i="57"/>
  <c r="T36" i="57"/>
  <c r="S36" i="57" s="1"/>
  <c r="Q36" i="57"/>
  <c r="P36" i="57"/>
  <c r="O36" i="57"/>
  <c r="N36" i="57"/>
  <c r="M36" i="57"/>
  <c r="L36" i="57"/>
  <c r="K36" i="57"/>
  <c r="J36" i="57"/>
  <c r="I36" i="57"/>
  <c r="H36" i="57"/>
  <c r="G36" i="57"/>
  <c r="F36" i="57"/>
  <c r="AE35" i="57"/>
  <c r="AD35" i="57"/>
  <c r="AC35" i="57"/>
  <c r="AB35" i="57"/>
  <c r="AA35" i="57"/>
  <c r="Z35" i="57"/>
  <c r="Y35" i="57"/>
  <c r="X35" i="57"/>
  <c r="W35" i="57"/>
  <c r="V35" i="57"/>
  <c r="U35" i="57"/>
  <c r="T35" i="57"/>
  <c r="S35" i="57" s="1"/>
  <c r="Q35" i="57"/>
  <c r="P35" i="57"/>
  <c r="O35" i="57"/>
  <c r="N35" i="57"/>
  <c r="M35" i="57"/>
  <c r="L35" i="57"/>
  <c r="K35" i="57"/>
  <c r="J35" i="57"/>
  <c r="I35" i="57"/>
  <c r="H35" i="57"/>
  <c r="G35" i="57"/>
  <c r="F35" i="57"/>
  <c r="AE34" i="57"/>
  <c r="AD34" i="57"/>
  <c r="AC34" i="57"/>
  <c r="AB34" i="57"/>
  <c r="AA34" i="57"/>
  <c r="Z34" i="57"/>
  <c r="Y34" i="57"/>
  <c r="X34" i="57"/>
  <c r="W34" i="57"/>
  <c r="V34" i="57"/>
  <c r="U34" i="57"/>
  <c r="T34" i="57"/>
  <c r="S34" i="57" s="1"/>
  <c r="Q34" i="57"/>
  <c r="P34" i="57"/>
  <c r="O34" i="57"/>
  <c r="N34" i="57"/>
  <c r="M34" i="57"/>
  <c r="L34" i="57"/>
  <c r="K34" i="57"/>
  <c r="J34" i="57"/>
  <c r="I34" i="57"/>
  <c r="H34" i="57"/>
  <c r="G34" i="57"/>
  <c r="F34" i="57"/>
  <c r="AE33" i="57"/>
  <c r="AD33" i="57"/>
  <c r="AC33" i="57"/>
  <c r="AB33" i="57"/>
  <c r="AA33" i="57"/>
  <c r="Z33" i="57"/>
  <c r="Y33" i="57"/>
  <c r="X33" i="57"/>
  <c r="W33" i="57"/>
  <c r="V33" i="57"/>
  <c r="U33" i="57"/>
  <c r="T33" i="57"/>
  <c r="S33" i="57" s="1"/>
  <c r="Q33" i="57"/>
  <c r="P33" i="57"/>
  <c r="O33" i="57"/>
  <c r="N33" i="57"/>
  <c r="F33" i="57"/>
  <c r="E33" i="57" s="1"/>
  <c r="G33" i="57"/>
  <c r="H33" i="57"/>
  <c r="I33" i="57"/>
  <c r="J33" i="57"/>
  <c r="K33" i="57"/>
  <c r="L33" i="57"/>
  <c r="M33" i="57"/>
  <c r="AE32" i="57"/>
  <c r="AD32" i="57"/>
  <c r="AC32" i="57"/>
  <c r="AB32" i="57"/>
  <c r="AA32" i="57"/>
  <c r="Z32" i="57"/>
  <c r="Y32" i="57"/>
  <c r="X32" i="57"/>
  <c r="W32" i="57"/>
  <c r="V32" i="57"/>
  <c r="U32" i="57"/>
  <c r="T32" i="57"/>
  <c r="S32" i="57" s="1"/>
  <c r="Q32" i="57"/>
  <c r="P32" i="57"/>
  <c r="O32" i="57"/>
  <c r="N32" i="57"/>
  <c r="M32" i="57"/>
  <c r="L32" i="57"/>
  <c r="K32" i="57"/>
  <c r="J32" i="57"/>
  <c r="I32" i="57"/>
  <c r="H32" i="57"/>
  <c r="G32" i="57"/>
  <c r="F32" i="57"/>
  <c r="E32" i="57" s="1"/>
  <c r="AE31" i="57"/>
  <c r="AD31" i="57"/>
  <c r="AC31" i="57"/>
  <c r="AB31" i="57"/>
  <c r="AA31" i="57"/>
  <c r="Z31" i="57"/>
  <c r="Y31" i="57"/>
  <c r="X31" i="57"/>
  <c r="W31" i="57"/>
  <c r="V31" i="57"/>
  <c r="U31" i="57"/>
  <c r="T31" i="57"/>
  <c r="S31" i="57" s="1"/>
  <c r="Q31" i="57"/>
  <c r="P31" i="57"/>
  <c r="O31" i="57"/>
  <c r="N31" i="57"/>
  <c r="M31" i="57"/>
  <c r="L31" i="57"/>
  <c r="K31" i="57"/>
  <c r="J31" i="57"/>
  <c r="I31" i="57"/>
  <c r="H31" i="57"/>
  <c r="G31" i="57"/>
  <c r="F31" i="57"/>
  <c r="AE30" i="57"/>
  <c r="AD30" i="57"/>
  <c r="AC30" i="57"/>
  <c r="AB30" i="57"/>
  <c r="AA30" i="57"/>
  <c r="Z30" i="57"/>
  <c r="Y30" i="57"/>
  <c r="X30" i="57"/>
  <c r="W30" i="57"/>
  <c r="V30" i="57"/>
  <c r="U30" i="57"/>
  <c r="T30" i="57"/>
  <c r="S30" i="57" s="1"/>
  <c r="Q30" i="57"/>
  <c r="P30" i="57"/>
  <c r="O30" i="57"/>
  <c r="N30" i="57"/>
  <c r="M30" i="57"/>
  <c r="L30" i="57"/>
  <c r="K30" i="57"/>
  <c r="J30" i="57"/>
  <c r="I30" i="57"/>
  <c r="H30" i="57"/>
  <c r="G30" i="57"/>
  <c r="F30" i="57"/>
  <c r="E30" i="57" s="1"/>
  <c r="AE29" i="57"/>
  <c r="AD29" i="57"/>
  <c r="AC29" i="57"/>
  <c r="AB29" i="57"/>
  <c r="AA29" i="57"/>
  <c r="Z29" i="57"/>
  <c r="Y29" i="57"/>
  <c r="X29" i="57"/>
  <c r="W29" i="57"/>
  <c r="V29" i="57"/>
  <c r="U29" i="57"/>
  <c r="T29" i="57"/>
  <c r="S29" i="57" s="1"/>
  <c r="Q29" i="57"/>
  <c r="P29" i="57"/>
  <c r="O29" i="57"/>
  <c r="N29" i="57"/>
  <c r="M29" i="57"/>
  <c r="L29" i="57"/>
  <c r="K29" i="57"/>
  <c r="J29" i="57"/>
  <c r="I29" i="57"/>
  <c r="H29" i="57"/>
  <c r="G29" i="57"/>
  <c r="F29" i="57"/>
  <c r="E29" i="57" s="1"/>
  <c r="AE28" i="57"/>
  <c r="AD28" i="57"/>
  <c r="AC28" i="57"/>
  <c r="AB28" i="57"/>
  <c r="AA28" i="57"/>
  <c r="Z28" i="57"/>
  <c r="Y28" i="57"/>
  <c r="X28" i="57"/>
  <c r="W28" i="57"/>
  <c r="V28" i="57"/>
  <c r="U28" i="57"/>
  <c r="T28" i="57"/>
  <c r="S28" i="57" s="1"/>
  <c r="Q28" i="57"/>
  <c r="P28" i="57"/>
  <c r="O28" i="57"/>
  <c r="N28" i="57"/>
  <c r="M28" i="57"/>
  <c r="L28" i="57"/>
  <c r="K28" i="57"/>
  <c r="J28" i="57"/>
  <c r="I28" i="57"/>
  <c r="H28" i="57"/>
  <c r="G28" i="57"/>
  <c r="F28" i="57"/>
  <c r="E28" i="57" s="1"/>
  <c r="AE27" i="57"/>
  <c r="AD27" i="57"/>
  <c r="AC27" i="57"/>
  <c r="AB27" i="57"/>
  <c r="T27" i="57"/>
  <c r="U27" i="57"/>
  <c r="V27" i="57"/>
  <c r="W27" i="57"/>
  <c r="X27" i="57"/>
  <c r="Y27" i="57"/>
  <c r="Z27" i="57"/>
  <c r="AA27" i="57"/>
  <c r="S27" i="57"/>
  <c r="Q27" i="57"/>
  <c r="P27" i="57"/>
  <c r="O27" i="57"/>
  <c r="N27" i="57"/>
  <c r="M27" i="57"/>
  <c r="L27" i="57"/>
  <c r="K27" i="57"/>
  <c r="J27" i="57"/>
  <c r="I27" i="57"/>
  <c r="H27" i="57"/>
  <c r="G27" i="57"/>
  <c r="F27" i="57"/>
  <c r="E27" i="57" s="1"/>
  <c r="AE26" i="57"/>
  <c r="AD26" i="57"/>
  <c r="AC26" i="57"/>
  <c r="AB26" i="57"/>
  <c r="AA26" i="57"/>
  <c r="Z26" i="57"/>
  <c r="Y26" i="57"/>
  <c r="X26" i="57"/>
  <c r="W26" i="57"/>
  <c r="V26" i="57"/>
  <c r="U26" i="57"/>
  <c r="T26" i="57"/>
  <c r="S26" i="57" s="1"/>
  <c r="Q26" i="57"/>
  <c r="P26" i="57"/>
  <c r="O26" i="57"/>
  <c r="N26" i="57"/>
  <c r="M26" i="57"/>
  <c r="L26" i="57"/>
  <c r="K26" i="57"/>
  <c r="J26" i="57"/>
  <c r="I26" i="57"/>
  <c r="H26" i="57"/>
  <c r="G26" i="57"/>
  <c r="F26" i="57"/>
  <c r="E26" i="57" s="1"/>
  <c r="AE25" i="57"/>
  <c r="AD25" i="57"/>
  <c r="AC25" i="57"/>
  <c r="AB25" i="57"/>
  <c r="T25" i="57"/>
  <c r="S25" i="57" s="1"/>
  <c r="U25" i="57"/>
  <c r="V25" i="57"/>
  <c r="W25" i="57"/>
  <c r="X25" i="57"/>
  <c r="Y25" i="57"/>
  <c r="Z25" i="57"/>
  <c r="AA25" i="57"/>
  <c r="Q25" i="57"/>
  <c r="P25" i="57"/>
  <c r="O25" i="57"/>
  <c r="N25" i="57"/>
  <c r="M25" i="57"/>
  <c r="L25" i="57"/>
  <c r="K25" i="57"/>
  <c r="J25" i="57"/>
  <c r="I25" i="57"/>
  <c r="H25" i="57"/>
  <c r="G25" i="57"/>
  <c r="F25" i="57"/>
  <c r="E25" i="57" s="1"/>
  <c r="AE24" i="57"/>
  <c r="AD24" i="57"/>
  <c r="AC24" i="57"/>
  <c r="AB24" i="57"/>
  <c r="T24" i="57"/>
  <c r="S24" i="57" s="1"/>
  <c r="U24" i="57"/>
  <c r="V24" i="57"/>
  <c r="W24" i="57"/>
  <c r="X24" i="57"/>
  <c r="Y24" i="57"/>
  <c r="Z24" i="57"/>
  <c r="AA24" i="57"/>
  <c r="Q24" i="57"/>
  <c r="P24" i="57"/>
  <c r="O24" i="57"/>
  <c r="N24" i="57"/>
  <c r="M24" i="57"/>
  <c r="L24" i="57"/>
  <c r="K24" i="57"/>
  <c r="J24" i="57"/>
  <c r="I24" i="57"/>
  <c r="H24" i="57"/>
  <c r="G24" i="57"/>
  <c r="F24" i="57"/>
  <c r="E24" i="57" s="1"/>
  <c r="AE23" i="57"/>
  <c r="AD23" i="57"/>
  <c r="AC23" i="57"/>
  <c r="AB23" i="57"/>
  <c r="T23" i="57"/>
  <c r="S23" i="57" s="1"/>
  <c r="U23" i="57"/>
  <c r="V23" i="57"/>
  <c r="W23" i="57"/>
  <c r="X23" i="57"/>
  <c r="Y23" i="57"/>
  <c r="Z23" i="57"/>
  <c r="AA23" i="57"/>
  <c r="Q23" i="57"/>
  <c r="P23" i="57"/>
  <c r="O23" i="57"/>
  <c r="N23" i="57"/>
  <c r="M23" i="57"/>
  <c r="L23" i="57"/>
  <c r="K23" i="57"/>
  <c r="J23" i="57"/>
  <c r="I23" i="57"/>
  <c r="H23" i="57"/>
  <c r="G23" i="57"/>
  <c r="F23" i="57"/>
  <c r="E23" i="57" s="1"/>
  <c r="AE22" i="57"/>
  <c r="AD22" i="57"/>
  <c r="AC22" i="57"/>
  <c r="AB22" i="57"/>
  <c r="T22" i="57"/>
  <c r="S22" i="57" s="1"/>
  <c r="U22" i="57"/>
  <c r="V22" i="57"/>
  <c r="W22" i="57"/>
  <c r="X22" i="57"/>
  <c r="Y22" i="57"/>
  <c r="Z22" i="57"/>
  <c r="AA22" i="57"/>
  <c r="Q22" i="57"/>
  <c r="P22" i="57"/>
  <c r="O22" i="57"/>
  <c r="N22" i="57"/>
  <c r="M22" i="57"/>
  <c r="L22" i="57"/>
  <c r="K22" i="57"/>
  <c r="J22" i="57"/>
  <c r="I22" i="57"/>
  <c r="H22" i="57"/>
  <c r="G22" i="57"/>
  <c r="F22" i="57"/>
  <c r="E22" i="57" s="1"/>
  <c r="AE21" i="57"/>
  <c r="AD21" i="57"/>
  <c r="AC21" i="57"/>
  <c r="AB21" i="57"/>
  <c r="AA21" i="57"/>
  <c r="Z21" i="57"/>
  <c r="Y21" i="57"/>
  <c r="X21" i="57"/>
  <c r="W21" i="57"/>
  <c r="V21" i="57"/>
  <c r="U21" i="57"/>
  <c r="T21" i="57"/>
  <c r="S21" i="57" s="1"/>
  <c r="Q21" i="57"/>
  <c r="P21" i="57"/>
  <c r="O21" i="57"/>
  <c r="N21" i="57"/>
  <c r="M21" i="57"/>
  <c r="L21" i="57"/>
  <c r="K21" i="57"/>
  <c r="J21" i="57"/>
  <c r="I21" i="57"/>
  <c r="H21" i="57"/>
  <c r="G21" i="57"/>
  <c r="F21" i="57"/>
  <c r="E21" i="57" s="1"/>
  <c r="AE20" i="57"/>
  <c r="AD20" i="57"/>
  <c r="AC20" i="57"/>
  <c r="AB20" i="57"/>
  <c r="T20" i="57"/>
  <c r="S20" i="57" s="1"/>
  <c r="U20" i="57"/>
  <c r="V20" i="57"/>
  <c r="W20" i="57"/>
  <c r="X20" i="57"/>
  <c r="Y20" i="57"/>
  <c r="Z20" i="57"/>
  <c r="AA20" i="57"/>
  <c r="Q20" i="57"/>
  <c r="P20" i="57"/>
  <c r="O20" i="57"/>
  <c r="N20" i="57"/>
  <c r="M20" i="57"/>
  <c r="L20" i="57"/>
  <c r="K20" i="57"/>
  <c r="J20" i="57"/>
  <c r="I20" i="57"/>
  <c r="H20" i="57"/>
  <c r="G20" i="57"/>
  <c r="F20" i="57"/>
  <c r="E20" i="57" s="1"/>
  <c r="AE19" i="57"/>
  <c r="AD19" i="57"/>
  <c r="AC19" i="57"/>
  <c r="AB19" i="57"/>
  <c r="T19" i="57"/>
  <c r="S19" i="57" s="1"/>
  <c r="U19" i="57"/>
  <c r="V19" i="57"/>
  <c r="W19" i="57"/>
  <c r="X19" i="57"/>
  <c r="Y19" i="57"/>
  <c r="Z19" i="57"/>
  <c r="AA19" i="57"/>
  <c r="Q19" i="57"/>
  <c r="P19" i="57"/>
  <c r="O19" i="57"/>
  <c r="N19" i="57"/>
  <c r="M19" i="57"/>
  <c r="L19" i="57"/>
  <c r="K19" i="57"/>
  <c r="J19" i="57"/>
  <c r="I19" i="57"/>
  <c r="H19" i="57"/>
  <c r="G19" i="57"/>
  <c r="F19" i="57"/>
  <c r="E19" i="57" s="1"/>
  <c r="AE18" i="57"/>
  <c r="AD18" i="57"/>
  <c r="AC18" i="57"/>
  <c r="AB18" i="57"/>
  <c r="T18" i="57"/>
  <c r="U18" i="57"/>
  <c r="V18" i="57"/>
  <c r="W18" i="57"/>
  <c r="X18" i="57"/>
  <c r="Y18" i="57"/>
  <c r="Z18" i="57"/>
  <c r="AA18" i="57"/>
  <c r="S18" i="57"/>
  <c r="J18" i="57"/>
  <c r="AE17" i="57"/>
  <c r="AD17" i="57"/>
  <c r="AC17" i="57"/>
  <c r="AB17" i="57"/>
  <c r="T17" i="57"/>
  <c r="S17" i="57" s="1"/>
  <c r="U17" i="57"/>
  <c r="V17" i="57"/>
  <c r="W17" i="57"/>
  <c r="X17" i="57"/>
  <c r="Y17" i="57"/>
  <c r="Z17" i="57"/>
  <c r="AA17" i="57"/>
  <c r="Q17" i="57"/>
  <c r="P17" i="57"/>
  <c r="O17" i="57"/>
  <c r="N17" i="57"/>
  <c r="M17" i="57"/>
  <c r="L17" i="57"/>
  <c r="K17" i="57"/>
  <c r="J17" i="57"/>
  <c r="I17" i="57"/>
  <c r="H17" i="57"/>
  <c r="G17" i="57"/>
  <c r="F17" i="57"/>
  <c r="E17" i="57" s="1"/>
  <c r="AE16" i="57"/>
  <c r="AD16" i="57"/>
  <c r="AC16" i="57"/>
  <c r="AB16" i="57"/>
  <c r="T16" i="57"/>
  <c r="S16" i="57" s="1"/>
  <c r="U16" i="57"/>
  <c r="V16" i="57"/>
  <c r="W16" i="57"/>
  <c r="X16" i="57"/>
  <c r="Y16" i="57"/>
  <c r="Z16" i="57"/>
  <c r="AA16" i="57"/>
  <c r="Q16" i="57"/>
  <c r="P16" i="57"/>
  <c r="O16" i="57"/>
  <c r="N16" i="57"/>
  <c r="M16" i="57"/>
  <c r="L16" i="57"/>
  <c r="K16" i="57"/>
  <c r="J16" i="57"/>
  <c r="I16" i="57"/>
  <c r="H16" i="57"/>
  <c r="G16" i="57"/>
  <c r="F16" i="57"/>
  <c r="E16" i="57" s="1"/>
  <c r="AE15" i="57"/>
  <c r="AD15" i="57"/>
  <c r="AC15" i="57"/>
  <c r="AB15" i="57"/>
  <c r="T15" i="57"/>
  <c r="U15" i="57"/>
  <c r="V15" i="57"/>
  <c r="W15" i="57"/>
  <c r="X15" i="57"/>
  <c r="Y15" i="57"/>
  <c r="Z15" i="57"/>
  <c r="AA15" i="57"/>
  <c r="S15" i="57"/>
  <c r="Q15" i="57"/>
  <c r="P15" i="57"/>
  <c r="O15" i="57"/>
  <c r="N15" i="57"/>
  <c r="F15" i="57"/>
  <c r="E15" i="57" s="1"/>
  <c r="G15" i="57"/>
  <c r="H15" i="57"/>
  <c r="I15" i="57"/>
  <c r="J15" i="57"/>
  <c r="K15" i="57"/>
  <c r="L15" i="57"/>
  <c r="M15" i="57"/>
  <c r="AE14" i="57"/>
  <c r="AD14" i="57"/>
  <c r="AC14" i="57"/>
  <c r="AB14" i="57"/>
  <c r="T14" i="57"/>
  <c r="U14" i="57"/>
  <c r="V14" i="57"/>
  <c r="W14" i="57"/>
  <c r="X14" i="57"/>
  <c r="Y14" i="57"/>
  <c r="Z14" i="57"/>
  <c r="AA14" i="57"/>
  <c r="S14" i="57"/>
  <c r="Q14" i="57"/>
  <c r="P14" i="57"/>
  <c r="O14" i="57"/>
  <c r="N14" i="57"/>
  <c r="F14" i="57"/>
  <c r="E14" i="57" s="1"/>
  <c r="G14" i="57"/>
  <c r="H14" i="57"/>
  <c r="I14" i="57"/>
  <c r="J14" i="57"/>
  <c r="K14" i="57"/>
  <c r="L14" i="57"/>
  <c r="M14" i="57"/>
  <c r="AE13" i="57"/>
  <c r="AD13" i="57"/>
  <c r="AC13" i="57"/>
  <c r="AB13" i="57"/>
  <c r="T13" i="57"/>
  <c r="S13" i="57" s="1"/>
  <c r="U13" i="57"/>
  <c r="V13" i="57"/>
  <c r="W13" i="57"/>
  <c r="X13" i="57"/>
  <c r="Y13" i="57"/>
  <c r="Z13" i="57"/>
  <c r="AA13" i="57"/>
  <c r="Q13" i="57"/>
  <c r="P13" i="57"/>
  <c r="O13" i="57"/>
  <c r="N13" i="57"/>
  <c r="F13" i="57"/>
  <c r="E13" i="57" s="1"/>
  <c r="G13" i="57"/>
  <c r="H13" i="57"/>
  <c r="I13" i="57"/>
  <c r="J13" i="57"/>
  <c r="K13" i="57"/>
  <c r="L13" i="57"/>
  <c r="M13" i="57"/>
  <c r="AE12" i="57"/>
  <c r="AD12" i="57"/>
  <c r="AC12" i="57"/>
  <c r="AB12" i="57"/>
  <c r="AA12" i="57"/>
  <c r="Z12" i="57"/>
  <c r="Y12" i="57"/>
  <c r="X12" i="57"/>
  <c r="W12" i="57"/>
  <c r="V12" i="57"/>
  <c r="U12" i="57"/>
  <c r="T12" i="57"/>
  <c r="S12" i="57" s="1"/>
  <c r="Q12" i="57"/>
  <c r="P12" i="57"/>
  <c r="O12" i="57"/>
  <c r="N12" i="57"/>
  <c r="F12" i="57"/>
  <c r="E12" i="57" s="1"/>
  <c r="G12" i="57"/>
  <c r="H12" i="57"/>
  <c r="I12" i="57"/>
  <c r="J12" i="57"/>
  <c r="K12" i="57"/>
  <c r="L12" i="57"/>
  <c r="M12" i="57"/>
  <c r="AE11" i="57"/>
  <c r="AD11" i="57"/>
  <c r="AC11" i="57"/>
  <c r="AB11" i="57"/>
  <c r="AA11" i="57"/>
  <c r="Z11" i="57"/>
  <c r="Y11" i="57"/>
  <c r="X11" i="57"/>
  <c r="W11" i="57"/>
  <c r="V11" i="57"/>
  <c r="U11" i="57"/>
  <c r="T11" i="57"/>
  <c r="S11" i="57" s="1"/>
  <c r="Q11" i="57"/>
  <c r="P11" i="57"/>
  <c r="O11" i="57"/>
  <c r="N11" i="57"/>
  <c r="M11" i="57"/>
  <c r="L11" i="57"/>
  <c r="K11" i="57"/>
  <c r="J11" i="57"/>
  <c r="I11" i="57"/>
  <c r="H11" i="57"/>
  <c r="G11" i="57"/>
  <c r="F11" i="57"/>
  <c r="E11" i="57" s="1"/>
  <c r="AE10" i="57"/>
  <c r="AD10" i="57"/>
  <c r="AC10" i="57"/>
  <c r="AB10" i="57"/>
  <c r="AA10" i="57"/>
  <c r="Z10" i="57"/>
  <c r="Y10" i="57"/>
  <c r="X10" i="57"/>
  <c r="W10" i="57"/>
  <c r="V10" i="57"/>
  <c r="U10" i="57"/>
  <c r="T10" i="57"/>
  <c r="S10" i="57" s="1"/>
  <c r="Q10" i="57"/>
  <c r="P10" i="57"/>
  <c r="O10" i="57"/>
  <c r="N10" i="57"/>
  <c r="M10" i="57"/>
  <c r="L10" i="57"/>
  <c r="K10" i="57"/>
  <c r="J10" i="57"/>
  <c r="I10" i="57"/>
  <c r="H10" i="57"/>
  <c r="G10" i="57"/>
  <c r="F10" i="57"/>
  <c r="E10" i="57" s="1"/>
  <c r="AE9" i="57"/>
  <c r="AD9" i="57"/>
  <c r="AC9" i="57"/>
  <c r="AB9" i="57"/>
  <c r="AA9" i="57"/>
  <c r="Z9" i="57"/>
  <c r="Y9" i="57"/>
  <c r="X9" i="57"/>
  <c r="W9" i="57"/>
  <c r="V9" i="57"/>
  <c r="U9" i="57"/>
  <c r="T9" i="57"/>
  <c r="S9" i="57" s="1"/>
  <c r="Q9" i="57"/>
  <c r="P9" i="57"/>
  <c r="O9" i="57"/>
  <c r="N9" i="57"/>
  <c r="M9" i="57"/>
  <c r="L9" i="57"/>
  <c r="K9" i="57"/>
  <c r="J9" i="57"/>
  <c r="I9" i="57"/>
  <c r="H9" i="57"/>
  <c r="G9" i="57"/>
  <c r="F9" i="57"/>
  <c r="E9" i="57" s="1"/>
  <c r="AE8" i="57"/>
  <c r="AD8" i="57"/>
  <c r="AC8" i="57"/>
  <c r="AB8" i="57"/>
  <c r="AA8" i="57"/>
  <c r="Z8" i="57"/>
  <c r="Y8" i="57"/>
  <c r="X8" i="57"/>
  <c r="W8" i="57"/>
  <c r="V8" i="57"/>
  <c r="U8" i="57"/>
  <c r="T8" i="57"/>
  <c r="S8" i="57" s="1"/>
  <c r="Q8" i="57"/>
  <c r="Q52" i="57" s="1"/>
  <c r="P8" i="57"/>
  <c r="P52" i="57" s="1"/>
  <c r="O8" i="57"/>
  <c r="N8" i="57"/>
  <c r="M8" i="57"/>
  <c r="L8" i="57"/>
  <c r="K8" i="57"/>
  <c r="J8" i="57"/>
  <c r="I8" i="57"/>
  <c r="H8" i="57"/>
  <c r="G8" i="57"/>
  <c r="F8" i="57"/>
  <c r="E8" i="57" s="1"/>
  <c r="AE7" i="57"/>
  <c r="AD7" i="57"/>
  <c r="AC7" i="57"/>
  <c r="AB7" i="57"/>
  <c r="AA7" i="57"/>
  <c r="Z7" i="57"/>
  <c r="Y7" i="57"/>
  <c r="X7" i="57"/>
  <c r="W7" i="57"/>
  <c r="V7" i="57"/>
  <c r="U7" i="57"/>
  <c r="T7" i="57"/>
  <c r="S7" i="57" s="1"/>
  <c r="O7" i="57"/>
  <c r="N7" i="57"/>
  <c r="M7" i="57"/>
  <c r="L7" i="57"/>
  <c r="K7" i="57"/>
  <c r="J7" i="57"/>
  <c r="I7" i="57"/>
  <c r="H7" i="57"/>
  <c r="G7" i="57"/>
  <c r="F7" i="57"/>
  <c r="E7" i="57" s="1"/>
  <c r="AE6" i="57"/>
  <c r="AD6" i="57"/>
  <c r="AC6" i="57"/>
  <c r="AB6" i="57"/>
  <c r="AA6" i="57"/>
  <c r="Z6" i="57"/>
  <c r="Y6" i="57"/>
  <c r="X6" i="57"/>
  <c r="W6" i="57"/>
  <c r="V6" i="57"/>
  <c r="U6" i="57"/>
  <c r="T6" i="57"/>
  <c r="S6" i="57" s="1"/>
  <c r="O6" i="57"/>
  <c r="N6" i="57"/>
  <c r="M6" i="57"/>
  <c r="L6" i="57"/>
  <c r="K6" i="57"/>
  <c r="J6" i="57"/>
  <c r="I6" i="57"/>
  <c r="H6" i="57"/>
  <c r="G6" i="57"/>
  <c r="F6" i="57"/>
  <c r="E6" i="57" s="1"/>
  <c r="AE5" i="57"/>
  <c r="AE52" i="57" s="1"/>
  <c r="AD5" i="57"/>
  <c r="AD52" i="57" s="1"/>
  <c r="AC5" i="57"/>
  <c r="AC52" i="57" s="1"/>
  <c r="AB5" i="57"/>
  <c r="AB52" i="57" s="1"/>
  <c r="AA5" i="57"/>
  <c r="AA52" i="57" s="1"/>
  <c r="Z5" i="57"/>
  <c r="Z52" i="57" s="1"/>
  <c r="Y5" i="57"/>
  <c r="Y52" i="57" s="1"/>
  <c r="X5" i="57"/>
  <c r="X52" i="57" s="1"/>
  <c r="W5" i="57"/>
  <c r="W52" i="57" s="1"/>
  <c r="V5" i="57"/>
  <c r="V52" i="57" s="1"/>
  <c r="U5" i="57"/>
  <c r="U52" i="57" s="1"/>
  <c r="T5" i="57"/>
  <c r="S5" i="57" s="1"/>
  <c r="O5" i="57"/>
  <c r="O68" i="57" s="1"/>
  <c r="N5" i="57"/>
  <c r="N52" i="57" s="1"/>
  <c r="M5" i="57"/>
  <c r="M52" i="57" s="1"/>
  <c r="L5" i="57"/>
  <c r="L52" i="57" s="1"/>
  <c r="K5" i="57"/>
  <c r="K52" i="57" s="1"/>
  <c r="J5" i="57"/>
  <c r="J52" i="57" s="1"/>
  <c r="I5" i="57"/>
  <c r="I52" i="57" s="1"/>
  <c r="H5" i="57"/>
  <c r="H52" i="57" s="1"/>
  <c r="G5" i="57"/>
  <c r="G52" i="57" s="1"/>
  <c r="F5" i="57"/>
  <c r="E5" i="57" s="1"/>
  <c r="E43" i="57"/>
  <c r="E38" i="57"/>
  <c r="G91" i="57"/>
  <c r="E37" i="57"/>
  <c r="E45" i="57"/>
  <c r="E41" i="57"/>
  <c r="J90" i="57"/>
  <c r="E119" i="57"/>
  <c r="I119" i="57"/>
  <c r="M119" i="57"/>
  <c r="M123" i="57" s="1"/>
  <c r="Q119" i="57"/>
  <c r="U119" i="57"/>
  <c r="G120" i="57"/>
  <c r="O120" i="57"/>
  <c r="S120" i="57"/>
  <c r="E121" i="57"/>
  <c r="I121" i="57"/>
  <c r="M121" i="57"/>
  <c r="Q121" i="57"/>
  <c r="U121" i="57"/>
  <c r="G122" i="57"/>
  <c r="O122" i="57"/>
  <c r="S122" i="57"/>
  <c r="F119" i="57"/>
  <c r="J119" i="57"/>
  <c r="N119" i="57"/>
  <c r="N123" i="57" s="1"/>
  <c r="R119" i="57"/>
  <c r="H120" i="57"/>
  <c r="L120" i="57"/>
  <c r="K120" i="57" s="1"/>
  <c r="P120" i="57"/>
  <c r="T120" i="57"/>
  <c r="T123" i="57"/>
  <c r="F121" i="57"/>
  <c r="J121" i="57"/>
  <c r="N121" i="57"/>
  <c r="R121" i="57"/>
  <c r="H122" i="57"/>
  <c r="L122" i="57"/>
  <c r="K122" i="57" s="1"/>
  <c r="P122" i="57"/>
  <c r="K160" i="57"/>
  <c r="K164" i="57" s="1"/>
  <c r="D165" i="57" s="1"/>
  <c r="G163" i="57"/>
  <c r="H146" i="57"/>
  <c r="G145" i="57"/>
  <c r="J161" i="57"/>
  <c r="E144" i="57"/>
  <c r="F163" i="57"/>
  <c r="G160" i="57"/>
  <c r="J144" i="57"/>
  <c r="F160" i="57"/>
  <c r="G162" i="57"/>
  <c r="F144" i="57"/>
  <c r="G147" i="57"/>
  <c r="J146" i="57"/>
  <c r="F162" i="57"/>
  <c r="H163" i="57"/>
  <c r="J163" i="57"/>
  <c r="I160" i="57"/>
  <c r="G161" i="57"/>
  <c r="F147" i="57"/>
  <c r="H160" i="57"/>
  <c r="G146" i="57"/>
  <c r="J147" i="57"/>
  <c r="I161" i="57"/>
  <c r="J160" i="57"/>
  <c r="E147" i="57"/>
  <c r="J162" i="57"/>
  <c r="J145" i="57"/>
  <c r="F145" i="57"/>
  <c r="H161" i="57"/>
  <c r="E163" i="57"/>
  <c r="I144" i="57"/>
  <c r="I162" i="57"/>
  <c r="F161" i="57"/>
  <c r="I146" i="57"/>
  <c r="H144" i="57"/>
  <c r="F146" i="57"/>
  <c r="G144" i="57"/>
  <c r="E146" i="57"/>
  <c r="I163" i="57"/>
  <c r="H145" i="57"/>
  <c r="I147" i="57"/>
  <c r="I145" i="57"/>
  <c r="H147" i="57"/>
  <c r="H162" i="57"/>
  <c r="E145" i="57"/>
  <c r="G138" i="57"/>
  <c r="M161" i="57"/>
  <c r="G139" i="57"/>
  <c r="N138" i="57"/>
  <c r="M146" i="57"/>
  <c r="N144" i="57"/>
  <c r="N148" i="57" s="1"/>
  <c r="M162" i="57"/>
  <c r="F138" i="57"/>
  <c r="N145" i="57"/>
  <c r="N139" i="57"/>
  <c r="M147" i="57"/>
  <c r="N147" i="57"/>
  <c r="N161" i="57"/>
  <c r="E136" i="57"/>
  <c r="H136" i="57"/>
  <c r="I137" i="57"/>
  <c r="L138" i="57"/>
  <c r="K138" i="57" s="1"/>
  <c r="J138" i="57"/>
  <c r="M139" i="57"/>
  <c r="M160" i="57"/>
  <c r="M164" i="57" s="1"/>
  <c r="F136" i="57"/>
  <c r="N146" i="57"/>
  <c r="M136" i="57"/>
  <c r="M140" i="57" s="1"/>
  <c r="E137" i="57"/>
  <c r="F137" i="57"/>
  <c r="I136" i="57"/>
  <c r="I138" i="57"/>
  <c r="M144" i="57"/>
  <c r="M148" i="57" s="1"/>
  <c r="L139" i="57"/>
  <c r="K139" i="57" s="1"/>
  <c r="E139" i="57"/>
  <c r="F139" i="57"/>
  <c r="E155" i="57"/>
  <c r="N160" i="57"/>
  <c r="N164" i="57" s="1"/>
  <c r="J155" i="57"/>
  <c r="N162" i="57"/>
  <c r="M163" i="57"/>
  <c r="N163" i="57"/>
  <c r="M145" i="57"/>
  <c r="L136" i="57"/>
  <c r="K136" i="57" s="1"/>
  <c r="K140" i="57" s="1"/>
  <c r="D141" i="57" s="1"/>
  <c r="N136" i="57"/>
  <c r="N137" i="57"/>
  <c r="G136" i="57"/>
  <c r="I139" i="57"/>
  <c r="L137" i="57"/>
  <c r="K137" i="57" s="1"/>
  <c r="J136" i="57"/>
  <c r="J137" i="57"/>
  <c r="M137" i="57"/>
  <c r="M138" i="57"/>
  <c r="E138" i="57"/>
  <c r="G137" i="57"/>
  <c r="H137" i="57"/>
  <c r="H138" i="57"/>
  <c r="H139" i="57"/>
  <c r="J139" i="57"/>
  <c r="H123" i="57"/>
  <c r="S123" i="57"/>
  <c r="E160" i="57"/>
  <c r="D160" i="57"/>
  <c r="O123" i="57"/>
  <c r="P98" i="57"/>
  <c r="H98" i="57"/>
  <c r="N97" i="57"/>
  <c r="E97" i="57"/>
  <c r="K96" i="57"/>
  <c r="Q95" i="57"/>
  <c r="H95" i="57"/>
  <c r="O98" i="57"/>
  <c r="G98" i="57"/>
  <c r="M97" i="57"/>
  <c r="R96" i="57"/>
  <c r="I96" i="57"/>
  <c r="P95" i="57"/>
  <c r="G95" i="57"/>
  <c r="M98" i="57"/>
  <c r="E98" i="57"/>
  <c r="K97" i="57"/>
  <c r="P96" i="57"/>
  <c r="G96" i="57"/>
  <c r="N95" i="57"/>
  <c r="E95" i="57"/>
  <c r="X72" i="57"/>
  <c r="F98" i="57"/>
  <c r="L98" i="57"/>
  <c r="R97" i="57"/>
  <c r="I97" i="57"/>
  <c r="O96" i="57"/>
  <c r="F96" i="57"/>
  <c r="M95" i="57"/>
  <c r="W72" i="57"/>
  <c r="L97" i="57"/>
  <c r="F95" i="57"/>
  <c r="K98" i="57"/>
  <c r="Q97" i="57"/>
  <c r="H97" i="57"/>
  <c r="N96" i="57"/>
  <c r="E96" i="57"/>
  <c r="L95" i="57"/>
  <c r="L96" i="57"/>
  <c r="L99" i="57"/>
  <c r="R98" i="57"/>
  <c r="P97" i="57"/>
  <c r="G97" i="57"/>
  <c r="M96" i="57"/>
  <c r="K95" i="57"/>
  <c r="N98" i="57"/>
  <c r="H96" i="57"/>
  <c r="Q98" i="57"/>
  <c r="I98" i="57"/>
  <c r="O97" i="57"/>
  <c r="F97" i="57"/>
  <c r="R95" i="57"/>
  <c r="I95" i="57"/>
  <c r="I99" i="57"/>
  <c r="Q96" i="57"/>
  <c r="O95" i="57"/>
  <c r="O99" i="57"/>
  <c r="D122" i="57"/>
  <c r="D120" i="57"/>
  <c r="X79" i="57"/>
  <c r="H106" i="57"/>
  <c r="L105" i="57"/>
  <c r="L103" i="57"/>
  <c r="L104" i="57"/>
  <c r="L106" i="57"/>
  <c r="L107" i="57"/>
  <c r="O104" i="57"/>
  <c r="F104" i="57"/>
  <c r="I103" i="57"/>
  <c r="P106" i="57"/>
  <c r="G106" i="57"/>
  <c r="K105" i="57"/>
  <c r="N104" i="57"/>
  <c r="E104" i="57"/>
  <c r="E103" i="57"/>
  <c r="E105" i="57"/>
  <c r="E106" i="57"/>
  <c r="E107" i="57"/>
  <c r="H103" i="57"/>
  <c r="N106" i="57"/>
  <c r="H105" i="57"/>
  <c r="O103" i="57"/>
  <c r="F103" i="57"/>
  <c r="O106" i="57"/>
  <c r="K106" i="57"/>
  <c r="M106" i="57"/>
  <c r="J106" i="57"/>
  <c r="P103" i="57"/>
  <c r="P105" i="57"/>
  <c r="G105" i="57"/>
  <c r="K104" i="57"/>
  <c r="N103" i="57"/>
  <c r="I105" i="57"/>
  <c r="F105" i="57"/>
  <c r="D105" i="57"/>
  <c r="O105" i="57"/>
  <c r="I104" i="57"/>
  <c r="M103" i="57"/>
  <c r="G103" i="57"/>
  <c r="N105" i="57"/>
  <c r="N107" i="57"/>
  <c r="H104" i="57"/>
  <c r="F106" i="57"/>
  <c r="I106" i="57"/>
  <c r="M105" i="57"/>
  <c r="P104" i="57"/>
  <c r="G104" i="57"/>
  <c r="G107" i="57"/>
  <c r="K103" i="57"/>
  <c r="M104" i="57"/>
  <c r="J104" i="57"/>
  <c r="P123" i="57"/>
  <c r="M114" i="57"/>
  <c r="E114" i="57"/>
  <c r="J113" i="57"/>
  <c r="P112" i="57"/>
  <c r="M111" i="57"/>
  <c r="W74" i="57"/>
  <c r="X74" i="57"/>
  <c r="L114" i="57"/>
  <c r="R113" i="57"/>
  <c r="I113" i="57"/>
  <c r="O112" i="57"/>
  <c r="F112" i="57"/>
  <c r="L111" i="57"/>
  <c r="R114" i="57"/>
  <c r="J114" i="57"/>
  <c r="P113" i="57"/>
  <c r="M112" i="57"/>
  <c r="R111" i="57"/>
  <c r="I111" i="57"/>
  <c r="Q113" i="57"/>
  <c r="Q114" i="57"/>
  <c r="I114" i="57"/>
  <c r="O113" i="57"/>
  <c r="F113" i="57"/>
  <c r="L112" i="57"/>
  <c r="N112" i="57"/>
  <c r="Q112" i="57"/>
  <c r="R112" i="57"/>
  <c r="K112" i="57"/>
  <c r="Q111" i="57"/>
  <c r="H111" i="57"/>
  <c r="H113" i="57"/>
  <c r="P114" i="57"/>
  <c r="H114" i="57"/>
  <c r="N113" i="57"/>
  <c r="E113" i="57"/>
  <c r="J112" i="57"/>
  <c r="P111" i="57"/>
  <c r="P115" i="57"/>
  <c r="J111" i="57"/>
  <c r="O114" i="57"/>
  <c r="M113" i="57"/>
  <c r="I112" i="57"/>
  <c r="O111" i="57"/>
  <c r="F111" i="57"/>
  <c r="E112" i="57"/>
  <c r="N114" i="57"/>
  <c r="F114" i="57"/>
  <c r="L113" i="57"/>
  <c r="H112" i="57"/>
  <c r="N111" i="57"/>
  <c r="E111" i="57"/>
  <c r="J80" i="57"/>
  <c r="AB80" i="57" s="1"/>
  <c r="V127" i="57"/>
  <c r="X76" i="57"/>
  <c r="F130" i="57"/>
  <c r="V131" i="57"/>
  <c r="H128" i="57"/>
  <c r="F131" i="57"/>
  <c r="J131" i="57"/>
  <c r="T129" i="57"/>
  <c r="G127" i="57"/>
  <c r="E131" i="57"/>
  <c r="F127" i="57"/>
  <c r="O131" i="57"/>
  <c r="U129" i="57"/>
  <c r="E129" i="57"/>
  <c r="W131" i="57"/>
  <c r="W128" i="57"/>
  <c r="J130" i="57"/>
  <c r="M129" i="57"/>
  <c r="P128" i="57"/>
  <c r="S127" i="57"/>
  <c r="N131" i="57"/>
  <c r="I130" i="57"/>
  <c r="L129" i="57"/>
  <c r="K129" i="57" s="1"/>
  <c r="O128" i="57"/>
  <c r="N127" i="57"/>
  <c r="N132" i="57" s="1"/>
  <c r="I129" i="57"/>
  <c r="L128" i="57"/>
  <c r="K128" i="57" s="1"/>
  <c r="O127" i="57"/>
  <c r="O132" i="57" s="1"/>
  <c r="U131" i="57"/>
  <c r="H131" i="57"/>
  <c r="L130" i="57"/>
  <c r="K130" i="57" s="1"/>
  <c r="W129" i="57"/>
  <c r="O129" i="57"/>
  <c r="V128" i="57"/>
  <c r="U127" i="57"/>
  <c r="I127" i="57"/>
  <c r="Q131" i="57"/>
  <c r="M131" i="57"/>
  <c r="T130" i="57"/>
  <c r="H130" i="57"/>
  <c r="S129" i="57"/>
  <c r="G129" i="57"/>
  <c r="R128" i="57"/>
  <c r="N128" i="57"/>
  <c r="J128" i="57"/>
  <c r="F128" i="57"/>
  <c r="Q127" i="57"/>
  <c r="M127" i="57"/>
  <c r="M132" i="57" s="1"/>
  <c r="E127" i="57"/>
  <c r="T131" i="57"/>
  <c r="P131" i="57"/>
  <c r="L131" i="57"/>
  <c r="K131" i="57" s="1"/>
  <c r="G131" i="57"/>
  <c r="O130" i="57"/>
  <c r="G130" i="57"/>
  <c r="V129" i="57"/>
  <c r="R129" i="57"/>
  <c r="N129" i="57"/>
  <c r="J129" i="57"/>
  <c r="F129" i="57"/>
  <c r="U128" i="57"/>
  <c r="Q128" i="57"/>
  <c r="M128" i="57"/>
  <c r="I128" i="57"/>
  <c r="E128" i="57"/>
  <c r="T127" i="57"/>
  <c r="P127" i="57"/>
  <c r="L127" i="57"/>
  <c r="K127" i="57" s="1"/>
  <c r="K132" i="57" s="1"/>
  <c r="D133" i="57" s="1"/>
  <c r="H127" i="57"/>
  <c r="I131" i="57"/>
  <c r="E130" i="57"/>
  <c r="H129" i="57"/>
  <c r="G128" i="57"/>
  <c r="J127" i="57"/>
  <c r="S131" i="57"/>
  <c r="N130" i="57"/>
  <c r="Q129" i="57"/>
  <c r="T128" i="57"/>
  <c r="W127" i="57"/>
  <c r="R131" i="57"/>
  <c r="M130" i="57"/>
  <c r="P129" i="57"/>
  <c r="S128" i="57"/>
  <c r="R127" i="57"/>
  <c r="J123" i="57"/>
  <c r="I123" i="57"/>
  <c r="F123" i="57"/>
  <c r="D121" i="57"/>
  <c r="U123" i="57"/>
  <c r="E123" i="57"/>
  <c r="D119" i="57"/>
  <c r="G123" i="57"/>
  <c r="R123" i="57"/>
  <c r="Q123" i="57"/>
  <c r="D97" i="57"/>
  <c r="G164" i="57"/>
  <c r="J148" i="57"/>
  <c r="G148" i="57"/>
  <c r="F148" i="57"/>
  <c r="F164" i="57"/>
  <c r="E148" i="57"/>
  <c r="D163" i="57"/>
  <c r="D147" i="57"/>
  <c r="H164" i="57"/>
  <c r="I148" i="57"/>
  <c r="D144" i="57"/>
  <c r="J164" i="57"/>
  <c r="D146" i="57"/>
  <c r="I164" i="57"/>
  <c r="H148" i="57"/>
  <c r="D145" i="57"/>
  <c r="N140" i="57"/>
  <c r="F140" i="57"/>
  <c r="I140" i="57"/>
  <c r="D139" i="57"/>
  <c r="E140" i="57"/>
  <c r="D138" i="57"/>
  <c r="D136" i="57"/>
  <c r="D137" i="57"/>
  <c r="J140" i="57"/>
  <c r="H140" i="57"/>
  <c r="G140" i="57"/>
  <c r="N99" i="57"/>
  <c r="J115" i="57"/>
  <c r="H115" i="57"/>
  <c r="I115" i="57"/>
  <c r="D114" i="57"/>
  <c r="R99" i="57"/>
  <c r="J95" i="57"/>
  <c r="K99" i="57"/>
  <c r="D112" i="57"/>
  <c r="Q115" i="57"/>
  <c r="R115" i="57"/>
  <c r="E115" i="57"/>
  <c r="D111" i="57"/>
  <c r="D115" i="57" s="1"/>
  <c r="D116" i="57" s="1"/>
  <c r="J98" i="57"/>
  <c r="N115" i="57"/>
  <c r="O115" i="57"/>
  <c r="D113" i="57"/>
  <c r="K114" i="57"/>
  <c r="F99" i="57"/>
  <c r="D98" i="57"/>
  <c r="K113" i="57"/>
  <c r="J97" i="57"/>
  <c r="H99" i="57"/>
  <c r="M115" i="57"/>
  <c r="G99" i="57"/>
  <c r="Q99" i="57"/>
  <c r="F115" i="57"/>
  <c r="K111" i="57"/>
  <c r="L115" i="57"/>
  <c r="D96" i="57"/>
  <c r="M99" i="57"/>
  <c r="E99" i="57"/>
  <c r="D95" i="57"/>
  <c r="P99" i="57"/>
  <c r="J96" i="57"/>
  <c r="J132" i="57"/>
  <c r="D131" i="57"/>
  <c r="V132" i="57"/>
  <c r="W132" i="57"/>
  <c r="P132" i="57"/>
  <c r="G132" i="57"/>
  <c r="U132" i="57"/>
  <c r="T132" i="57"/>
  <c r="F132" i="57"/>
  <c r="D128" i="57"/>
  <c r="H132" i="57"/>
  <c r="D129" i="57"/>
  <c r="S132" i="57"/>
  <c r="R132" i="57"/>
  <c r="E132" i="57"/>
  <c r="D127" i="57"/>
  <c r="I132" i="57"/>
  <c r="D130" i="57"/>
  <c r="Q132" i="57"/>
  <c r="D123" i="57"/>
  <c r="D148" i="57"/>
  <c r="D140" i="57"/>
  <c r="S115" i="57"/>
  <c r="K115" i="57"/>
  <c r="J99" i="57"/>
  <c r="D99" i="57"/>
  <c r="D132" i="57"/>
  <c r="D100" i="57"/>
  <c r="S99" i="57"/>
  <c r="D106" i="57"/>
  <c r="J103" i="57"/>
  <c r="O107" i="57"/>
  <c r="P107" i="57"/>
  <c r="H107" i="57"/>
  <c r="D104" i="57"/>
  <c r="K80" i="57"/>
  <c r="O52" i="57"/>
  <c r="E36" i="57"/>
  <c r="S39" i="57"/>
  <c r="E31" i="57"/>
  <c r="E34" i="57"/>
  <c r="E35" i="57"/>
  <c r="E42" i="57"/>
  <c r="I155" i="57"/>
  <c r="F153" i="57"/>
  <c r="P155" i="57"/>
  <c r="L154" i="57"/>
  <c r="M154" i="57"/>
  <c r="L153" i="57"/>
  <c r="N155" i="57"/>
  <c r="N154" i="57"/>
  <c r="J153" i="57"/>
  <c r="N153" i="57"/>
  <c r="L152" i="57"/>
  <c r="G154" i="57"/>
  <c r="H153" i="57"/>
  <c r="F154" i="57"/>
  <c r="O153" i="57"/>
  <c r="H154" i="57"/>
  <c r="H155" i="57"/>
  <c r="E162" i="57"/>
  <c r="D162" i="57"/>
  <c r="M155" i="57"/>
  <c r="N152" i="57"/>
  <c r="P152" i="57"/>
  <c r="M152" i="57"/>
  <c r="E161" i="57"/>
  <c r="E152" i="57"/>
  <c r="P154" i="57"/>
  <c r="J152" i="57"/>
  <c r="O155" i="57"/>
  <c r="I153" i="57"/>
  <c r="P153" i="57"/>
  <c r="J154" i="57"/>
  <c r="E153" i="57"/>
  <c r="I152" i="57"/>
  <c r="G155" i="57"/>
  <c r="I154" i="57"/>
  <c r="G152" i="57"/>
  <c r="F155" i="57"/>
  <c r="M153" i="57"/>
  <c r="G153" i="57"/>
  <c r="F152" i="57"/>
  <c r="O154" i="57"/>
  <c r="E154" i="57"/>
  <c r="H152" i="57"/>
  <c r="O152" i="57"/>
  <c r="L155" i="57"/>
  <c r="M107" i="57"/>
  <c r="F107" i="57"/>
  <c r="K107" i="57"/>
  <c r="D103" i="57"/>
  <c r="D107" i="57"/>
  <c r="K79" i="57"/>
  <c r="J79" i="57"/>
  <c r="AB79" i="57" s="1"/>
  <c r="D155" i="57"/>
  <c r="K155" i="57"/>
  <c r="P156" i="57"/>
  <c r="K153" i="57"/>
  <c r="O156" i="57"/>
  <c r="G156" i="57"/>
  <c r="N156" i="57"/>
  <c r="H156" i="57"/>
  <c r="L156" i="57"/>
  <c r="K152" i="57"/>
  <c r="M156" i="57"/>
  <c r="D154" i="57"/>
  <c r="J156" i="57"/>
  <c r="K154" i="57"/>
  <c r="I156" i="57"/>
  <c r="F156" i="57"/>
  <c r="D153" i="57"/>
  <c r="D152" i="57"/>
  <c r="E156" i="57"/>
  <c r="D161" i="57"/>
  <c r="D164" i="57"/>
  <c r="E164" i="57"/>
  <c r="D156" i="57"/>
  <c r="Q156" i="57"/>
  <c r="K156" i="57"/>
  <c r="D157" i="57"/>
  <c r="D82" i="57"/>
  <c r="I107" i="57"/>
  <c r="Q107" i="57"/>
  <c r="J105" i="57"/>
  <c r="J107" i="57"/>
  <c r="D108" i="57"/>
  <c r="G588" i="69" l="1"/>
  <c r="S582" i="69" s="1"/>
  <c r="K284" i="69"/>
  <c r="L284" i="69"/>
  <c r="L301" i="69" s="1"/>
  <c r="N284" i="69"/>
  <c r="N301" i="69" s="1"/>
  <c r="P284" i="69"/>
  <c r="P301" i="69" s="1"/>
  <c r="M301" i="69"/>
  <c r="I301" i="69"/>
  <c r="I304" i="69" s="1"/>
  <c r="O284" i="69"/>
  <c r="O301" i="69" s="1"/>
  <c r="M164" i="69"/>
  <c r="M167" i="69" s="1"/>
  <c r="L164" i="69"/>
  <c r="L167" i="69" s="1"/>
  <c r="N164" i="69"/>
  <c r="N167" i="69" s="1"/>
  <c r="O164" i="69"/>
  <c r="O167" i="69" s="1"/>
  <c r="P164" i="69"/>
  <c r="P167" i="69" s="1"/>
  <c r="I164" i="69"/>
  <c r="I167" i="69" s="1"/>
  <c r="K164" i="69"/>
  <c r="G581" i="69"/>
  <c r="G594" i="69"/>
  <c r="S590" i="69" s="1"/>
  <c r="G161" i="69"/>
  <c r="S8" i="69" s="1"/>
  <c r="G235" i="69"/>
  <c r="S218" i="69" s="1"/>
  <c r="J86" i="57"/>
  <c r="J91" i="57" s="1"/>
  <c r="P91" i="57" s="1"/>
  <c r="P325" i="70"/>
  <c r="G379" i="70"/>
  <c r="S326" i="70" s="1"/>
  <c r="G448" i="70"/>
  <c r="S444" i="70" s="1"/>
  <c r="G97" i="70"/>
  <c r="S8" i="70" s="1"/>
  <c r="G314" i="70"/>
  <c r="S298" i="70" s="1"/>
  <c r="K325" i="70"/>
  <c r="G297" i="70"/>
  <c r="S98" i="70" s="1"/>
  <c r="D514" i="63"/>
  <c r="D514" i="67"/>
  <c r="K144" i="57"/>
  <c r="K148" i="57" s="1"/>
  <c r="D149" i="57" s="1"/>
  <c r="D153" i="71"/>
  <c r="N322" i="70"/>
  <c r="N325" i="70" s="1"/>
  <c r="O325" i="70"/>
  <c r="L325" i="70"/>
  <c r="G11" i="71"/>
  <c r="S8" i="71" s="1"/>
  <c r="I27" i="71"/>
  <c r="G27" i="71" s="1"/>
  <c r="S20" i="71" s="1"/>
  <c r="L27" i="71"/>
  <c r="L53" i="71" s="1"/>
  <c r="K27" i="71"/>
  <c r="K53" i="71" s="1"/>
  <c r="N27" i="71"/>
  <c r="O53" i="71"/>
  <c r="M53" i="71"/>
  <c r="P27" i="71"/>
  <c r="P53" i="71" s="1"/>
  <c r="E181" i="57"/>
  <c r="D109" i="72"/>
  <c r="K168" i="57"/>
  <c r="K173" i="57" s="1"/>
  <c r="D518" i="65"/>
  <c r="D514" i="66"/>
  <c r="D128" i="73"/>
  <c r="S12" i="71"/>
  <c r="G79" i="71"/>
  <c r="S54" i="71" s="1"/>
  <c r="G95" i="71"/>
  <c r="S80" i="71" s="1"/>
  <c r="N117" i="71"/>
  <c r="O117" i="71"/>
  <c r="G148" i="71"/>
  <c r="S144" i="71" s="1"/>
  <c r="G143" i="71"/>
  <c r="S118" i="71" s="1"/>
  <c r="G105" i="71"/>
  <c r="S96" i="71" s="1"/>
  <c r="P117" i="71"/>
  <c r="K117" i="71"/>
  <c r="L140" i="57"/>
  <c r="O140" i="57" s="1"/>
  <c r="L132" i="57"/>
  <c r="X132" i="57" s="1"/>
  <c r="T52" i="57"/>
  <c r="D518" i="62"/>
  <c r="D518" i="64"/>
  <c r="D514" i="65"/>
  <c r="D518" i="68"/>
  <c r="L123" i="57"/>
  <c r="V123" i="57" s="1"/>
  <c r="D168" i="57"/>
  <c r="D173" i="57" s="1"/>
  <c r="D514" i="62"/>
  <c r="D514" i="64"/>
  <c r="F68" i="57"/>
  <c r="D518" i="66"/>
  <c r="L181" i="57"/>
  <c r="P181" i="57" s="1"/>
  <c r="D518" i="63"/>
  <c r="D182" i="57"/>
  <c r="D183" i="57" s="1"/>
  <c r="D518" i="67"/>
  <c r="J517" i="67" s="1"/>
  <c r="D514" i="68"/>
  <c r="F52" i="57"/>
  <c r="T68" i="57"/>
  <c r="E91" i="57"/>
  <c r="G98" i="72"/>
  <c r="S65" i="72" s="1"/>
  <c r="G16" i="72"/>
  <c r="S13" i="72" s="1"/>
  <c r="G63" i="72"/>
  <c r="S60" i="72" s="1"/>
  <c r="G104" i="72"/>
  <c r="G55" i="72"/>
  <c r="S21" i="72" s="1"/>
  <c r="G11" i="72"/>
  <c r="G20" i="72"/>
  <c r="S18" i="72" s="1"/>
  <c r="G59" i="72"/>
  <c r="S56" i="72" s="1"/>
  <c r="I337" i="69" l="1"/>
  <c r="M304" i="69"/>
  <c r="M337" i="69" s="1"/>
  <c r="K301" i="69"/>
  <c r="K304" i="69" s="1"/>
  <c r="G284" i="69"/>
  <c r="S239" i="69" s="1"/>
  <c r="O304" i="69"/>
  <c r="L304" i="69"/>
  <c r="L337" i="69" s="1"/>
  <c r="P304" i="69"/>
  <c r="N304" i="69"/>
  <c r="D92" i="57"/>
  <c r="N217" i="69"/>
  <c r="O217" i="69"/>
  <c r="G164" i="69"/>
  <c r="I217" i="69"/>
  <c r="L217" i="69"/>
  <c r="K167" i="69"/>
  <c r="K217" i="69" s="1"/>
  <c r="P217" i="69"/>
  <c r="M217" i="69"/>
  <c r="G442" i="70"/>
  <c r="G421" i="70"/>
  <c r="S381" i="70" s="1"/>
  <c r="Q4" i="70" s="1"/>
  <c r="G325" i="70"/>
  <c r="S323" i="70" s="1"/>
  <c r="J517" i="63"/>
  <c r="G322" i="70"/>
  <c r="S315" i="70" s="1"/>
  <c r="N53" i="71"/>
  <c r="G53" i="71" s="1"/>
  <c r="S28" i="71" s="1"/>
  <c r="J517" i="66"/>
  <c r="J517" i="65"/>
  <c r="J517" i="62"/>
  <c r="D174" i="57"/>
  <c r="J517" i="64"/>
  <c r="G117" i="71"/>
  <c r="S106" i="71" s="1"/>
  <c r="J517" i="68"/>
  <c r="S8" i="72"/>
  <c r="S100" i="72"/>
  <c r="Q4" i="72" s="1"/>
  <c r="K337" i="69" l="1"/>
  <c r="G301" i="69"/>
  <c r="N337" i="69"/>
  <c r="O337" i="69"/>
  <c r="P337" i="69"/>
  <c r="G304" i="69"/>
  <c r="S302" i="69" s="1"/>
  <c r="G167" i="69"/>
  <c r="G217" i="69"/>
  <c r="S169" i="69" s="1"/>
  <c r="G337" i="69" l="1"/>
  <c r="S305" i="6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Fatimah Hanim</author>
    <author>siti.fatimah.hanim</author>
  </authors>
  <commentList>
    <comment ref="F41" authorId="0" shapeId="0" xr:uid="{00000000-0006-0000-0D00-000001000000}">
      <text>
        <r>
          <rPr>
            <b/>
            <sz val="9"/>
            <rFont val="Tahoma"/>
            <family val="2"/>
          </rPr>
          <t>Fatimah Hanim:</t>
        </r>
        <r>
          <rPr>
            <sz val="9"/>
            <rFont val="Tahoma"/>
            <family val="2"/>
          </rPr>
          <t xml:space="preserve">
</t>
        </r>
      </text>
    </comment>
    <comment ref="F54" authorId="0" shapeId="0" xr:uid="{00000000-0006-0000-0D00-000002000000}">
      <text>
        <r>
          <rPr>
            <b/>
            <sz val="9"/>
            <rFont val="Tahoma"/>
            <family val="2"/>
          </rPr>
          <t>Fatimah Hanim:</t>
        </r>
        <r>
          <rPr>
            <sz val="9"/>
            <rFont val="Tahoma"/>
            <family val="2"/>
          </rPr>
          <t xml:space="preserve">
</t>
        </r>
      </text>
    </comment>
    <comment ref="F84" authorId="1" shapeId="0" xr:uid="{00000000-0006-0000-0D00-000003000000}">
      <text>
        <r>
          <rPr>
            <b/>
            <sz val="9"/>
            <rFont val="Tahoma"/>
            <family val="2"/>
          </rPr>
          <t>siti.fatimah.hanim:</t>
        </r>
        <r>
          <rPr>
            <sz val="9"/>
            <rFont val="Tahoma"/>
            <family val="2"/>
          </rPr>
          <t xml:space="preserve">
</t>
        </r>
      </text>
    </comment>
  </commentList>
</comments>
</file>

<file path=xl/sharedStrings.xml><?xml version="1.0" encoding="utf-8"?>
<sst xmlns="http://schemas.openxmlformats.org/spreadsheetml/2006/main" count="10982" uniqueCount="2157">
  <si>
    <t>H9:H340</t>
  </si>
  <si>
    <t>OFFSHORE</t>
  </si>
  <si>
    <t>BASE</t>
  </si>
  <si>
    <t>NAME</t>
  </si>
  <si>
    <t>POSITION</t>
  </si>
  <si>
    <t>TOTAL</t>
  </si>
  <si>
    <t>JAN</t>
  </si>
  <si>
    <t>FEB</t>
  </si>
  <si>
    <t>MAR</t>
  </si>
  <si>
    <t>APR</t>
  </si>
  <si>
    <t>MAY</t>
  </si>
  <si>
    <t>JUNE</t>
  </si>
  <si>
    <t>JULY</t>
  </si>
  <si>
    <t>AUG</t>
  </si>
  <si>
    <t>SEPT</t>
  </si>
  <si>
    <t>OCT</t>
  </si>
  <si>
    <t>NOV</t>
  </si>
  <si>
    <t>DEC</t>
  </si>
  <si>
    <t>Abdul Rahman B  Kamal</t>
  </si>
  <si>
    <t>WMO Field Service Manager</t>
  </si>
  <si>
    <t>Mohd Ismady B Ismail</t>
  </si>
  <si>
    <t>Head of Perforation</t>
  </si>
  <si>
    <t>Mohd Aminul Fahmi B Ahmad Jalalin</t>
  </si>
  <si>
    <t>Operation Engineer</t>
  </si>
  <si>
    <t xml:space="preserve">Mohd Ismail Shazli B Mohamad </t>
  </si>
  <si>
    <t>Snr. Field Engineer I</t>
  </si>
  <si>
    <t>Mohd Azmi B Ahmad</t>
  </si>
  <si>
    <t xml:space="preserve">Muhammad Azriq Afif B Azhari </t>
  </si>
  <si>
    <t>Kamel Faizeen Bin Abdullah @ Mohd Nor</t>
  </si>
  <si>
    <t>Snr.Field Engineer I</t>
  </si>
  <si>
    <t>Mohamad Firdaus B Ibrahim</t>
  </si>
  <si>
    <t>Mohammad Azwan Shahmee B Mohd Rosdee</t>
  </si>
  <si>
    <t>Field Engineer II</t>
  </si>
  <si>
    <t>Azrul Rezuan B Azman</t>
  </si>
  <si>
    <t>Field Engineer I</t>
  </si>
  <si>
    <t xml:space="preserve">Ahmad Farhan B Murad </t>
  </si>
  <si>
    <t>Mohd Amirul Adli b Che Mansor</t>
  </si>
  <si>
    <t xml:space="preserve">Junior Field Engineer </t>
  </si>
  <si>
    <t>Muhammad Ariffin Sabri b Za’imuddin</t>
  </si>
  <si>
    <t>Wan Mohd Zailani B Wan Ali</t>
  </si>
  <si>
    <t>Foreman</t>
  </si>
  <si>
    <t>Kamarol Harfizi B Haris</t>
  </si>
  <si>
    <t>Snr. Crew Chief</t>
  </si>
  <si>
    <t xml:space="preserve">Mohd Norasmadi B Abd Latif </t>
  </si>
  <si>
    <t xml:space="preserve">Mohd Tarmizie B Abas </t>
  </si>
  <si>
    <t xml:space="preserve">Mohd Ridzuan  B Jusoh </t>
  </si>
  <si>
    <t xml:space="preserve">Zubir B Zakaria  </t>
  </si>
  <si>
    <t>Crew Chief</t>
  </si>
  <si>
    <t>Mohamad Hasbullah B Sapie</t>
  </si>
  <si>
    <t>Mohd Rosli  B Muda</t>
  </si>
  <si>
    <t>Mike Weller Ghana ak Timi</t>
  </si>
  <si>
    <t xml:space="preserve">Wan Saufi Amri Wan Jusoh </t>
  </si>
  <si>
    <t xml:space="preserve">Mohd Hafiz Mohd Rahim </t>
  </si>
  <si>
    <t>Mohd Asrul Nizam Nong</t>
  </si>
  <si>
    <t>Mohd Faizol Abu Bakar</t>
  </si>
  <si>
    <t>Trainee Crew Chief</t>
  </si>
  <si>
    <t>Mohd Al Amin Ngah</t>
  </si>
  <si>
    <t>Snr. Field Operator</t>
  </si>
  <si>
    <t>Muhamad Azham Hamalee</t>
  </si>
  <si>
    <t>Mohd Hashfizol Abu Hassan</t>
  </si>
  <si>
    <t>Mohd Hafizzudin Ngah</t>
  </si>
  <si>
    <t xml:space="preserve">Saiful Azlansyah Azli Abd Aziz </t>
  </si>
  <si>
    <t>Field Operator</t>
  </si>
  <si>
    <t>Tuan Mohd Tarmizi Tuan Ahmad</t>
  </si>
  <si>
    <t>Mohamad Hamizan B Abd Razak</t>
  </si>
  <si>
    <t>Junior Field Operator</t>
  </si>
  <si>
    <t>Tengku Mohd Shazwan B Tengku Subini</t>
  </si>
  <si>
    <t xml:space="preserve">Arman Shah Abd Manaf </t>
  </si>
  <si>
    <t>Lab Technician</t>
  </si>
  <si>
    <t>Mohd Ibnul Hisham M.Shafie</t>
  </si>
  <si>
    <t>Sonde Technician</t>
  </si>
  <si>
    <t>Wan Muhklis Wan  Harun</t>
  </si>
  <si>
    <t>Senior Mechanic (Hydraulic)</t>
  </si>
  <si>
    <t xml:space="preserve">Seman Anak Jimat </t>
  </si>
  <si>
    <t>Mechanic</t>
  </si>
  <si>
    <t>Mohd Aref Safaren Mohd Nor @ Aziz</t>
  </si>
  <si>
    <t>Electric Technician</t>
  </si>
  <si>
    <t>Saiful Adilin Che Mahadi</t>
  </si>
  <si>
    <t>PCE</t>
  </si>
  <si>
    <t xml:space="preserve">Mohamad Zaimie Mohamad </t>
  </si>
  <si>
    <t>Senior Base Operator</t>
  </si>
  <si>
    <t xml:space="preserve">Mohd Hafiz Mohd Zullkipeli  </t>
  </si>
  <si>
    <t>Field Specialist (PEXS)</t>
  </si>
  <si>
    <t>Syed Abd Ghaffur Syed Ali</t>
  </si>
  <si>
    <t>Shahurin Nazri B Abdullah</t>
  </si>
  <si>
    <t xml:space="preserve">CHS Trainer </t>
  </si>
  <si>
    <t xml:space="preserve">Mazlan Mohd </t>
  </si>
  <si>
    <t>Nur Shahirah  Mohd Azmi</t>
  </si>
  <si>
    <t>Operation Executive</t>
  </si>
  <si>
    <t>Siti Fatimah Hanim Yusof</t>
  </si>
  <si>
    <t>Adminstrator Support</t>
  </si>
  <si>
    <t>EMO CHS ,LABUAN</t>
  </si>
  <si>
    <t>Faris Mohammad Firdaus</t>
  </si>
  <si>
    <t>EMO Field Service Manager</t>
  </si>
  <si>
    <t xml:space="preserve">Cassidy Anak Jana </t>
  </si>
  <si>
    <t>Muhammad Raimi B Rafiuddin</t>
  </si>
  <si>
    <t>Mohd Miqdad b Yusree</t>
  </si>
  <si>
    <t>Muhammad Khairi Abdullah Newson</t>
  </si>
  <si>
    <t>Fabian Sungkip</t>
  </si>
  <si>
    <t>Mohd Ismiruzika B Mohamed Ishak</t>
  </si>
  <si>
    <t>Stephen Julian</t>
  </si>
  <si>
    <t>Azman B Wahab</t>
  </si>
  <si>
    <t>Senior Field Operator</t>
  </si>
  <si>
    <t>Jacob Jimbat</t>
  </si>
  <si>
    <t>Joseph Banjis Ongkim</t>
  </si>
  <si>
    <t xml:space="preserve">Mohd Safdan </t>
  </si>
  <si>
    <t>Senior Field Specialist</t>
  </si>
  <si>
    <t>Sylevister Charles</t>
  </si>
  <si>
    <t>Mechanical Technician</t>
  </si>
  <si>
    <t>Mohd Ismirudyka B Mohamed Ishak</t>
  </si>
  <si>
    <t>MONTH</t>
  </si>
  <si>
    <t>TOTAL HAZARD HUNT</t>
  </si>
  <si>
    <t>Unsafe Condition</t>
  </si>
  <si>
    <t>Positive Behaviour</t>
  </si>
  <si>
    <t>Unsafe Act</t>
  </si>
  <si>
    <t>Suggestion</t>
  </si>
  <si>
    <t>Near Miss</t>
  </si>
  <si>
    <t>BASE WMO</t>
  </si>
  <si>
    <t>BASE EMO</t>
  </si>
  <si>
    <t>PMO</t>
  </si>
  <si>
    <t>SKO</t>
  </si>
  <si>
    <t>SBO</t>
  </si>
  <si>
    <t>SKG</t>
  </si>
  <si>
    <t>VESTIGO</t>
  </si>
  <si>
    <t>ROC OIL</t>
  </si>
  <si>
    <t>CHESS</t>
  </si>
  <si>
    <t>SHELL</t>
  </si>
  <si>
    <t>ENQUEST</t>
  </si>
  <si>
    <t>COASTAL</t>
  </si>
  <si>
    <t>REPSOL</t>
  </si>
  <si>
    <t>EXXON</t>
  </si>
  <si>
    <t>JNX NIPPON</t>
  </si>
  <si>
    <t>SEAH</t>
  </si>
  <si>
    <t>MYANMAR</t>
  </si>
  <si>
    <t>TURK</t>
  </si>
  <si>
    <t>January</t>
  </si>
  <si>
    <t>February</t>
  </si>
  <si>
    <t>March</t>
  </si>
  <si>
    <t>April</t>
  </si>
  <si>
    <t>May</t>
  </si>
  <si>
    <t>June</t>
  </si>
  <si>
    <t>July</t>
  </si>
  <si>
    <t>August</t>
  </si>
  <si>
    <t>September</t>
  </si>
  <si>
    <t>October</t>
  </si>
  <si>
    <t>November</t>
  </si>
  <si>
    <t>December</t>
  </si>
  <si>
    <t>JANUARY</t>
  </si>
  <si>
    <t>WH41</t>
  </si>
  <si>
    <t>WH34</t>
  </si>
  <si>
    <t>OPEN YARD</t>
  </si>
  <si>
    <t>OFFICE BK</t>
  </si>
  <si>
    <t>LABUAN</t>
  </si>
  <si>
    <t>LAHO</t>
  </si>
  <si>
    <t>JINTAN</t>
  </si>
  <si>
    <t>D21</t>
  </si>
  <si>
    <t>SAMARANG</t>
  </si>
  <si>
    <t>EWB WEST</t>
  </si>
  <si>
    <t>Unsafe Behaviour</t>
  </si>
  <si>
    <t xml:space="preserve">TOTAL </t>
  </si>
  <si>
    <t>TOTAL  BASE + OFFSHORE</t>
  </si>
  <si>
    <t>FEBRUARY</t>
  </si>
  <si>
    <t>ANGSI C</t>
  </si>
  <si>
    <t>BEKOK C</t>
  </si>
  <si>
    <t>LARUT A</t>
  </si>
  <si>
    <t>SOUTH FURIOUS</t>
  </si>
  <si>
    <t>TOTAL BASE + OFFSHORE</t>
  </si>
  <si>
    <t>MARCH</t>
  </si>
  <si>
    <t>WH22</t>
  </si>
  <si>
    <t>DULANG C</t>
  </si>
  <si>
    <t>NORTH LUKUT</t>
  </si>
  <si>
    <t>D35</t>
  </si>
  <si>
    <t>TEMBIKAI</t>
  </si>
  <si>
    <t>LARUT</t>
  </si>
  <si>
    <t>APRIL</t>
  </si>
  <si>
    <t>ANGSI A</t>
  </si>
  <si>
    <t>TAPIS C</t>
  </si>
  <si>
    <t>SUMANDAK</t>
  </si>
  <si>
    <t>SEPAT A</t>
  </si>
  <si>
    <t>MDPA,TURK</t>
  </si>
  <si>
    <t>YETAGUN,MYANMAR</t>
  </si>
  <si>
    <t>AJK,VESTIGO</t>
  </si>
  <si>
    <t>D35,ROC OIL</t>
  </si>
  <si>
    <t>BEKOK A</t>
  </si>
  <si>
    <t>BARONIA</t>
  </si>
  <si>
    <t>Unsafe Condition (I)</t>
  </si>
  <si>
    <t>Positive Behaviour (J)</t>
  </si>
  <si>
    <t>Unsafe Behaviour(M)</t>
  </si>
  <si>
    <t>Safety Suggestion(K)</t>
  </si>
  <si>
    <t>Near Miss(N)</t>
  </si>
  <si>
    <t>BEKOK B</t>
  </si>
  <si>
    <t>LAYANG 2RD</t>
  </si>
  <si>
    <t>AUGUST</t>
  </si>
  <si>
    <t>SEPTEMBER</t>
  </si>
  <si>
    <t>BERANTAI</t>
  </si>
  <si>
    <t>BAYAN</t>
  </si>
  <si>
    <t>OCTOBER</t>
  </si>
  <si>
    <t>NOVEMBER</t>
  </si>
  <si>
    <t>LEDANG</t>
  </si>
  <si>
    <t>RESAK</t>
  </si>
  <si>
    <t>TIONG</t>
  </si>
  <si>
    <t>YETAGUN</t>
  </si>
  <si>
    <t>LAILA</t>
  </si>
  <si>
    <t xml:space="preserve">Suggestion </t>
  </si>
  <si>
    <t>DECEMBER</t>
  </si>
  <si>
    <t>TOTAL :</t>
  </si>
  <si>
    <t>SUBMISSION</t>
  </si>
  <si>
    <t>No</t>
  </si>
  <si>
    <t>Description of Observation</t>
  </si>
  <si>
    <t>Client</t>
  </si>
  <si>
    <t>Platform</t>
  </si>
  <si>
    <t>Location</t>
  </si>
  <si>
    <t>Owner</t>
  </si>
  <si>
    <t>Dated</t>
  </si>
  <si>
    <t>Observation</t>
  </si>
  <si>
    <t>Act</t>
  </si>
  <si>
    <t>Description of Act</t>
  </si>
  <si>
    <t>Status</t>
  </si>
  <si>
    <t>unsafe condition</t>
  </si>
  <si>
    <t>positive Observation</t>
  </si>
  <si>
    <t>safety suggestion</t>
  </si>
  <si>
    <t>security</t>
  </si>
  <si>
    <t>unsafe behaviour</t>
  </si>
  <si>
    <t>near miss</t>
  </si>
  <si>
    <t>issue concern</t>
  </si>
  <si>
    <t>others</t>
  </si>
  <si>
    <t>Corrective action</t>
  </si>
  <si>
    <t>Stop Job/Task</t>
  </si>
  <si>
    <t>Positive Intervention</t>
  </si>
  <si>
    <t>Review procedure/JSA</t>
  </si>
  <si>
    <t>Closed</t>
  </si>
  <si>
    <t>Open</t>
  </si>
  <si>
    <t>Arzizi Syaffiq</t>
  </si>
  <si>
    <t>positive behaviour</t>
  </si>
  <si>
    <t>Arsad Ladolo</t>
  </si>
  <si>
    <t>Jezzie Balang</t>
  </si>
  <si>
    <t>unsafe act</t>
  </si>
  <si>
    <t>*Location :BASE,EMO</t>
  </si>
  <si>
    <t>BASE,EMO</t>
  </si>
  <si>
    <t>HUNT BREAK DOWN</t>
  </si>
  <si>
    <t>DESCRIPTION</t>
  </si>
  <si>
    <t>UNSAFE ACT/BEHAVIOUR</t>
  </si>
  <si>
    <t>*PPE non compliance</t>
  </si>
  <si>
    <t>*Unsafe position</t>
  </si>
  <si>
    <t>*Failure to follow procedure/SOP</t>
  </si>
  <si>
    <t>*Wrong manual handling</t>
  </si>
  <si>
    <t>*Using wrong tool</t>
  </si>
  <si>
    <t>*Others</t>
  </si>
  <si>
    <t>UNSAFE CONDITION</t>
  </si>
  <si>
    <t>* Poor Housekeeping</t>
  </si>
  <si>
    <t>* Improper placement/storage</t>
  </si>
  <si>
    <t>* Defective Equipment</t>
  </si>
  <si>
    <t>* Defective facility</t>
  </si>
  <si>
    <t>* Electrical hazards</t>
  </si>
  <si>
    <t>* Health / hygiene Hazards</t>
  </si>
  <si>
    <t>* Slipping Hazard</t>
  </si>
  <si>
    <t>* Tripping Hazard</t>
  </si>
  <si>
    <t>* Fire And Explosion Hazards</t>
  </si>
  <si>
    <t>* Congestion / Obstruction</t>
  </si>
  <si>
    <t>* Protruding hazard</t>
  </si>
  <si>
    <t>* Pinch point hazard</t>
  </si>
  <si>
    <t>* Bad weather</t>
  </si>
  <si>
    <t>* Improper secure</t>
  </si>
  <si>
    <t>* Oil spill</t>
  </si>
  <si>
    <t>* High noise</t>
  </si>
  <si>
    <t>* High pressure</t>
  </si>
  <si>
    <t>* Drop Object</t>
  </si>
  <si>
    <t>* Waste of utility</t>
  </si>
  <si>
    <t>* Others</t>
  </si>
  <si>
    <t>Positive Observation</t>
  </si>
  <si>
    <t>Good Reminder</t>
  </si>
  <si>
    <t>Good Practice</t>
  </si>
  <si>
    <t>NA</t>
  </si>
  <si>
    <t>BRG-A</t>
  </si>
  <si>
    <t>WMO</t>
  </si>
  <si>
    <t>EMO</t>
  </si>
  <si>
    <t>M1</t>
  </si>
  <si>
    <t>Good practice.</t>
  </si>
  <si>
    <t>SEAH HIBISCUS</t>
  </si>
  <si>
    <t>D18</t>
  </si>
  <si>
    <t>NAGA 2</t>
  </si>
  <si>
    <t>BOKOR</t>
  </si>
  <si>
    <t>Observed there are many mosquitoes at workshop area. May cause health disease.</t>
  </si>
  <si>
    <t>Workshop</t>
  </si>
  <si>
    <t>Highlight to HSSE for further action</t>
  </si>
  <si>
    <t>TEMANA</t>
  </si>
  <si>
    <t>Ikram Muslim</t>
  </si>
  <si>
    <t>Good practice</t>
  </si>
  <si>
    <t>BASE,WMO</t>
  </si>
  <si>
    <t xml:space="preserve">Baby Cintami </t>
  </si>
  <si>
    <t>HESS</t>
  </si>
  <si>
    <t>OPERATION</t>
  </si>
  <si>
    <t>LOCATION</t>
  </si>
  <si>
    <t>OBSERVATION</t>
  </si>
  <si>
    <t>DULANG B</t>
  </si>
  <si>
    <t>suggestion</t>
  </si>
  <si>
    <t>DULANG D</t>
  </si>
  <si>
    <t>ANGSI D</t>
  </si>
  <si>
    <t xml:space="preserve">LEDANG </t>
  </si>
  <si>
    <t>TIONG A</t>
  </si>
  <si>
    <t>LAHO A</t>
  </si>
  <si>
    <t>AJK</t>
  </si>
  <si>
    <t>SURIYA A</t>
  </si>
  <si>
    <t>SELIGI A</t>
  </si>
  <si>
    <t>SELIGI F</t>
  </si>
  <si>
    <t>CPP</t>
  </si>
  <si>
    <t>SEMANGKOK A</t>
  </si>
  <si>
    <t>PALAS A</t>
  </si>
  <si>
    <t>SAMARANG A</t>
  </si>
  <si>
    <t>SAMARANG B</t>
  </si>
  <si>
    <t>SAMARANG F</t>
  </si>
  <si>
    <t>TEMBUNGO</t>
  </si>
  <si>
    <t>KINABALU</t>
  </si>
  <si>
    <t>BETTY</t>
  </si>
  <si>
    <t>ASAM PAYA</t>
  </si>
  <si>
    <t>WEST LUTONG</t>
  </si>
  <si>
    <t>E11</t>
  </si>
  <si>
    <t>B11</t>
  </si>
  <si>
    <t>M3</t>
  </si>
  <si>
    <t>KUMANG</t>
  </si>
  <si>
    <t>F13</t>
  </si>
  <si>
    <t>SAINT JOSEPH</t>
  </si>
  <si>
    <t>BARTON B</t>
  </si>
  <si>
    <t>F23</t>
  </si>
  <si>
    <t>MDPA</t>
  </si>
  <si>
    <t>OFFICE KL</t>
  </si>
  <si>
    <t>OTHERS</t>
  </si>
  <si>
    <t>WORKSHOP LAB</t>
  </si>
  <si>
    <t>MIRI</t>
  </si>
  <si>
    <t>Good reminder</t>
  </si>
  <si>
    <t>Terdapat banyak nyamuk di workshop area</t>
  </si>
  <si>
    <t>No safety pin attach on shackle.</t>
  </si>
  <si>
    <t>Terdapat burung di atas siling ofis menyebabkan habuk habuk dan bulu burung bersepah di atas meja.</t>
  </si>
  <si>
    <t>Terdapat kerusi menghalang pintu</t>
  </si>
  <si>
    <t>Terdapat paku di parking area.</t>
  </si>
  <si>
    <t>Terdapat serpihan kayu banyak di area longkang, terdapat juga kayu tersebut masih mempunyai paku. Ni bole menyebabkan kecerderaan kalau terpijak.</t>
  </si>
  <si>
    <t>Terdapat tumpahan minyak area workshop.</t>
  </si>
  <si>
    <t>Observe crack air hose at workshop area.</t>
  </si>
  <si>
    <t>Terdapat kayu yg berpaku di longkang parking area.</t>
  </si>
  <si>
    <t>Oily manila rope &amp; cotton rags on the floor.</t>
  </si>
  <si>
    <t>Burung berterbangan di atas siling ofis CHS menyebabkan habuk dan bulu burung jatuh d atas meja dan di dalam area ofis</t>
  </si>
  <si>
    <t>Kepala paip di tandas perempuan bocor dan menyebabkan lantai di tandas sentiasa basah</t>
  </si>
  <si>
    <t>Kerusi di ofis banyak yg rosak dan tidak support kedudukan badan ketika duduk terlalu lama sambil membuat kerja.</t>
  </si>
  <si>
    <t>Masih terdapat orang masih mengunakan kerusi yang rosak.</t>
  </si>
  <si>
    <t>Kepala pipe di tempat cuci tangan sebelah pantry rosak..</t>
  </si>
  <si>
    <t>Masih terdapat putung rokok di lorong antara building dan workshop area.</t>
  </si>
  <si>
    <t>Banyak nyamuk area workshop.</t>
  </si>
  <si>
    <t>Buat housekeeping</t>
  </si>
  <si>
    <t>Put safety pin</t>
  </si>
  <si>
    <t>Halau burung secepat yang mungkin sebelum lagi ramai burung di siling hinga menyebabkan penyakit.</t>
  </si>
  <si>
    <t>Alih kerusi.</t>
  </si>
  <si>
    <t>Kutip dan buang</t>
  </si>
  <si>
    <t>Kutip dan buang.sentiasa buat housekeping.</t>
  </si>
  <si>
    <t>Housekeping.</t>
  </si>
  <si>
    <t>Pick and dispose all crack air hose</t>
  </si>
  <si>
    <t>Kutip dan buang sebelum ada orang yang terpijak.</t>
  </si>
  <si>
    <t>Do housekeeping</t>
  </si>
  <si>
    <t>Kena halau burung atau pasang jaring sebelum mendatangkan sebarang penyakit</t>
  </si>
  <si>
    <t>Perlu dibaiki kepala paip</t>
  </si>
  <si>
    <t>Perlu tukar kerusi yang lebih selesa</t>
  </si>
  <si>
    <t>Ganti kerusi yang rosak dengan yang baru</t>
  </si>
  <si>
    <t>Sila tukar yang baru.</t>
  </si>
  <si>
    <t>Setiap kali kena remind merokok ditempat yang bersediakan dan dibenarkan</t>
  </si>
  <si>
    <t>Mungkin boleh buat fogging</t>
  </si>
  <si>
    <t>MAINDECK</t>
  </si>
  <si>
    <t>Housekeeping</t>
  </si>
  <si>
    <t>Industrial electric wall plug damage.</t>
  </si>
  <si>
    <t>OFFICE BUILDING</t>
  </si>
  <si>
    <t>Barricade temporarily. Inform PIC.</t>
  </si>
  <si>
    <t>*Location : PCSB BAYAN</t>
  </si>
  <si>
    <t>BARTON A</t>
  </si>
  <si>
    <t>Azwan Roji</t>
  </si>
  <si>
    <t>SAMARANG KECHIL</t>
  </si>
  <si>
    <t>Clement Emang</t>
  </si>
  <si>
    <t>Alexson Tono</t>
  </si>
  <si>
    <t>*Location : ROC OIL, D35</t>
  </si>
  <si>
    <t>Good advice to follow</t>
  </si>
  <si>
    <t>*Location : PCSB, TUKAU</t>
  </si>
  <si>
    <t>*Location : PCSB KNNAG C</t>
  </si>
  <si>
    <t>*Location : PCSB KNNAG B</t>
  </si>
  <si>
    <t>Observed unfavorable weather such as high wind speed and rainy</t>
  </si>
  <si>
    <t>Take shelter inside MPACCT</t>
  </si>
  <si>
    <t>Pick and throw it in the designated bin</t>
  </si>
  <si>
    <t>OBSERVED PERSONNEL USE EARMUFF WHEN WORKING AT NOISY AREA.</t>
  </si>
  <si>
    <t>OBSERVED PERSONNEL USE LIFEJACKET PRIOR TO BOAT TRANSFER.</t>
  </si>
  <si>
    <t>Found empty mineral water left on the floor</t>
  </si>
  <si>
    <t>Found used glove at working site</t>
  </si>
  <si>
    <t>Personnel reminding crew to not rush when decending the stairs</t>
  </si>
  <si>
    <t>Observed leak at lubricator above BOP</t>
  </si>
  <si>
    <t>Observed oil spill at the maindeck around BOP area</t>
  </si>
  <si>
    <t>Housekeeping and throw away used gloves into designated bin</t>
  </si>
  <si>
    <t xml:space="preserve">Use spill kits to wipe the spill </t>
  </si>
  <si>
    <t>Lay down lubricator and change out lubricator o-ring</t>
  </si>
  <si>
    <t>HAZARD HUNT SUMMARY REPORT JANUARY 2024</t>
  </si>
  <si>
    <t>*Location :</t>
  </si>
  <si>
    <t>\</t>
  </si>
  <si>
    <t>HAZARD HUNT SUMMARY REPORT DECEMBER 2024</t>
  </si>
  <si>
    <t>HAZARD HUNT SUMMARY REPORT NOVEMBER 2024</t>
  </si>
  <si>
    <t>HAZARD HUNT SUMMARY REPORT OCTOBER 2024</t>
  </si>
  <si>
    <t>HAZARD HUNT SUMMARY REPORT SEPTEMBER 2024</t>
  </si>
  <si>
    <t>HAZARD HUNT SUMMARY REPORT AUGUST 2024</t>
  </si>
  <si>
    <t>HAZARD HUNT SUMMARY REPORT JULY 2024</t>
  </si>
  <si>
    <t>HAZARD HUNT SUMMARY REPORT JUNE 2024</t>
  </si>
  <si>
    <t>HAZARD HUNT SUMMARY REPORT MAY 2024</t>
  </si>
  <si>
    <t>HAZARD HUNT SUMMARY REPORT APRIL 2024</t>
  </si>
  <si>
    <t>HAZARD HUNT SUMMARY REPORT MARCH 2024</t>
  </si>
  <si>
    <t>HAZARD HUNT SUMMARY REPORT FEBRUARY 2024</t>
  </si>
  <si>
    <t xml:space="preserve">Mohd Azmi </t>
  </si>
  <si>
    <t xml:space="preserve">Azwan Shahmee </t>
  </si>
  <si>
    <t xml:space="preserve">Azriq Afif </t>
  </si>
  <si>
    <t xml:space="preserve">Ismail Shazli </t>
  </si>
  <si>
    <t xml:space="preserve">Mohd Norasmadi </t>
  </si>
  <si>
    <t>Mohd Tarmizie</t>
  </si>
  <si>
    <t xml:space="preserve">Zubir Zakaria  </t>
  </si>
  <si>
    <t xml:space="preserve">Mohamad Hasbullah </t>
  </si>
  <si>
    <t xml:space="preserve">Mohd Rosli  </t>
  </si>
  <si>
    <t>Wan Saufi Amri</t>
  </si>
  <si>
    <t xml:space="preserve">Mohd Faizol </t>
  </si>
  <si>
    <t xml:space="preserve">Mohd Al Amin </t>
  </si>
  <si>
    <t>Azham Hamalee</t>
  </si>
  <si>
    <t>Mohd Hashfizol</t>
  </si>
  <si>
    <t xml:space="preserve">Mohd Hafizzudin </t>
  </si>
  <si>
    <t xml:space="preserve">Hafiz Zullkipeli  </t>
  </si>
  <si>
    <t xml:space="preserve">Syed Ghaffur </t>
  </si>
  <si>
    <t xml:space="preserve">Arman Shah </t>
  </si>
  <si>
    <t>Mohd Ismady</t>
  </si>
  <si>
    <t xml:space="preserve">Wan Muhklis </t>
  </si>
  <si>
    <t>Mohamad Zaimie</t>
  </si>
  <si>
    <t xml:space="preserve">Siti Fatimah </t>
  </si>
  <si>
    <t xml:space="preserve">Mazlan </t>
  </si>
  <si>
    <t>Izyan Nurraymi</t>
  </si>
  <si>
    <t>Siti Nur Nabila</t>
  </si>
  <si>
    <t>Faris  Firdaus</t>
  </si>
  <si>
    <t xml:space="preserve">Lazzmywati Noor </t>
  </si>
  <si>
    <t>Farhan Amran</t>
  </si>
  <si>
    <t>Nur Iman</t>
  </si>
  <si>
    <t xml:space="preserve">Mathias Rauth </t>
  </si>
  <si>
    <t xml:space="preserve">Mohamad Sahir </t>
  </si>
  <si>
    <t xml:space="preserve">Fletcher Entika </t>
  </si>
  <si>
    <t xml:space="preserve">Abdul Hadi </t>
  </si>
  <si>
    <t xml:space="preserve">Ezzatul Fahmie </t>
  </si>
  <si>
    <t xml:space="preserve">Fabian Sungkip </t>
  </si>
  <si>
    <t>Said Azreen</t>
  </si>
  <si>
    <t>Keith Ramba</t>
  </si>
  <si>
    <t xml:space="preserve">Abdul Halim </t>
  </si>
  <si>
    <t>Mike Weller</t>
  </si>
  <si>
    <t>Azman Wahab</t>
  </si>
  <si>
    <t xml:space="preserve">Walter Pedrison </t>
  </si>
  <si>
    <t>Campbell  Clarence</t>
  </si>
  <si>
    <t xml:space="preserve">Max Spenser </t>
  </si>
  <si>
    <t>Ikhwan Hafizzudin</t>
  </si>
  <si>
    <t>Razwan Roslan</t>
  </si>
  <si>
    <t>Mohd Safdan</t>
  </si>
  <si>
    <t xml:space="preserve">Muhammad Haziq </t>
  </si>
  <si>
    <t>Patrick Philip</t>
  </si>
  <si>
    <t xml:space="preserve">Sylevister Charles </t>
  </si>
  <si>
    <t>Abu Zar Bin Ahad</t>
  </si>
  <si>
    <t>Ireneus Junsun</t>
  </si>
  <si>
    <t>Nathaniel  Semon</t>
  </si>
  <si>
    <t>Khairi Abdullah</t>
  </si>
  <si>
    <t xml:space="preserve">Mohd Ismiruzika </t>
  </si>
  <si>
    <t>Mohd Khairuddin</t>
  </si>
  <si>
    <t xml:space="preserve">Abdul Rahman </t>
  </si>
  <si>
    <t xml:space="preserve">Mohd Ismirudyka </t>
  </si>
  <si>
    <t xml:space="preserve">Mohd Ridzuan </t>
  </si>
  <si>
    <t>Asrul Nizam</t>
  </si>
  <si>
    <t>PMA</t>
  </si>
  <si>
    <t>SKA-QEM</t>
  </si>
  <si>
    <t>SBA</t>
  </si>
  <si>
    <t>SKG-QEB</t>
  </si>
  <si>
    <t>Amirul Asyraf</t>
  </si>
  <si>
    <t>Observed all personnel using proper technique when using the swing rope.Perform tug test,place hands above the knots,swing when the waves are at the peak and only jump when confident.</t>
  </si>
  <si>
    <t>Observed personnel service and store all hand tools properly after use.good housekeeping.</t>
  </si>
  <si>
    <t>Observed personnel holding the handrails while going down to platform boat landing.</t>
  </si>
  <si>
    <t>Observed personnel conducting toolbox talk prior to starting work.All personnel understand the hazard and competent with their task.</t>
  </si>
  <si>
    <t>Observed proper taglines being installed on the equipment that are doing to be lifted.</t>
  </si>
  <si>
    <t>Observed good communication between banksman and crane operator in a lifting operation.</t>
  </si>
  <si>
    <t>Good teamwork from all crew to perform housekeeping at wireline deck.</t>
  </si>
  <si>
    <t>observed personnel cleaning diesel fuel spill to avoid slippery condition.</t>
  </si>
  <si>
    <t>Observed personnel wearing ear muff before Slickline Delium bleeding off pressure from lubricator,that produce high noise,it can cause hearing damage.</t>
  </si>
  <si>
    <t>Obseved remind personnel not to rush dessending or ascendingthe stairto avoid slip and fall.</t>
  </si>
  <si>
    <t>Observed personel using full PPE before mobilizing to field</t>
  </si>
  <si>
    <t>Observed personnel using check the swing rope condition before proceeding boat transfer</t>
  </si>
  <si>
    <t>Observed water spill on the messroom</t>
  </si>
  <si>
    <t>Found dirty oil absorbent pad on maindeck</t>
  </si>
  <si>
    <t>Observed water pooling on the maindeck area</t>
  </si>
  <si>
    <t xml:space="preserve">Handtools scattered and not placed correctly </t>
  </si>
  <si>
    <t>Observed oil on maindeck near BOP</t>
  </si>
  <si>
    <t>Observed personnel do housekeeping before breaktime</t>
  </si>
  <si>
    <t>Observed personnel use buddy system when handling load</t>
  </si>
  <si>
    <t>Personnel reminding crew to check their safety equipment condition before going out to work</t>
  </si>
  <si>
    <t>Observed personnel attending morning meeting on time</t>
  </si>
  <si>
    <t>Observed personnel clean the table after use at messroom</t>
  </si>
  <si>
    <t>Observed personnel wash their hand after lunch at messroom</t>
  </si>
  <si>
    <t>Observed personnel use proper body posture when handling load</t>
  </si>
  <si>
    <t xml:space="preserve">Personnel reminding crew to monitor and check blood pressure </t>
  </si>
  <si>
    <t>Personnel reminding all crew to wear chin strap during strong wind</t>
  </si>
  <si>
    <t>Personnel reminding all crew to wear chemical resistant glove then handling chemical degreaser</t>
  </si>
  <si>
    <t>Personnel reminding crew to always stay hydrated</t>
  </si>
  <si>
    <t>Observed personnel checking their safety boot condition</t>
  </si>
  <si>
    <t>Observed personnel using handrail when accending and decending the stairs.</t>
  </si>
  <si>
    <t>Observed water ponding and maindeck area</t>
  </si>
  <si>
    <t>Personnel reminding crew to check their life jacket condition</t>
  </si>
  <si>
    <t>Personnel reminding crew to aware on other activity during operation</t>
  </si>
  <si>
    <t xml:space="preserve">Observed personnel checking their Hard hat expiry date </t>
  </si>
  <si>
    <t>Personnel reminding crew to wear ear muff and ear plug to double the noise reduction</t>
  </si>
  <si>
    <t>Observed personnel Queue up at messroom before taking the meal</t>
  </si>
  <si>
    <t>Observed personnel clear the food waste after meal</t>
  </si>
  <si>
    <t>Personnel reminding crew to maintain good hygiene to prevent potential health issues</t>
  </si>
  <si>
    <t>Observed personnel applied buddy system during work</t>
  </si>
  <si>
    <t>Personnel reminding crew to always maintain housekeeping to avoid potential hazards at workplace</t>
  </si>
  <si>
    <t>Personnel reminding crew to be mindful of potential pinch point at site</t>
  </si>
  <si>
    <t>Observed laundry bag blocked off the escape route</t>
  </si>
  <si>
    <t>Observed found corroded whip check on hose connetion</t>
  </si>
  <si>
    <t>Observer crew double check  life jacket/chin strap before proceed boat transfer.</t>
  </si>
  <si>
    <t>Observed good communication between Deleum and Dimension Bid crew during rig up  PCE equipment.</t>
  </si>
  <si>
    <t>Observed personnel change worn out tag line on the tool box with new one.</t>
  </si>
  <si>
    <t>Observed personnel segregate oily rags to designated bin.</t>
  </si>
  <si>
    <t>Observed personnel barricade potential high tension area with barrier tape.</t>
  </si>
  <si>
    <t>Observed personnel secure work area with barrier tape before leaving.</t>
  </si>
  <si>
    <t>Observed apply buddy system to lift the Pelican case that contain heavy tools.</t>
  </si>
  <si>
    <t>Observed personnel apply 3 point contact while ascending upstairs.</t>
  </si>
  <si>
    <t>Observed personnel housekeeping the bathroom from hair and debris to prevent flooding.</t>
  </si>
  <si>
    <t>Observed personnel housekeeping some item inside the room.clear the door from any obstruction if emergency.</t>
  </si>
  <si>
    <t>Observed personnel not able to perform boat transfer due to the recommendation from RO,the weather conditionvis not suitable to proceed.</t>
  </si>
  <si>
    <t>Swing when the waves are at the peak and only jump when confident.</t>
  </si>
  <si>
    <t>Service and store all hand tools properly after use.good housekeeping.</t>
  </si>
  <si>
    <t>Holding the handrails while going down to platform boat landing.</t>
  </si>
  <si>
    <t>Personnel understand the hazard and competent with their task.</t>
  </si>
  <si>
    <t>Proper taglines being installed on the equipment that are doing to be lifted.</t>
  </si>
  <si>
    <t xml:space="preserve"> Conduct lifting planning and make sure good communication between banksman and crane operator.</t>
  </si>
  <si>
    <t xml:space="preserve"> Perform housekeeping and make sure no more hazard.</t>
  </si>
  <si>
    <t>Cleaning diesel fuel spill to avoid slippery condition.</t>
  </si>
  <si>
    <t>always use propper PPE.</t>
  </si>
  <si>
    <t>not to rush dessending or ascendingthe stair</t>
  </si>
  <si>
    <t>Good safety practice</t>
  </si>
  <si>
    <t>immidiately clean the floor</t>
  </si>
  <si>
    <t>collect the dirty pad and throw into the designated scheduled waste bin</t>
  </si>
  <si>
    <t>Mop and wipe the area</t>
  </si>
  <si>
    <t>housekeeping and keep the handtools in the toolbox properly</t>
  </si>
  <si>
    <t>immidiately clean and wipe out the area</t>
  </si>
  <si>
    <t>Good safety Practice</t>
  </si>
  <si>
    <t>this is a good practice which avoid wasting time</t>
  </si>
  <si>
    <t>Good Hygene</t>
  </si>
  <si>
    <t>Good safety reminder</t>
  </si>
  <si>
    <t>Very good reminder</t>
  </si>
  <si>
    <t>Put the laundry bag on its proper place</t>
  </si>
  <si>
    <t>Change new whip check</t>
  </si>
  <si>
    <t>Check  life jacket/chin strap before proceed boat transfer.</t>
  </si>
  <si>
    <t xml:space="preserve"> Conduct job planning,Personnel understand the hazard and competent with their task.</t>
  </si>
  <si>
    <t>Change worn out tag line on the tool box with new one.</t>
  </si>
  <si>
    <t>Segregate oily rags to designated bin.</t>
  </si>
  <si>
    <t>Barricade potential high tension area with barrier tape.</t>
  </si>
  <si>
    <t>Secure work area with barrier tape before leaving.</t>
  </si>
  <si>
    <t>Apply buddy system to lift the Pelican case that contain heavy tools.</t>
  </si>
  <si>
    <t>Apply 3 point contact while ascending upstairs.</t>
  </si>
  <si>
    <t>Housekeeping the bathroom from hair and debris to prevent flooding</t>
  </si>
  <si>
    <t>Clear the door from any obstruction if emergency.</t>
  </si>
  <si>
    <t>RAEUCecommendation from RO,the weather conditionvis not suitable to proceed.</t>
  </si>
  <si>
    <t>BARONIA INDIA</t>
  </si>
  <si>
    <t>BARONIA ALPHA</t>
  </si>
  <si>
    <t xml:space="preserve">*Location : BARONIA-INDIA &amp; ALPHA PCSB SKA-QEM </t>
  </si>
  <si>
    <t xml:space="preserve">*Location : TUKAU A PCSB SKA-QEM </t>
  </si>
  <si>
    <t xml:space="preserve">Observed sharp object on the floor </t>
  </si>
  <si>
    <t>Observed heavy rain and high wind speed</t>
  </si>
  <si>
    <t>Observed slippery floor of the bridge</t>
  </si>
  <si>
    <t>Observed high wave and swell during boat transfer to TKA</t>
  </si>
  <si>
    <t>Found water ponding near the equipment</t>
  </si>
  <si>
    <t>Observed handrail at maindeck dirty and oily</t>
  </si>
  <si>
    <t>Hand tool scattered and not placed correctly on maindeck</t>
  </si>
  <si>
    <t>Observed oil on the maindeck near BOP</t>
  </si>
  <si>
    <t>TUKAU A</t>
  </si>
  <si>
    <t>MPACCT</t>
  </si>
  <si>
    <t>maindeck</t>
  </si>
  <si>
    <t>TUKAU-A</t>
  </si>
  <si>
    <t>FCB</t>
  </si>
  <si>
    <t>Danial Hakim</t>
  </si>
  <si>
    <t>Pick it and throw it into designated bin</t>
  </si>
  <si>
    <t>Wipe it out and put warning signage</t>
  </si>
  <si>
    <t xml:space="preserve">Decided to return back to MPACCT </t>
  </si>
  <si>
    <t>housekeeping and keep handtools in store house properly</t>
  </si>
  <si>
    <t>Wipe and clean out that area</t>
  </si>
  <si>
    <t>*Location : KNNAG C PCSB SBA</t>
  </si>
  <si>
    <t>*Location : BAYAN A PCSB SKG-QEB</t>
  </si>
  <si>
    <t>OBSERVED PERSONNEL USE TAGLINE TO CONTROL EQUIPMENT WHEN PERFORM LIFTING WORK.</t>
  </si>
  <si>
    <t>OBSERVED PERSONNEL CLEAN SLIPPERY WORK AREA USING DEGREASER.</t>
  </si>
  <si>
    <t>OBSERVED PERSONNEL PRACTICE BUDDY SYSTEM WHEN PERFORMING WORK TASK</t>
  </si>
  <si>
    <t>OBSERVED PERSONNEL USE HAND SIGNAL TO COMMUNICATE DURING WORK.</t>
  </si>
  <si>
    <t>OBSERVED PERSONNEL USE HAND GLOVE WHEN SPRAYING COLOUR CODE AT EQUIPMENT.</t>
  </si>
  <si>
    <t>OBSERVED PERSONNEL USE HANDRAIL WHEN GOING DOWN STAIRCASE.</t>
  </si>
  <si>
    <t>OBSERVED PERSONNEL PERFORM EXERCISE AT HELIDECK AFTER WORK.</t>
  </si>
  <si>
    <t>OBSERVED PERSONNEL PERFORM UAUC HUNT DURING TOFS</t>
  </si>
  <si>
    <t>OBSERVED PERSONNEL BARRICADE UNUSED GRATING AT CELLAR DECK</t>
  </si>
  <si>
    <t>OBSERVED PERSONNEL USE PROPER PROTECTIVE SUITE WHEN PERFORMING SAND BLASTING WORK.</t>
  </si>
  <si>
    <t>KNJT-C</t>
  </si>
  <si>
    <t>KNNAG A</t>
  </si>
  <si>
    <t xml:space="preserve">NAME </t>
  </si>
  <si>
    <t>1.1.24</t>
  </si>
  <si>
    <t>2.1.24</t>
  </si>
  <si>
    <t>3.1.24</t>
  </si>
  <si>
    <t>Pigeon drop found out infront door office</t>
  </si>
  <si>
    <t>Observed floor tiles was damaged and caused sharp edges.</t>
  </si>
  <si>
    <t>While walking to main building pass thru front compound found leftover iron bar on the grass. Possible for trip, fall and foot injury.</t>
  </si>
  <si>
    <t>Observed tagline was loose and hanging during loading activity to trailer using forklift</t>
  </si>
  <si>
    <t xml:space="preserve">Stop the Strain: Unergonomic Chair at CHS office room
*Observation:
- According to the "Workplace Ergonomic Awareness Training" that was conducted recently, the prolonged use of unergonomic chairs can lead to discomfort, pain, and long-term health issues.
</t>
  </si>
  <si>
    <t>Raised to respective personnel on the issue</t>
  </si>
  <si>
    <t>Barricade the area and inform relevant personnel to arrange the maintenance.</t>
  </si>
  <si>
    <t>Move the iron bar near drainage and inform PIC. Suggest to pic to remind any contractor working in DB compound to do house keeping after work.</t>
  </si>
  <si>
    <t>Immediately rearrange the tagline before proceed loading.</t>
  </si>
  <si>
    <t>Action required: To Replace the current chair with an ergonomic alternative to promote better posture and overall well-being.
*Why Switch?:
- Ergonomic chairs support natural body alignment, reducing strain on the spine and muscles.
- Improved comfort enhances productivity and focus.
- Investing in your health now could prevent potential issues in the future.
*Remember: Our body deserves the best support. Make the change today and prioritize your well-being. Say no to unergonomic chairs!</t>
  </si>
  <si>
    <t>WORKSHOP</t>
  </si>
  <si>
    <t>BUILDING COMPOUND</t>
  </si>
  <si>
    <t>Parking area</t>
  </si>
  <si>
    <t>CHS office room</t>
  </si>
  <si>
    <t xml:space="preserve">BARONIA-INDIA  PCSB SKA-QEM </t>
  </si>
  <si>
    <t xml:space="preserve">BARONIA-ALPHA PCSB SKA-QEM </t>
  </si>
  <si>
    <t>BAYAN A PCSB SKG-QEB</t>
  </si>
  <si>
    <t xml:space="preserve">TUKAU A PCSB SKA-QEM </t>
  </si>
  <si>
    <t>KNNAG C PCSB SBA</t>
  </si>
  <si>
    <t>*Location : PCSB -QEM TUKAU A</t>
  </si>
  <si>
    <t>*Location :  PCSB -QEM BARONIA A</t>
  </si>
  <si>
    <t>*Location :  PCSB -QEM BARONIA INDIA</t>
  </si>
  <si>
    <t>*Location :  PCSB -QEM BARAM A</t>
  </si>
  <si>
    <t>*Location : PCSB QEB -E11</t>
  </si>
  <si>
    <t>Action required: To Replace the current chair with an ergonomic alternative to promote better posture and overall well-being.
*Why Switch?:
  - Ergonomic chairs support natural body alignment, reducing strain on the spine and muscles.
  - Improved comfort enhances productivity and focus.
  - Investing in your health now could prevent potential issues in the future.
*Remember: Our body deserves the best support. Make the change today and prioritize your well-being. Say no to unergonomic chairs!</t>
  </si>
  <si>
    <t>Personnel reminding crew to use impact glove during manual handling</t>
  </si>
  <si>
    <t>Observe all crew having a great communication during Rig-Down 70ft telescopic hydraulic  mast</t>
  </si>
  <si>
    <t>Observe all crew wear ear plug</t>
  </si>
  <si>
    <t>Personnel reminding all crew to wear suitable hand glove during work on the platform</t>
  </si>
  <si>
    <t>Personnel reminding all crew to hold swing rope tidely during boat transfer</t>
  </si>
  <si>
    <t>Observe personnel sweeping floor at the pantry to maintain a good hygene</t>
  </si>
  <si>
    <t>Personel reminded crew to check safety boot condition</t>
  </si>
  <si>
    <t>Personnel reminding crew to becareful of potential slip area during this rainy days</t>
  </si>
  <si>
    <t>Personnel reminding all crew to use stop work policy when observing unsafe condition/act during operation</t>
  </si>
  <si>
    <t>Personnel reminding all crew to check tagline condition before using it and replace if it is unsafe</t>
  </si>
  <si>
    <t>Personnel reminding all crew to always aware on lifting operation</t>
  </si>
  <si>
    <t>Personel reminding crew on pinch point area</t>
  </si>
  <si>
    <t>Observed all crew wearing full PPE before mobilize to field</t>
  </si>
  <si>
    <t>Observed personal perform tug test prior boat transfer</t>
  </si>
  <si>
    <t>Observed personnel se tup canvas to prevent heat direct from sunlight</t>
  </si>
  <si>
    <t>Observed personel using buddy system when working</t>
  </si>
  <si>
    <t>Observed personnel do housekeeping on upperdeck</t>
  </si>
  <si>
    <t>observed personnel doing housekeeping after work which is good</t>
  </si>
  <si>
    <t>Personnel reminding crew to aware on pinch point during lifting</t>
  </si>
  <si>
    <t>Observed Personnel not walking under suspended load while lifting load</t>
  </si>
  <si>
    <t>Personel reminding crew to check safety equipment before going to work</t>
  </si>
  <si>
    <t>Personnel reminding all crew not to rush during work until ignoring personal safety</t>
  </si>
  <si>
    <t>observed personnel use ear plug when arriving at Quaters Platform</t>
  </si>
  <si>
    <t>*Location : PCSB -QEM WEST LUTONG</t>
  </si>
  <si>
    <t>good safety practice</t>
  </si>
  <si>
    <t>observed personnel test the swing rope during boat transfer</t>
  </si>
  <si>
    <t>observed personnel wearing H2S meter and bring the SCBA before entering H2S area</t>
  </si>
  <si>
    <t>Personnel reminding crew to check their safety boot condition</t>
  </si>
  <si>
    <t>good reminder</t>
  </si>
  <si>
    <t>Observed personel cleaning their table once done eating</t>
  </si>
  <si>
    <t>Personal reminding all crew to wear chin strap during on board FCB</t>
  </si>
  <si>
    <t>Personnel reminding crew to aware on ergonomic practice and body posture during lifting an item</t>
  </si>
  <si>
    <t>Observed personnel using handrail during using the stairs</t>
  </si>
  <si>
    <t>Personal reminding crew to use manual handling technique when lift heavy items and ensure not more than 2okg</t>
  </si>
  <si>
    <t>personal reminding crew to wear chin strip during workshop</t>
  </si>
  <si>
    <t>Observed personel do housekeeping after job done</t>
  </si>
  <si>
    <t>Observed personnel secured the dog house door from damaging equipment due to wind</t>
  </si>
  <si>
    <t>Personal reminding crew to aware on pinch point during lifting</t>
  </si>
  <si>
    <t>personnel reminding all crew to aware on weather forecast on weather changing</t>
  </si>
  <si>
    <t>*Location : PCSB SBA-SUMANDAK</t>
  </si>
  <si>
    <t>OBSERVED PERSONNEL TRANSFER BOAT WITHOUT WEARING CHAIN STRIP</t>
  </si>
  <si>
    <t>OBSERVED PERSONNEL BLOCKING PTB AREA ON FCB DURING LIFTING ACTIVITIES</t>
  </si>
  <si>
    <t>OBSERVED PERSONNEL DO NOT CLOSE THE DOOR DURING BOAT MOVEMENT</t>
  </si>
  <si>
    <t>PERSONNEL WEARING EAR PLUG DURING WALKING AT NOISY AREA</t>
  </si>
  <si>
    <t>PERSONNEL WEARING CORRECT HAND GLOVE FOR HOLDING THE ROPE WHILE DOING BOAT TRANSFER</t>
  </si>
  <si>
    <t>PERSONNEL DO NOT WEAR HIGH IMPACT GLOVE DURING LIFTING ACTIVITIES</t>
  </si>
  <si>
    <t>PERSONNEL STANDING BELOW LIFTINGEQUIPMENTS DURING LIFTING ACTIVITIES</t>
  </si>
  <si>
    <t>PERSONNEL LIFT PCE PARTS WITHOUT PROPER HAND TOOLS AND TECHNIQUE</t>
  </si>
  <si>
    <t>PERSONNEL COMMUNICATE WELL WITH CRANE OPERATOR DURING LIFTING ACTIVITIES</t>
  </si>
  <si>
    <t>PERSONNEL WEARING SAFETY GLASS DURING CUTTING WIRELINE CABLE</t>
  </si>
  <si>
    <t>OBSERVED GROUNDING CABLE NOT SECURE PROPERLY</t>
  </si>
  <si>
    <t>USE BUDDY SYSTEM WHILE LIFTING HEAVY ITEM</t>
  </si>
  <si>
    <t>PERSONNEL DID NOT HOLD HANDRAIL DURING DOWNSTAIR THE STAIRCASE</t>
  </si>
  <si>
    <t>DB CREW PERFORM HOUSEKEEPING AFTER FINISH THE JOB</t>
  </si>
  <si>
    <t>OBSERVED WET FLOOR AT MAINDECK</t>
  </si>
  <si>
    <t xml:space="preserve">OBSERVED 240V PLUG WAS NOT TURNED OFF WITHOUT ANY ELECTRICAL INSTRUMENTAL </t>
  </si>
  <si>
    <t>CONDUCTED TOOLBOX TALK AMONG WELL INTERVENTION TEAM TO ENSURE ALL PERSONNEL AWARE HAZARDS AND RISK INVOLVED</t>
  </si>
  <si>
    <t>OBSERVED PERSONNEL PERFORMING WALK AROUND THE WORK AREA BEFORE AND AFTER WORK AS TO ENSURE THERE ARE NO ADDITIONAL HAZARDS WITHIN THE AREA</t>
  </si>
  <si>
    <t>Observed the water tap at public toiler was not properly close</t>
  </si>
  <si>
    <t>Observed the rain may damage the radio transmitter</t>
  </si>
  <si>
    <t>Observed the tagline was worn out may cause further damage</t>
  </si>
  <si>
    <t>Observed the box matches was on the floor</t>
  </si>
  <si>
    <t>Observed the well site area barricade was damaged due to rain</t>
  </si>
  <si>
    <t>Observe glove was worn out during performing job</t>
  </si>
  <si>
    <t>Observe Wooden Plank blocking the walkway</t>
  </si>
  <si>
    <t>Observe rusted and damaged wire at the floor</t>
  </si>
  <si>
    <t>Observe oil spillage on the floor, may cause trip and fall</t>
  </si>
  <si>
    <t>Observe tool has oil droplets may cause oil spill</t>
  </si>
  <si>
    <t>Observe glove PPE has worn out may cause injury</t>
  </si>
  <si>
    <t xml:space="preserve">Observe Main Deck wooden floor has a hole </t>
  </si>
  <si>
    <t>Observe the water tap at the public toilet was not properly closed</t>
  </si>
  <si>
    <t>ADVICE PERSONNEL TO WEAR CHAIN STRIP FOR NEXT BOAT TRANSFER</t>
  </si>
  <si>
    <t>MARINE CREW GIVE INSTRUCTION FOR THEM TO CLEAR PTB AREA</t>
  </si>
  <si>
    <t>CLOSE THE DOOR AS TO PREVENT ANY INCIDENT HAPPEN</t>
  </si>
  <si>
    <t>GOOD ACTION</t>
  </si>
  <si>
    <t>IMMEDIATE STOP A PERSONNEL AND LET HIM WEAR THE HIGH IMPACT GLOVE BEFORE PROCEED WORK</t>
  </si>
  <si>
    <t>GIVE INSTRUCTION FOR A PERSONNEL TO STAY AWAY FROM DANGER ZONE</t>
  </si>
  <si>
    <t>TEACH A PERSONNEL CORRECT ERGONOMIC AND HAND TOOLS TO LIFT PCE PARTS</t>
  </si>
  <si>
    <t>TIGHTEN THE GROUND CABLE PROPERLY</t>
  </si>
  <si>
    <t>STOP A PERSONNEL AND ADVICE TO HOLD A HANDRAIL</t>
  </si>
  <si>
    <t>WIPED IT OUT AND PUT THE OIL ABSORBENT</t>
  </si>
  <si>
    <t>TURN THE PLUG OFF AS TO AVOID ANY ENERGY WASTE</t>
  </si>
  <si>
    <t>Close the water tap tigahtly to avoid water spillage</t>
  </si>
  <si>
    <t>Wrapped the radio transmitter with plastic wrapping</t>
  </si>
  <si>
    <t>Swapped the worn tag line with the new one</t>
  </si>
  <si>
    <t>Put the box match at the proper place</t>
  </si>
  <si>
    <t>Replace the barricade with new tape to secure it</t>
  </si>
  <si>
    <t>Swapped the worn used glove with new ones</t>
  </si>
  <si>
    <t>Put aside the wooden plank to avoid trip and fall</t>
  </si>
  <si>
    <t>Throw out the damaged wire at the proper place to avoid trip and fall.</t>
  </si>
  <si>
    <t>Put oil absorbent on the oil spill to avoid slipping hazard</t>
  </si>
  <si>
    <t>Wash down the tool with rags to clean the oil droplets</t>
  </si>
  <si>
    <t>Change the glove PPE to a new backup set</t>
  </si>
  <si>
    <t>Remind crew to becareful at the area when walking</t>
  </si>
  <si>
    <t>MAIN DECK</t>
  </si>
  <si>
    <t>LQ</t>
  </si>
  <si>
    <t>Main deck</t>
  </si>
  <si>
    <t xml:space="preserve">WEST LUTONG PCSB SKA-QEM </t>
  </si>
  <si>
    <t>BARAM A PCSB SKG-QEB</t>
  </si>
  <si>
    <t>E11 PCSB QEB</t>
  </si>
  <si>
    <t>SUMANDAK PCSB SBA</t>
  </si>
  <si>
    <t>BARAM A</t>
  </si>
  <si>
    <t>*Location : PCSB SUMANDAK</t>
  </si>
  <si>
    <t>Observed personnel holding handrail when going up the strairs.</t>
  </si>
  <si>
    <t>Observed personnel placing the jettison skid at the propper location so that it can be released into the sea without any obsruction.</t>
  </si>
  <si>
    <t>Observed personnel changing his safety glass to a new one after confirming that it has too many sctarches and may cause visibility issue.</t>
  </si>
  <si>
    <t>Observed personnel checking the condition of all his PPE before wearing them to verify weather all his PPE is still in good condition or not.</t>
  </si>
  <si>
    <t>Observed personnel taking sufficient rests in between work to prevent heat stroke.</t>
  </si>
  <si>
    <t>Observed gagnway wathcer giving propper instruction weather we can use the gangway or not during lifting activity. Only when it is clear, then he will let us use the gangway.</t>
  </si>
  <si>
    <t>Observed personnel wearing chin strap to prevent helmet from falling over.</t>
  </si>
  <si>
    <t>Observed RO giving weather updates to personnel at maindeck to ensure they are ready to secure their equipment before the rain comes.</t>
  </si>
  <si>
    <t>Observed sufficient lighting is used in work area to prevent any injury duirng work at night.</t>
  </si>
  <si>
    <t>Observed personnel placing barrier tape around work area to prevent other personnel from coming into the area which may cause them harm</t>
  </si>
  <si>
    <t>Observed personnel performing toolbox talk prior to starting work so that all personnel are informed about the work hazards in play.</t>
  </si>
  <si>
    <t>Observed personnel propperly place hand on the tool when lifitng it to prevent finger injury.</t>
  </si>
  <si>
    <t>Observed personnel informing the medic early about his fever. This is to prevent any spread of the fever to other personnel.</t>
  </si>
  <si>
    <t>Observed personnel scan body/head temperature everyday before entering the mess room.</t>
  </si>
  <si>
    <t>Observed propper SOP during swab test being conducted and all personnel taking the swab test using full PPE.</t>
  </si>
  <si>
    <t>Observed swab test being conducted for all personnel to ensure that they can detect any potential covid patients.</t>
  </si>
  <si>
    <t>Observed personnel washing hand before eating to prevent food poisoning.</t>
  </si>
  <si>
    <t>Observed propper coomunication between crane operator and banksman during lifting activity. They use same channel and walkie talkie to communicate.</t>
  </si>
  <si>
    <t>Observed propper use of PPE when roomboy send food to the room of covid patients.</t>
  </si>
  <si>
    <t>Observed propper segregation of covid patient with non-covid patient to prevent spread of virus.</t>
  </si>
  <si>
    <t>Observed medic visit all the covid patient rooms to ensure all are ok and the vital reading are ok.</t>
  </si>
  <si>
    <t>Observed personnel keep social distancing in galley when eating to prevent covid spread.</t>
  </si>
  <si>
    <t>Observed personnel wearing facemask and propper PPE when performing boat trasnfer to avoid Covid spread.</t>
  </si>
  <si>
    <t>Observed personnel using propper lifting technique when lifting heavy bag.</t>
  </si>
  <si>
    <t>IKRAM</t>
  </si>
  <si>
    <t>FAIZOL</t>
  </si>
  <si>
    <t>ROSLI</t>
  </si>
  <si>
    <t>CAMPBELL</t>
  </si>
  <si>
    <t>Oberved good communication between crane and operator and Deleum team while reposition wireline equipment</t>
  </si>
  <si>
    <t>Good Job</t>
  </si>
  <si>
    <t>Oberved personal walk around maindeck area and perform quick toolbox prior performing lifting to ensure everyone is aware of the activity</t>
  </si>
  <si>
    <t>Oberved personal check lifting equipment/gear prior performing lifting to ensure safe and smooth job</t>
  </si>
  <si>
    <t>Observed personnel check safety harness condition prior wearing and working</t>
  </si>
  <si>
    <t>Observed personnel check and tighten winch anchor chain prior start RIH</t>
  </si>
  <si>
    <t>Observed lifting team barricade and put signage before performing lifting operation</t>
  </si>
  <si>
    <t>Team leader perform safety sharing on past incident prior start work at site,to ensure all personnel aware of working surrounding</t>
  </si>
  <si>
    <t>Observed personnel replace old and worn emergency assembly point signage</t>
  </si>
  <si>
    <t>Observed personnel replace old barricade tape with new tape to increased visibility on the barricade area</t>
  </si>
  <si>
    <t>Observed personnel perform tug test in swing rope prior transfer from boat to boat</t>
  </si>
  <si>
    <t>Observed personnel perform boat transfer safely</t>
  </si>
  <si>
    <t>Oberved personnel wear full PPE prior to work</t>
  </si>
  <si>
    <t>Observed personnel use safety harness prior performing work at height</t>
  </si>
  <si>
    <t>Observed personnel perform housekeeping before leaving work area</t>
  </si>
  <si>
    <t>Observed personnel use correct tool when make up toolstring</t>
  </si>
  <si>
    <t>Observed personnnel wear impact gloves when handling heavy tool</t>
  </si>
  <si>
    <t>Observed personnel use handrail when using staircase</t>
  </si>
  <si>
    <t>Observed personnel open and close door slowly</t>
  </si>
  <si>
    <t>Observed personnel holding handrail during ascending and descending staircase.</t>
  </si>
  <si>
    <t>Observed roomboy make a cleaning and change new bedsheet for incoming crew with neat and tidy</t>
  </si>
  <si>
    <t>Good assist by TEGAS MULIA AB during performed boat transfer.</t>
  </si>
  <si>
    <t xml:space="preserve">Observed personnel put slippery signage after done mop the floor. Potential hazard of slip and fall. </t>
  </si>
  <si>
    <t xml:space="preserve">Observe personal lifting long item with buddy systems. </t>
  </si>
  <si>
    <t xml:space="preserve">observed personnel use the correct body posture during lift the heavy equipment </t>
  </si>
  <si>
    <t>Observed crew member use impact glove during servicing wireline tools.</t>
  </si>
  <si>
    <t>Observed personnel double check control line hoses before connecting the SSV and SCSSV line to prevent airgap</t>
  </si>
  <si>
    <t xml:space="preserve">Observed personnel put the cigarette buut into designated ashtray. </t>
  </si>
  <si>
    <t>Observed crew member secured hand tools during working near the open hatch to prevent from drop objects.</t>
  </si>
  <si>
    <t>observed personnel personnel use the safety harness during working at gantry crane</t>
  </si>
  <si>
    <t xml:space="preserve">observed crew member wash the oily wireline deck using degreaser after end of operation </t>
  </si>
  <si>
    <t>Observed personnel holding handrail when ascending the staircase.</t>
  </si>
  <si>
    <t>Observed personnel remind crew member to not put hand on pinch point area when install installing the reel skid unit counter head.</t>
  </si>
  <si>
    <t xml:space="preserve">Good safety practice. </t>
  </si>
  <si>
    <t>Good job and keep it up</t>
  </si>
  <si>
    <t>Good safety practice.</t>
  </si>
  <si>
    <t xml:space="preserve">Keep it up. </t>
  </si>
  <si>
    <t xml:space="preserve">good safety practice </t>
  </si>
  <si>
    <t>Good practice, prevent from sharp edges.</t>
  </si>
  <si>
    <t xml:space="preserve">Good behavior </t>
  </si>
  <si>
    <t xml:space="preserve">Good safety reminder. </t>
  </si>
  <si>
    <t>DPA</t>
  </si>
  <si>
    <t>D35DP-A (Main deck)</t>
  </si>
  <si>
    <t>D35LQ-A</t>
  </si>
  <si>
    <t>D35DP-A (main deck)</t>
  </si>
  <si>
    <t>Wireline Deck</t>
  </si>
  <si>
    <t>LQ staircase</t>
  </si>
  <si>
    <t>*Location : PCSB SBA,SAMARANG E</t>
  </si>
  <si>
    <t>*Location : PCSB-SBA EWB WEST</t>
  </si>
  <si>
    <t>*Location : PCSB-SBA, EWB WEST</t>
  </si>
  <si>
    <t>OBSERVE PERSONNEL REMINDING ALL CREW TO USE HANDRAIL DURING USING STAIRS.</t>
  </si>
  <si>
    <t>OBSERVE PERSONNEL CLEAN THEIR HANDS WITH SOAP TO REMOVE OIL AND GREASE BEFORE EATING TO AVOID FOOD POISONING</t>
  </si>
  <si>
    <t>OBSERVE PERSONNEL KEEP CLEAR OF UNRELATED PERSONNEL AT SITE LOCATION</t>
  </si>
  <si>
    <t>OBSERVE PERSONNEL SMOKING AT DESIGNATED AREA, OBEYING HOUSE RULES</t>
  </si>
  <si>
    <t>OBSERVE PERSONNEL REVIEW JHA PRIOR STARTING WORK</t>
  </si>
  <si>
    <t>OBSERVE PERSONNEL USING CORRECT SWING ROPE TECHNIQUE DURING GANGWAY TRANSFER</t>
  </si>
  <si>
    <t>OBSERVE PERSONNEL THROW RUBBISH AT DESIGNATED BIN</t>
  </si>
  <si>
    <t>OBSERVE PERSONNEL THROW CIGARETTE BUTT IN THE ASHTRAY</t>
  </si>
  <si>
    <t>OBSERVE PERSONNEL USES TAGLINE TO GUIDE EQUIPMENT DURING LIFTING</t>
  </si>
  <si>
    <t>OBSERVE PERSONNEL REVIEW JHA DURING TOOLBOX TALK</t>
  </si>
  <si>
    <t>OBSERVE PERSONNEL PERFORM HOUSEKEEPING BEFORE LEAVING WORK AREA</t>
  </si>
  <si>
    <t>OBSERVE PERSONNEL USES HIGH IMPACT GLOVE DURING LIFTING OPERATION</t>
  </si>
  <si>
    <t>OBSERVE PERSONNEL KEEP CLEAR COMMUNICATION WITH CRANE OPERATOR DURING LIFTING</t>
  </si>
  <si>
    <t>OBSERVE PERSONNEL USES PROPER PLANNING BEFORE LIFTING OPERATION</t>
  </si>
  <si>
    <t>OBSERVE PERSONNEL USES CORRECT POSTURE WHEN MANUAL HANDLING</t>
  </si>
  <si>
    <t>OBSERVE PERSONNEL USES BUDDY SYSTEM WHEN CARRYING HEAVY THINGS</t>
  </si>
  <si>
    <t>OBSERVE PERSONNEL HOLDING HANDRAIL WHILE ASCENDING THE STAIRS</t>
  </si>
  <si>
    <t>OBSERVE PERSONNEL USING GLOVES WHEN CONNECTING TOOLS.</t>
  </si>
  <si>
    <t>OBSERVE PERSONNEL WEAR EAR MUFF WHEN IN HIGH NOISE AREA</t>
  </si>
  <si>
    <t>OBSERVE PERSONNEL USES CORRECT HAND TOOLS FOR THAT SPECIFIC JOB.</t>
  </si>
  <si>
    <t>OBSERVE PERSONNEL TAKING A BREAK AFTER LONG EXPOSURE TO SUNLIGHT DURING WORKING</t>
  </si>
  <si>
    <t>OBSERVE PERSONNEL HOLDING HANDRAIL WHEN USING THE STAIRS</t>
  </si>
  <si>
    <t>OBSERVE PERSONNEL BARRICADE WORK AREA TO KEEP CLEAR OF UNRELATED PERSONNEL AT WORKSITE</t>
  </si>
  <si>
    <t>OBSERVE PERSONNEL SOLE SAFETY SHOES IN GOOD CONDITION</t>
  </si>
  <si>
    <t>SAMARANG E</t>
  </si>
  <si>
    <t>MV DB</t>
  </si>
  <si>
    <t>SMJT-E</t>
  </si>
  <si>
    <t>20.3.24</t>
  </si>
  <si>
    <t>21.3.24</t>
  </si>
  <si>
    <t>22.3.24</t>
  </si>
  <si>
    <t>23.3.24</t>
  </si>
  <si>
    <t>24.3.24</t>
  </si>
  <si>
    <t>25.3.24</t>
  </si>
  <si>
    <t>26.3.24</t>
  </si>
  <si>
    <t>27.3.24</t>
  </si>
  <si>
    <t>28.3.24</t>
  </si>
  <si>
    <t>29.3.24</t>
  </si>
  <si>
    <t>30.3.24</t>
  </si>
  <si>
    <t>31.3.24</t>
  </si>
  <si>
    <t xml:space="preserve">Observed personnel using buddy system when working. </t>
  </si>
  <si>
    <t>Observed personnel do housekeeping on upperdeck.</t>
  </si>
  <si>
    <t xml:space="preserve">Observed a wooden block obstruct walkway
</t>
  </si>
  <si>
    <t xml:space="preserve">Observed paper cup left at smoking area
</t>
  </si>
  <si>
    <t>Found dirty absorbent pad at wellhead</t>
  </si>
  <si>
    <t>Observed water pooling on maindeck area</t>
  </si>
  <si>
    <t xml:space="preserve">Found empty mineral water left on the floor
</t>
  </si>
  <si>
    <t>Observed unfavorable weather such as high swell and high wind speed during personnel transfer to platform.</t>
  </si>
  <si>
    <t xml:space="preserve">Observed bottle and empty cup on the floor </t>
  </si>
  <si>
    <t xml:space="preserve">Observed unfavorable weather such as high wind speed and rough sea </t>
  </si>
  <si>
    <t xml:space="preserve">Observed unfavorable weather such as high wind speed and high swell
</t>
  </si>
  <si>
    <t xml:space="preserve">Observed sharp object on the floor 
</t>
  </si>
  <si>
    <t xml:space="preserve">Observed high wave and swell during personnel transfer to platform
</t>
  </si>
  <si>
    <t xml:space="preserve">Found used glove at working site
</t>
  </si>
  <si>
    <t xml:space="preserve">Observed handrail at maindeck dirty and oily
</t>
  </si>
  <si>
    <t xml:space="preserve">Observed personnel using buddy system when working which is a good practice
</t>
  </si>
  <si>
    <t xml:space="preserve">Observed personnel do housekeeping on  maindeck
</t>
  </si>
  <si>
    <t xml:space="preserve">Observed oily and dirty stairs handrails
</t>
  </si>
  <si>
    <t xml:space="preserve">found used plastic wrap on the floor
</t>
  </si>
  <si>
    <t xml:space="preserve">Observed slippery floor on the walking bridge
</t>
  </si>
  <si>
    <t xml:space="preserve">Observed slippery floor on the gangway
</t>
  </si>
  <si>
    <t>*Location : PCSB-QEM BARAM A</t>
  </si>
  <si>
    <t xml:space="preserve">Move the wooden block to a safer place
</t>
  </si>
  <si>
    <t xml:space="preserve">Pick and throw it in the designated bin
</t>
  </si>
  <si>
    <t>Collect and throw away the dirty pad into a dustbin</t>
  </si>
  <si>
    <t>FCB Gen 4 travels back to MPACCT</t>
  </si>
  <si>
    <t>Took it and throw into designated bin</t>
  </si>
  <si>
    <t>Travel to platform has been cancelled</t>
  </si>
  <si>
    <t>Returned back to MPACCT</t>
  </si>
  <si>
    <t xml:space="preserve">Pick it and throw it into designated bin
</t>
  </si>
  <si>
    <t>Stand by onboard and return to MPACCT</t>
  </si>
  <si>
    <t xml:space="preserve">Housekeeping
</t>
  </si>
  <si>
    <t xml:space="preserve">Housekeeping and throw away used gloves into designated bin
</t>
  </si>
  <si>
    <t xml:space="preserve">Housekeeping and wipe the handrails
</t>
  </si>
  <si>
    <t xml:space="preserve">housekeeping and throw away plastic wrap
</t>
  </si>
  <si>
    <t xml:space="preserve">Wipe out the slippery floor and put barricade/ warning signage at the area
</t>
  </si>
  <si>
    <t xml:space="preserve">Wipe it out and put warning signage
</t>
  </si>
  <si>
    <t>FCB Gen 4</t>
  </si>
  <si>
    <t>PLATFORM</t>
  </si>
  <si>
    <t>13/3/2024</t>
  </si>
  <si>
    <t>14/3/2024</t>
  </si>
  <si>
    <t>15/3/2024</t>
  </si>
  <si>
    <t>16/3/2024</t>
  </si>
  <si>
    <t>18/3/2024</t>
  </si>
  <si>
    <t>19/3/2024</t>
  </si>
  <si>
    <t>*Location : PCSB-QEB D18</t>
  </si>
  <si>
    <t>OBSERVED CABLE SLING BLOCK THE WALKWAY</t>
  </si>
  <si>
    <t>FOUND WATER PONDING AT MAINDECK</t>
  </si>
  <si>
    <t>SLIPPERY HANDRAIL AND STAIR DUE TO RAIN</t>
  </si>
  <si>
    <t>FOUND SHARP EDGES WHILE MAKE UP THE TOOLSTRING.</t>
  </si>
  <si>
    <t>INTERVENE PERSONNEL TO USE RIGHT TO TOOL FOR THE RIGHT JOB.</t>
  </si>
  <si>
    <t>GOOD COMMUNICATION BETWEEN CREW WHILE HANDLING TOOLSTRING.</t>
  </si>
  <si>
    <t>SECURE THE SLING BLOCK AND MAKE THE WALKWAY CLEAR FROM OBSTRUCTION</t>
  </si>
  <si>
    <t>REMIND CREW FOR EXTRA PRECAUTION WHILE WALKING ON MAINDECK</t>
  </si>
  <si>
    <t>REMIND CREW TO EXTRA PRECAUTION WHILE ASCENDING AND DESCENDING THE STAIR</t>
  </si>
  <si>
    <t>FILING THE SHARP EDGES TO AVOID UNWANTED INCIDENT</t>
  </si>
  <si>
    <t>GOOD PRACTICE.</t>
  </si>
  <si>
    <t>*Location : PCSB-QEM E11</t>
  </si>
  <si>
    <t>*Location : PCSB-QEB BETTY</t>
  </si>
  <si>
    <t>Observed personnel wearing H2S meter and bring the SCBA before entering H2S area</t>
  </si>
  <si>
    <t>observed personnel use ear plug at a noisy area</t>
  </si>
  <si>
    <t>observed personnel handling heavy load with proper body posture</t>
  </si>
  <si>
    <t>observed personnel do toolbox meeting before proceed to work at site</t>
  </si>
  <si>
    <t>observed personnel holding handrail when accending and decending stairs</t>
  </si>
  <si>
    <t>PCSB-QEB BETTY</t>
  </si>
  <si>
    <t>PCSB-QEM E11</t>
  </si>
  <si>
    <t>PCSB-QEB D18</t>
  </si>
  <si>
    <t>PCSB-QEM BARAM A</t>
  </si>
  <si>
    <t>PCSB SBA,SAMARANG E</t>
  </si>
  <si>
    <t>ROC OIL, D35</t>
  </si>
  <si>
    <t>PCSB-SBA, EWB WEST</t>
  </si>
  <si>
    <t>*Location : PCSB BARONIA J</t>
  </si>
  <si>
    <t>Observed personnel using double ear protection in high noise area</t>
  </si>
  <si>
    <t>Observed personnel carry water bottle using correct manual handling technique</t>
  </si>
  <si>
    <t>Observed personnel use impact gloves during reposition of wireline lubricator</t>
  </si>
  <si>
    <t>Observed personnel use harness and lanyard while working at height</t>
  </si>
  <si>
    <t>Observed personnel switch off oven after use</t>
  </si>
  <si>
    <t>Observed personnel use full PPE before proceeding to site</t>
  </si>
  <si>
    <t>Observed personnel use both hand to hold the rope when jumping from the boat to the boat landing</t>
  </si>
  <si>
    <t>Observed personnel put proper signage to prevent other personnel to enter during lifting operation</t>
  </si>
  <si>
    <t>Observed personnel change dirty coverall before entering quarters</t>
  </si>
  <si>
    <t>Observed personnel stop other personnel from moving into line of fire during lifting operation</t>
  </si>
  <si>
    <t>Observed personnel perform proper housekeeping before leaving the work site</t>
  </si>
  <si>
    <t>Observed personnel use lanyard and harness when working at height</t>
  </si>
  <si>
    <t>Observed personnel remove their bag before jumping the boat landing</t>
  </si>
  <si>
    <t>Observed personnel assist catering crew in transfering the food from container into storage</t>
  </si>
  <si>
    <t>Observed Radio Operator inform all POB to remain inside the accomodation due to incoming squall</t>
  </si>
  <si>
    <t>Observed good communication between banksman and crane operator during lifting activities</t>
  </si>
  <si>
    <t>Observed personnel use push sitck to handle container during lifting operation</t>
  </si>
  <si>
    <t>Observed personnel changed short tagline to longer one on the open tray</t>
  </si>
  <si>
    <t>Observed personnel remind his friend to use hand fgloves before starting the job</t>
  </si>
  <si>
    <t>Observed personnel use full PPE before starting job at work site</t>
  </si>
  <si>
    <t>Observed personnel remind his friend to take his T-card after returning from BN-J</t>
  </si>
  <si>
    <t>Observed personnel switch off the unattended switch inside the room</t>
  </si>
  <si>
    <t>Observed personnel stay away from line of fire during lifting activities</t>
  </si>
  <si>
    <t>Observed personnel put up signage and barricade before starting hot work at main deck</t>
  </si>
  <si>
    <t>Observed personnel use clean PPE when entering quarters</t>
  </si>
  <si>
    <t>Observed personnel use double hearing protection near the compressor area</t>
  </si>
  <si>
    <t>Observed personnel perform good housekeeping before leaving the work area</t>
  </si>
  <si>
    <t>Observed proper and clear communication between crane operator and banksmand during lifting activities</t>
  </si>
  <si>
    <t>Observed fast action from operation team in handling and closing the door of compressor fan at main deck</t>
  </si>
  <si>
    <t>Observed personnel hold handrail when decending the staircase</t>
  </si>
  <si>
    <t>Observed personnel threw the food waste into the proper rubbish bin</t>
  </si>
  <si>
    <t>Observed personnel switch off toaster after use</t>
  </si>
  <si>
    <t>Observed personnel secure loose item before becoming passing squall with strong wind</t>
  </si>
  <si>
    <t>Observed personnel using correct technique during swing rope to platform</t>
  </si>
  <si>
    <t>Observed  personnel using 3 point contact during ascending stair</t>
  </si>
  <si>
    <t>Observed personnel use clean gloves during cleaning the table at mess room</t>
  </si>
  <si>
    <t>Observed personnel do proper housekeeping in the smoking room</t>
  </si>
  <si>
    <t>Observed personnel using proper hand singal during lifting activites</t>
  </si>
  <si>
    <t>BN-J</t>
  </si>
  <si>
    <t>BN-Q</t>
  </si>
  <si>
    <t>BARONIA J</t>
  </si>
  <si>
    <t>9.4.2024</t>
  </si>
  <si>
    <t>10.4.2024</t>
  </si>
  <si>
    <t>11.4.2024</t>
  </si>
  <si>
    <t>12.4.2024</t>
  </si>
  <si>
    <t>13.4.2024</t>
  </si>
  <si>
    <t>14.4.2024</t>
  </si>
  <si>
    <t>15.4.2024</t>
  </si>
  <si>
    <t>16.4.2024</t>
  </si>
  <si>
    <t>17.4.2024</t>
  </si>
  <si>
    <t>18.4.2024</t>
  </si>
  <si>
    <t>19.4.2024</t>
  </si>
  <si>
    <t>20.4.2024</t>
  </si>
  <si>
    <t>21.4.2024</t>
  </si>
  <si>
    <t>22.4.2024</t>
  </si>
  <si>
    <t>23.4.2024</t>
  </si>
  <si>
    <t>24.4.2024</t>
  </si>
  <si>
    <t>25.4.2024</t>
  </si>
  <si>
    <t>26.4.2024</t>
  </si>
  <si>
    <t>27.4.2024</t>
  </si>
  <si>
    <t>28.4.2024</t>
  </si>
  <si>
    <t>29.4.2024</t>
  </si>
  <si>
    <t>30.4.2024</t>
  </si>
  <si>
    <t>OBSERVED PERSONNEL NOT PROPERLY ZIPPED AND SECURE HIS LUGGAGE</t>
  </si>
  <si>
    <t>OBSERVED PERSONNEL HOLD ON HANDRAIL WHILE ASCENDING STAIRCASE</t>
  </si>
  <si>
    <t>OBSERVED BOTTLED SOAP AT EDGE OF SINK MAY DROP AND HURT THE FOOT</t>
  </si>
  <si>
    <t>OBSERVED VERY BAD WEATHER CONDITION CAUSES DOOR TO CLOSED HARSHLY</t>
  </si>
  <si>
    <t>OBSERVED 240V PLUG WAS NOT TURNED OFF WITHOUT ANY ELECTRICAL INSTRUMENT</t>
  </si>
  <si>
    <t>OBSERVED PERSONNEL TELL ABOUT EGG THAT WAS NOT FULLY COOKED</t>
  </si>
  <si>
    <t>OBSERVED THE LIGHTS WERE TURN ON WITHOUT BEING COMPANIED</t>
  </si>
  <si>
    <t xml:space="preserve">OBSERVED PERSONNEL HAVING TOOLBOX TALK TO ENSURE ALL PERSONNEL AWARE OF THE HAZARDS AND RISK INVOLVED IN THE WORK THAT IS ABOUT TO BE CONDUCTED </t>
  </si>
  <si>
    <t>ROOM AC WAS NOT WORKING</t>
  </si>
  <si>
    <t>SAW CLEANER CLEANING THE TOILET EVERYDAY</t>
  </si>
  <si>
    <t>OBSERVED THE SLIPPERS WERE MESSY OUTSIDE OF ROOM</t>
  </si>
  <si>
    <t>OBSERVED THE BED CURTAINS HAS FALLEN DUE TO THE HOOK WAS OUT</t>
  </si>
  <si>
    <t>OBSERVED THE WEATHER IS GETTING WORSE MAY CAUSE INJURY IF THE PERSONNEL IS STAYING OUTSIDE</t>
  </si>
  <si>
    <t>OBSERVED THE USED INSTANT NOODLES PLASTICS WERE LEFT ON THE TABLE, MIGHT CAUSE PESTS</t>
  </si>
  <si>
    <t>OBSERVED THE DOOR MIGHT SPRING OPEN DUE TO PRESSURE DIFFERENTIAL BETWEEN ROOMS</t>
  </si>
  <si>
    <t>OBSERVED THE CHAIR WAS BLOCKING THE WALKWAY</t>
  </si>
  <si>
    <t>OBSERVED THE CIGARETTE BUDS WERE PUT OUTSIDE OF ASHTRAY</t>
  </si>
  <si>
    <t>OBSERVED PLASTIC CUPS ON THE FLOOR</t>
  </si>
  <si>
    <t>SAW CREW WAS WALKING DOWN THE STAIR WITHOUT HOLDING THE HANDRAILS</t>
  </si>
  <si>
    <t>SAW A LOOSEN NUT ON THE FLOOR OF THE GYM ROOM</t>
  </si>
  <si>
    <t>OBSERVED THE COFFEE BOTTLE WAS NOT PROPERLY TIGHTEN MIGHT ATTRACT PESTS</t>
  </si>
  <si>
    <t>OBSERVED THE CUP MAY FALL DOWN DUE TO THE ROCKING BOAT</t>
  </si>
  <si>
    <t>OBSERVED THE TABLE HAS FEW FOOD SPILLAGE</t>
  </si>
  <si>
    <t>OBSERVED PERSONNEL SECURING WEIGHTS PROPERLY AFTER USE</t>
  </si>
  <si>
    <t>OBSERVED THE DOOR WAS NOT SECURED AT WALL MIGHT CAUSE INJURY</t>
  </si>
  <si>
    <t xml:space="preserve">OBSERVED PERSONNEL SEGREGATING WASTE IN THE PROPER TRASH BIN </t>
  </si>
  <si>
    <t>OBSERVED PROPER SINGNAGE PLACED FOR SLIPPERY SURFACE WHEN MOPPING ACTIVITIES WERE BEING DONE IN THE ACCOMONDATION AREA</t>
  </si>
  <si>
    <t>OBSERVED THE TABLE CLOTH WAS NOT PROPERLY SPREAD ON TOP OF THE TABLE</t>
  </si>
  <si>
    <t>WET SURFACE ON THE CORRIDOR BEING SWEPT BY THE CREW</t>
  </si>
  <si>
    <t xml:space="preserve">OBSERVED PERSONNEL PLACING HIS EGGS IN A BOWL TO PREVENT IT FROM FALLING WHEN BOAT IS ROLLING </t>
  </si>
  <si>
    <t>Found drinking cup on the floor.</t>
  </si>
  <si>
    <t>Sugar box was not properly closed.</t>
  </si>
  <si>
    <t>Water tap was not properly sealed.</t>
  </si>
  <si>
    <t>Oily floor at the work site area may causes slip and fall.</t>
  </si>
  <si>
    <t>Slippery floor after rain at the work site area may causes slip and fall.</t>
  </si>
  <si>
    <t>Observed Worn Rag on Grating.</t>
  </si>
  <si>
    <t>Door near smoking room inside LQ not fully close.</t>
  </si>
  <si>
    <t>Found life jacket not propely stored. May exposed to rain.</t>
  </si>
  <si>
    <t>Found toothpick at smoking room. Poor housekeeping.</t>
  </si>
  <si>
    <t>Observed worn tag line on the floor.</t>
  </si>
  <si>
    <t>Found drinking box left on table at mess room. Poor housekeeping</t>
  </si>
  <si>
    <t>OBSERVED PERSONNEL CHANGING THE SAFETY PIN AT THE SHACKLE BECAUSE IT HAS PARTED. THIS IS TO PREVENT THE SCREW ON THE SHACKLE TO BACKOFF DURING LIFTING OPERATION AND TO AVOID EQUIPMENT DAMAGE AND PERSONNEL INJURY.</t>
  </si>
  <si>
    <t>OBSERVED PERSONNEL PLACING SAFETY PIN ON SHACKLES. THIS IS TO ENSURE THE SHACKLES DO NOT BACKOF WHEN LIFTING IS BEING DONE.</t>
  </si>
  <si>
    <t>Observe personel install tag line before perform lifting.</t>
  </si>
  <si>
    <t>OBSERVED PERSONNEL USING PROPPER HAND SIGNALS DURING WINCHING OPERATION.</t>
  </si>
  <si>
    <t>Eccessive load when lifting manually. All personnel to adhere to the manual lifting guideline to avoid injury caused by the lifting excessive load.</t>
  </si>
  <si>
    <t>OBSERVED PERSONNEL CLOSE THE POWERPACK DOORS AFTER OPENING IT TO KEEP THE SOUD LEVELS FROM THE POWER PACK AT LOWER LEVELS. THIS HELPS REDUCE THE RISK OF HEARING IMPAIRMENT.</t>
  </si>
  <si>
    <t>Observed personnel wearing H2s meter when going to the wellhead area.</t>
  </si>
  <si>
    <t>OBSERVED PERSONNEL PLACING BARRIER TAPE AROUND THE WORK AREA WHERE SLIP,TRIP AND FALL HAZARD IS PRESENT.</t>
  </si>
  <si>
    <t>OBSERVED PERSONNEL WEARING CORRECT GLOVES WHEN HANDLING DEISEL.</t>
  </si>
  <si>
    <t>OBSERVED PERSONNEL PERFORMING WALKAROUND THE WORK AREA BEFORE STARTING THE JOB TO ESNURE THAT THERE ARE NO ADDITIONAL HAZARDS THAT IS IN THE AREA.</t>
  </si>
  <si>
    <t>OBSERVED PERSONNEL CONDUCTING TOOLBOX MEETING PRIOR TO WORK COMMENCING. THIS IS TO ENSURE EVERYONE IS ON THE SAME PAGE AND KNOW THEIR ROLES AND RESPONSIBILITY AS WELL AS TO HIGHLIGHT THE POTENTIAL HAZARDS BY READING THROUGH THE JHA.</t>
  </si>
  <si>
    <t>OBSERVED PERSONNEL PLACING HAND IN CORRECT AREA WHEN CLOSING THE TOOLBOX DOORS. THIS IS TO AVOID PINCH POINT AND FINGER INJURY.</t>
  </si>
  <si>
    <t>OBSERVED PERSONNEL PROVIDE ENOUGH ROOM FOR EMERGENCY ESCAPE ROUTE.</t>
  </si>
  <si>
    <t>OBSERVED PERSONNEL PERFORMING BENCH TEST ON TOOL TO ENSURE THAT NO TIME IS LOST AND NO ADDITIONAL RISK TO RIG DOWN WHEN WE WANT TO RIH.</t>
  </si>
  <si>
    <t>OBSERVED PERSONNEL PLACING SUFFICIENT LIGHTING IN THE WORK AREA WHEN IT WAS GETTING DARK.</t>
  </si>
  <si>
    <t>OBSERVED PERSONNEL PLACING BARRIER TAPE AROUND THE WIRELINE CABLE AREA TO ENSURE NO ONE GOES NEAR THE HIGH TENSION CABLE.</t>
  </si>
  <si>
    <t>OBSERVED PERSONNEL PLACING BARRIER TAPE AROUND THE WELLHEAD AREA TO HIGHLIGHT PEOPLE WALKING IN THE AREA THAT THERE IS WORK BEING DONE AT THE LOCATION AND MAY HAVE POTENTIAL HAZARDS.</t>
  </si>
  <si>
    <t>OBSERVED PERSONNEL PLACING BARRIER TAPE AT PCE HOSES TO ALERT ANY PEOPLE WALKING IN THE AREA OF POTENTIAL TRIPPING HAZARD.</t>
  </si>
  <si>
    <t>OBSERVED PERSONNEL CHECKING DIESEL LEVEL IN ENGINE TO ENSURE THE AIR COMPRESSOR HAS SUFFICIENT DEISEL SO THAT IT DOES NOT SHUTDOWN AND CAUSE SUDDEN CLOSE OF THE TRSCSSV.</t>
  </si>
  <si>
    <t>OBSERVED PERSONNEL PLACING GROUNDING CABLE AT SAFE POSITION AND WHERE PEOPLE DON’T WALK AROUND IT.</t>
  </si>
  <si>
    <t>OBSERVED PERSONNEL TAKING SUFFICIENT REST WHEN EXPOSED TO SUNLIGHT FOR TOO LONG. THIS IS TO PREVENT HEAT RELATED INJURY.</t>
  </si>
  <si>
    <t>OBSERVED PERSONNEL TAKING REST WHEN WEATHER WAS GETTING TO HOT TO PREVENT HEAT RELATED INJURY.</t>
  </si>
  <si>
    <t>OBSERVED PERSONNEL HELPING OTHER PERSONNEL WHEN HE SAW HIM HANDLING HEAVY EQUIPMENT.</t>
  </si>
  <si>
    <t>OBSERVED PERSONNEL WEARING SAFETY GALSS WHEN BREAKOFF TOOLSTTING TO PREVENT EYE INJURY IN THE CASE OF TRAP PRESSURE WHEN BREAKING OFF THE CONNECTION.</t>
  </si>
  <si>
    <t>OBSERVED PERSONNEL BOOT SOLES ARE IN GOOD CONDITION. THIS IS TO PREVENT SLIP, TRIP AND FALL.</t>
  </si>
  <si>
    <t>OBSERVED PERSONNEL ASKING PEOPLE CLOSE TO THE BLEED LINE TO MOVE AWAY TO ENSURE THAT NO ONE IS IN THE LINE OF FIRE.</t>
  </si>
  <si>
    <t>OBSERVED PERSONNEL USING BUDDY SYSTEM WHEN HANDLING HEAVY TOOL.</t>
  </si>
  <si>
    <t>Watch Db personnel put the fire extinguisher beside power pack,air compressor,genset</t>
  </si>
  <si>
    <t>OBSERVED PERSONNEL PLACING ANCHOR AT RIGHT AND SAFE POSITION.</t>
  </si>
  <si>
    <t>OBSERVED PERSONNEL PLACING GROUNDING CABLE TO ENSURE EQUIPMENT IN SAEF CONDITION.</t>
  </si>
  <si>
    <t>OBSERVED PERSONNEL PROPERLY INSULATING THE ELECTRICAL CONNECTIONS WITH ELECTRICAL TAPE TO AVOID SHORT CIRCUITS.</t>
  </si>
  <si>
    <t>OBSERVED PERSONNEL USING PROPPER HAND SIGNALS TO THE WINCHMAN WHEN RIG UP ACTIVITY IS BEING DONE TO PREVENT ANY DAMAGE TO EQUIPMENT AND INJURY TO PERSONNEL.</t>
  </si>
  <si>
    <t>OBSERVED PERSONNEL ANCHORING THE WINCH WITH VERIFIED AND CERITIFIED SHACKLES AND SLINGS.</t>
  </si>
  <si>
    <t>Wrap the plastic around the electrical cable to prevent shot due to rain</t>
  </si>
  <si>
    <t>OBSERVED PERSONNEL USING BUDDY SYSTEM WHEN DISCONNECTING THE LOWER PCE SECTION FROM THE CHRISTMASS TREE. THIS IS TO ENSURE THAT IF ANYTHING HAPPEN TO THE PERSONNEL, ANOTHER PERSON IS THERE TO ASSISTS HIM.</t>
  </si>
  <si>
    <t>OBSERVED PERSONNEL CLEANING THE TOOL FROM GREASE WHICH CAUSE SLIPPERY SURFACE AND MAKING IT HARD AND SLIPPERY TO HOLD. THIS IS TO PREVENT THE TOOL TO FALL WHEN PERSONNEL HANDLING IT.</t>
  </si>
  <si>
    <t>OBSERVED PERSONNEL PLACING BARRIER TAPE AROUND EQUIPMENT TO HIGHLIGHT THAT THE AREA IS OUR WORKPLACE AND HAS POTENTIAL HAZARDS TO PEOPLE WHO COME IN THE AREA.</t>
  </si>
  <si>
    <t>OBSERVED PERSONNEL PROVIDING SUFFICIENT SPACE FOR ESCAPE ROUTE.</t>
  </si>
  <si>
    <t>OBSERVED PERSONNEL CHECKING THE ENGINE OIL LEVELS AND DEISEL OIL LEVELS BEFORE STARTING THE ENGINER. THIS IS TO PREVENT EQUIPMENT FAILURE DURING CRITICAL JOB.</t>
  </si>
  <si>
    <t>OBSERVED PERSONNEL USING PROPPER HAND SIGNALS DURING LIFTING OF PCE SECTION.</t>
  </si>
  <si>
    <t>Found empty cup in the smoking room.</t>
  </si>
  <si>
    <t>Found drinking cup left on table at mess room. Poor housekeeping</t>
  </si>
  <si>
    <t>Observed rusted safety pin at surface equipment.</t>
  </si>
  <si>
    <t>Found broken nut on the shoe shelf.</t>
  </si>
  <si>
    <t>Observed rusted safety pin on the floor.</t>
  </si>
  <si>
    <t>Found drinking cup on the smoking room.</t>
  </si>
  <si>
    <t>Found tissue at shoe rack</t>
  </si>
  <si>
    <t>Found use empty bottle at toilet</t>
  </si>
  <si>
    <t xml:space="preserve">Found used wrapping plastic on stair at LQ, can cause slippery </t>
  </si>
  <si>
    <t>Wet and slippery condition on the stair.</t>
  </si>
  <si>
    <t>Found a personnel did not wear ear plug during working at high noise place.</t>
  </si>
  <si>
    <t>Observed  personnel did not wear ear plug while working in maindeck</t>
  </si>
  <si>
    <t>Observe life jacket secure line not properly hook</t>
  </si>
  <si>
    <t>Found empty drinking cup</t>
  </si>
  <si>
    <t>Found stappler bullet at meeting room floor</t>
  </si>
  <si>
    <t>Paper cup was found at level 2</t>
  </si>
  <si>
    <t>Observe wireline crew lift lubricator with buddy system.</t>
  </si>
  <si>
    <t>Observe personnel check safety pin before lifting.</t>
  </si>
  <si>
    <t>Found unused nut on equipment before lifting.</t>
  </si>
  <si>
    <t>Personnel not wearing helmet strap during heavy wind</t>
  </si>
  <si>
    <t>Personnel line up during boat landing transfer</t>
  </si>
  <si>
    <t>Observe personnel using smartphone during raining and lightning.</t>
  </si>
  <si>
    <t>Observed personnel not holding swing rope with both hand while boat transfer.</t>
  </si>
  <si>
    <t>Observe no activity expecially boat transfer during heavy rain.</t>
  </si>
  <si>
    <t>Observer personnel uses chain strap during boat transfer.</t>
  </si>
  <si>
    <t>Stop work due to heavy rain and bad weather.</t>
  </si>
  <si>
    <t xml:space="preserve">Found unused tagline at main deck </t>
  </si>
  <si>
    <t>During open hatch cover at maindeck.</t>
  </si>
  <si>
    <t>Observe PTech representative advise personnel to clear area to skidding mast to prevent any accident.</t>
  </si>
  <si>
    <t>Observed good communication when doing lifting and always hold tagline</t>
  </si>
  <si>
    <t>Observed sink pipe on room 227 leaking. Water come out continuously.</t>
  </si>
  <si>
    <t>All wireline crew perform lifting activity with right procedure and technique.</t>
  </si>
  <si>
    <t>Perform housekeeping after completed work.</t>
  </si>
  <si>
    <t>Good signalman during lifting and skid equipments.</t>
  </si>
  <si>
    <t>Observed personal walking downstair without grip the handrail</t>
  </si>
  <si>
    <t>Observed personnel sitting on fire extinguisher box at maindeck</t>
  </si>
  <si>
    <t>Obsrved hydraulic oil leak on mast snaptite connection</t>
  </si>
  <si>
    <t>Good action taken by one personnel to cross check used tagline before using it tie-in at lubricator to prevent any incident or accident happen.</t>
  </si>
  <si>
    <t>Secure the winch anchor with tie down chain</t>
  </si>
  <si>
    <t>Barricade tape was broken at wireline area</t>
  </si>
  <si>
    <t>Personnel wearing unproper glove</t>
  </si>
  <si>
    <t>Found shackle on maindeck floor</t>
  </si>
  <si>
    <t>Main deck floor sliperry due to heavy rain</t>
  </si>
  <si>
    <t>Personnel working at dark area</t>
  </si>
  <si>
    <t>Saw personnel leave dirty glove inside his hard hat</t>
  </si>
  <si>
    <t>Grease spilled around lower sheave wheel</t>
  </si>
  <si>
    <t>Logging cabin untidy</t>
  </si>
  <si>
    <t>Observe personnel lift heavy tool with wrong  handling position</t>
  </si>
  <si>
    <t>Waste cable from E-Line blocking walkway to emergency exit. Can cause fall and trip in case of emergency</t>
  </si>
  <si>
    <t>Handglove is sliperry</t>
  </si>
  <si>
    <t>Found bolt that secure maindeck exceed maindeck level.</t>
  </si>
  <si>
    <t>Found sharp edges steel during housekeeping</t>
  </si>
  <si>
    <t>Paper cup was found at main deck floor</t>
  </si>
  <si>
    <t>Observed torch light on top of winch skid. Can cause drop object</t>
  </si>
  <si>
    <t>Oil spilled from fitting hydraulic mast</t>
  </si>
  <si>
    <t>Observed sharp particle on diesel hose</t>
  </si>
  <si>
    <t>Oil spilled at control module during maintenance</t>
  </si>
  <si>
    <t>Loose rag all over the place</t>
  </si>
  <si>
    <t>Observe no barricade tape at wellhead area.</t>
  </si>
  <si>
    <t>Found guy wire not properly secure</t>
  </si>
  <si>
    <t>Found tool cap mess on maindeck</t>
  </si>
  <si>
    <t>Found grounding wire for air compressor was loose from platform</t>
  </si>
  <si>
    <t>Observe crew stop work during raining.</t>
  </si>
  <si>
    <t>Observed personal walking downstair using handrail</t>
  </si>
  <si>
    <t>Found used oil arsorbent on the maindeck</t>
  </si>
  <si>
    <t>Observe line wiper pressure not holding</t>
  </si>
  <si>
    <t>Observe X-over without cap</t>
  </si>
  <si>
    <t>Observe good collobration between DB Crew performing housekeeping at main deck area.</t>
  </si>
  <si>
    <t>Observe crew to use right handtool</t>
  </si>
  <si>
    <t>Found HGT 2 legged sling tangle</t>
  </si>
  <si>
    <t>Personal mopping water in front doghouse</t>
  </si>
  <si>
    <t>*Location : E11,SKG-QEB</t>
  </si>
  <si>
    <t>STOP HIM AND ASK HIM TO SECURE HIS LUGGAGE PROPERLY</t>
  </si>
  <si>
    <t>GOOD PRACTICE</t>
  </si>
  <si>
    <t>PUT THE BOTTLED SOAP AT THE FLOOR TO AVOID HAZARD</t>
  </si>
  <si>
    <t>CLOSED THE DOOR TO SECURE IT AND AVOID FINGER INJURY</t>
  </si>
  <si>
    <t>TURN THE PLUG OFF TO AVOID ANY ENERGY WASTAGE</t>
  </si>
  <si>
    <t>TURN OFF THE LIGHTS</t>
  </si>
  <si>
    <t>INFORMED THE BOAT CREW, THE TOOK ACTION AND SERVICE THE AC</t>
  </si>
  <si>
    <t>TO MAKE SURE HYGIENE AND NO SLIPPERY FLOOR</t>
  </si>
  <si>
    <t>PERFORM HOUSEKEEPING TO KEEP IT TIDY</t>
  </si>
  <si>
    <t>HOOK THE CURTAIN BACK TO ITS ROLLER TO ESCURE IT</t>
  </si>
  <si>
    <t>REMIND PERSONNEL TO BE AWARE OF CAPTAIN'S INSTRUCTION OF STAYING INSIDE THE LQ</t>
  </si>
  <si>
    <t>PERFORM HOUSEKEEPING AND THROW IT ONTO THE DUSTBIN</t>
  </si>
  <si>
    <t>REMIND PERSONNEL TO CLEAR OUT THE AREA BEFORE OPENING THE DOOR</t>
  </si>
  <si>
    <t>PUT THE CHAIRS ASIDE AWAY FROM BLOCKING THE WALKWAY</t>
  </si>
  <si>
    <t>PERFORM HOUSEKEEPING TO CLEAN THE TABLE</t>
  </si>
  <si>
    <t>PERFORM HOUSEKEEPING TO KEEP IT CLEAN AND TIDY</t>
  </si>
  <si>
    <t>ADVISE HIM TO USE IT SINCE THE BOAT MOVEMENT IS BIG DUE TO THE STRONG WAVE</t>
  </si>
  <si>
    <t>PICKED IT UP AND PUT IT AT PROPER PLACE</t>
  </si>
  <si>
    <t>TIGHTEN THE BOTTLE TO SECURE IT</t>
  </si>
  <si>
    <t>PUT TISSUE AT THE BOTTOM TO AVOID SPILLAGE</t>
  </si>
  <si>
    <t>PERFORM HOUSEKEEPING AND THROW AWAY THE FOOD ONTO THE DUSTBIN</t>
  </si>
  <si>
    <t>PUSH THE DOOR TO THE LOCK AT THE WALL TO SECURE IT</t>
  </si>
  <si>
    <t>TO HELP ALERT PEOPLE WALKING IN THE AREA SO THAT THEY BE MORE CAREFULL WHEN PASSING BY</t>
  </si>
  <si>
    <t>PERFORM HOUSEKEEPING AND KEEP THE TABLE CLOTH TIDY</t>
  </si>
  <si>
    <t>Perform Housekeeping.</t>
  </si>
  <si>
    <t>Close it properly to prevent pest.</t>
  </si>
  <si>
    <t>Secure the water tap.</t>
  </si>
  <si>
    <t>Put oil absorbent on the floor to avoid slip and fall.</t>
  </si>
  <si>
    <t>Put rags on the floor to avoid slip and fall.</t>
  </si>
  <si>
    <t>Throw out the worn rag.</t>
  </si>
  <si>
    <t>Close it properly</t>
  </si>
  <si>
    <t>Store it properly.</t>
  </si>
  <si>
    <t>Throw out the toothpick.</t>
  </si>
  <si>
    <t>Throw out the worn tag line.</t>
  </si>
  <si>
    <t>Throw it at the dustbin.</t>
  </si>
  <si>
    <t>Throw away the safety pin at floor to prevent slip and fall.</t>
  </si>
  <si>
    <t>Secure the broken nut at the proper place.</t>
  </si>
  <si>
    <t>Replace it with new safety pin.</t>
  </si>
  <si>
    <t>Took and throw into dustbin</t>
  </si>
  <si>
    <t>Walk slowly</t>
  </si>
  <si>
    <t>Give ear plug to him</t>
  </si>
  <si>
    <t>Advise personnel</t>
  </si>
  <si>
    <t>Informed personnel to be extra careful when using that stair.</t>
  </si>
  <si>
    <t>Inform personnel to hook it up.</t>
  </si>
  <si>
    <t>Take it and put in dustbin</t>
  </si>
  <si>
    <t>take it and throw into dustbin</t>
  </si>
  <si>
    <t>Take and throw them away into dustbin</t>
  </si>
  <si>
    <t>Good practice can avoid back pain.</t>
  </si>
  <si>
    <t>Secure it and can avoid drop object hazard.</t>
  </si>
  <si>
    <t>Advise perosonnel to wear the helmet strap</t>
  </si>
  <si>
    <t>Good attitude. Keep it up.</t>
  </si>
  <si>
    <t xml:space="preserve"> Inform to switch off WIFI connection at smartphone.</t>
  </si>
  <si>
    <t>Stop work and advice personnel to hold with both hand.</t>
  </si>
  <si>
    <t>Safe practice.</t>
  </si>
  <si>
    <t>Remove the tagline  and put it back at the right place</t>
  </si>
  <si>
    <t>Advise 1 person standby to remind crew about open hole.</t>
  </si>
  <si>
    <t>Good attitude</t>
  </si>
  <si>
    <t>Good job</t>
  </si>
  <si>
    <t>Tight the pipe with rope.</t>
  </si>
  <si>
    <t>All working with safe condition.</t>
  </si>
  <si>
    <t>Barricade the area.</t>
  </si>
  <si>
    <t>Good work</t>
  </si>
  <si>
    <t>Advise personal to grip the handrail</t>
  </si>
  <si>
    <t>Advise him do not sit at the box.</t>
  </si>
  <si>
    <t>Change connection with new one and put oil absorbent on oil spill.</t>
  </si>
  <si>
    <t>Keep it up</t>
  </si>
  <si>
    <t>Barricade back the area</t>
  </si>
  <si>
    <t>Change to a new glove</t>
  </si>
  <si>
    <t>Took and put in doghouse</t>
  </si>
  <si>
    <t>Walk slowly and be careful</t>
  </si>
  <si>
    <t>Help them with touch light</t>
  </si>
  <si>
    <t>Advise personnel to put a side</t>
  </si>
  <si>
    <t>Put oil absorbent and clean the spilled</t>
  </si>
  <si>
    <t>Clean and make sure logging cabin in good condition</t>
  </si>
  <si>
    <t>Advise personnel and teach him proper handling position</t>
  </si>
  <si>
    <t>Remove it from walk way to the safe place.</t>
  </si>
  <si>
    <t>change new glove</t>
  </si>
  <si>
    <t>Loosen it a bit so it will be than maindeck level</t>
  </si>
  <si>
    <t>Take and throw them away</t>
  </si>
  <si>
    <t>Remove it and put at proper place.</t>
  </si>
  <si>
    <t>Tight the fitting to stop oil spill</t>
  </si>
  <si>
    <t>Cover it up to prevent personnel injured</t>
  </si>
  <si>
    <t>Clean it up</t>
  </si>
  <si>
    <t>Gather and put it in one place</t>
  </si>
  <si>
    <t>Barricade tape at wellhead area to make sure no one enter the place during wireline operation.</t>
  </si>
  <si>
    <t>Secure it</t>
  </si>
  <si>
    <t>Put in the right box.</t>
  </si>
  <si>
    <t>Put it back</t>
  </si>
  <si>
    <t>Took it and throw it away</t>
  </si>
  <si>
    <t>Recycle hydraulic pressure.</t>
  </si>
  <si>
    <t>Cap it so will not damage the thread</t>
  </si>
  <si>
    <t>Take and throw them away,</t>
  </si>
  <si>
    <t>Re-attach it back</t>
  </si>
  <si>
    <t>*Location : D18,SKG-QEB</t>
  </si>
  <si>
    <t>Observed crew releasing safely lanyards before the transfer basket fulyy landed by crane</t>
  </si>
  <si>
    <t>Found water ponding at maindeck</t>
  </si>
  <si>
    <t>Good communication between crew while lifting</t>
  </si>
  <si>
    <t>Found sharp edges while make up the toolstring</t>
  </si>
  <si>
    <t>Observed crew not wearing hand glove while boat transfer</t>
  </si>
  <si>
    <t>Good communication between crew while handling toolstring</t>
  </si>
  <si>
    <t>Observed rusty handrail</t>
  </si>
  <si>
    <t>Observed crew descending the stais with hand push to the wall not hold the handrail</t>
  </si>
  <si>
    <t>Intervene crew not to use handphone while descending the stair</t>
  </si>
  <si>
    <t>Remind crew to check the condition of multimeter piror to test logging tools</t>
  </si>
  <si>
    <t>Observed handtool box not properly secure</t>
  </si>
  <si>
    <t>Observed walkway was blocked by equipment toolbox</t>
  </si>
  <si>
    <t>Observed crew performing tuck test on swing rope prior to boat transfer</t>
  </si>
  <si>
    <t>Remind crew to extra precaution for the biological hazard during at boat transfer</t>
  </si>
  <si>
    <t>Observed crew take a few minutes break during work due to hot weather</t>
  </si>
  <si>
    <t>*Location : TEMANA,SKG-QEB</t>
  </si>
  <si>
    <t>Remind crew not to release too early</t>
  </si>
  <si>
    <t>Remind crew for extra precaution while walking on maindeck</t>
  </si>
  <si>
    <t>Filing the sharp edges to avoid unwanted incident</t>
  </si>
  <si>
    <t>Remind crew touse hand glove</t>
  </si>
  <si>
    <t>Remind crew to extra precaution while ascending and descending the stair</t>
  </si>
  <si>
    <t>Remind him to use handrail while descending the stair</t>
  </si>
  <si>
    <t>Secure it properly inside the transport box</t>
  </si>
  <si>
    <t>Secure the equipment toolbox from the walkway</t>
  </si>
  <si>
    <t>Intervene him to change the hand placement</t>
  </si>
  <si>
    <t>Personnel reminding all crew to wear life jacket correctly before sailing via fcb</t>
  </si>
  <si>
    <t>Observed crew wearing chin strap during boat transfer</t>
  </si>
  <si>
    <t>Personnel reminding crew to hold swing rope tidely during boat transfer</t>
  </si>
  <si>
    <t>Observed crew checking PPE before travel to location</t>
  </si>
  <si>
    <t>Personnel applied buddy system during item transfer from fcb to platform</t>
  </si>
  <si>
    <t xml:space="preserve">Personnel made sure taglines was in good condition prior to lifting </t>
  </si>
  <si>
    <t>*Location : KNNAG B,SBA-PCSB</t>
  </si>
  <si>
    <t>*Location : SAMARANG E,SBA-PCSB</t>
  </si>
  <si>
    <t>*Location : ERB WEST,SBA-PCSB</t>
  </si>
  <si>
    <t>*Location :BARTON,SEAH</t>
  </si>
  <si>
    <t>Good advice to be follow</t>
  </si>
  <si>
    <t>Keep implementing good practice</t>
  </si>
  <si>
    <t>All tagline checked at vessel and platform for lifting activity.</t>
  </si>
  <si>
    <t>Bintulu Port</t>
  </si>
  <si>
    <t>TEJT-T</t>
  </si>
  <si>
    <t>Observed personnel replace old baricade tape with new baricade tapeto incresed visibility on the baricade area</t>
  </si>
  <si>
    <t xml:space="preserve">Team leader perform safety sharing on past incident prior start work at worksite to ensure all personnel aware of working surounding </t>
  </si>
  <si>
    <t>Observed lifting team put signage and baricade areabefore performing lifting operation</t>
  </si>
  <si>
    <t>Observed personnel walk around maindeck area and perform quick toolbox prior performing lifting to ensure everyone is aware of the lifting activity</t>
  </si>
  <si>
    <t>Observed personnel check lifting equipment and gear prior performing lifting to ensure safe and smooth job</t>
  </si>
  <si>
    <t>Observed good comunication between crane operator and deleum team while reposition wireline  equipment</t>
  </si>
  <si>
    <t>Observed personnel baricade hogh tension area to avoid other from stayong near the area and crossing the area</t>
  </si>
  <si>
    <t>Observed personnel brief other team working at the same area on job hazard and step to ensure all is aware of the surrounding ongoing work</t>
  </si>
  <si>
    <t>Observed personnel remove/file shard edge on downhole tool before connecting the tool to avoid hand and finger injury while using the tool</t>
  </si>
  <si>
    <t>Observed personnel use mechanical aid to lift heavy and long equipment prior conecting the tool</t>
  </si>
  <si>
    <t>Observed personnel put signage and walk around maindeck prior performing pressure test on equipment</t>
  </si>
  <si>
    <t>Observed personnel check webbing sling tag for expired date and perform physical check on the condition of the sling prior using</t>
  </si>
  <si>
    <t>Observed personnel test radio frequency/channel prior start lifting operation to ensure good communication while performing lifting operation</t>
  </si>
  <si>
    <t>Observed personnel file sharp edge on downhole tool prior connecting tool to avoid hand and finger injury while using the tool</t>
  </si>
  <si>
    <t>Observed personnel wipe off oily handrail to avoid slip and trip</t>
  </si>
  <si>
    <t>Observed personnel perform tug test on swing rope prior transfer to LQ via gangway</t>
  </si>
  <si>
    <t>OBSERVED SUPERVISOR PERFORM TOOLBOX TALK PRIOR DEPRESSURIZE PRESSURE CONTROL EQUIPMNET AND DISCONNECTING TOOL TO ENSURE ALL UNDERSTAND THE TASK AND AWARE  OF THE SUROUNDING AND HAZARD INVOLVE</t>
  </si>
  <si>
    <t>Observed team leader advice other to be extra careful on the step prior gangway transfer from marco polo to ewq to avoid trip and fall while transfering</t>
  </si>
  <si>
    <t xml:space="preserve">Observed personnel wipe off axcess grease on downhole tool before disconnecting tool to avoid handtool slip and cause injury while disconnecting tool </t>
  </si>
  <si>
    <t>OBSEERVED PERSONNEL USE BUDDY SYSTEM TO LIFT/CARRY LONG DOWNHOLE TOOL</t>
  </si>
  <si>
    <t>CREW USE MECHANICAL AID TO RIGUP LONG ITEM TO ENSURE THE TOOL IS IN STRAIGHT POSITION DURING CONNECTING TO AVOID DAMAGING THE THREAD AND TOOL SLIP</t>
  </si>
  <si>
    <t>Observed personnel remind other to wear era plug or ear muff at high noise area to avoid hearing injury</t>
  </si>
  <si>
    <t>Observed personnel clean oily handtool after use to avoid the tool slip when other person using it</t>
  </si>
  <si>
    <t xml:space="preserve">Observed good communication between crane operator and wireline team during rig up equipment </t>
  </si>
  <si>
    <t>Observed personnel remind other on high pulling tension area and barricade that area to avoid otherfrom crossing the area</t>
  </si>
  <si>
    <t xml:space="preserve">OBSERVED PERSONNEL SEGREGATE WASTE/RUBBISH AND PUT INSIDE THE DESIGNATED BIN   </t>
  </si>
  <si>
    <t>OBSERVED PERSONNEL USE BUDDY SYSTEM TO LIFT DIESEL JERRY CAN TO TOP-UP DIESEL ON EQUIPMENT AT MAINDECK</t>
  </si>
  <si>
    <t>OBSERVED PERSONNEL CHECK AND SECURE LOOSE ITEM DUE TO INCOMING STRONG WIND PRIOR TO RIH TOOL</t>
  </si>
  <si>
    <t>OBSERVED PERSONNAL CLEAN OILY HANDTOOL BEFORE USING THE TOOL TO MAKEUP TOOLSTRING TO AVOID TOOL SLIP WHILE CONNECTING THE TOOL</t>
  </si>
  <si>
    <t>REMIND CREW TO USE HIGH IMPACT GLOVE FOR HEAVY DUTY TASK</t>
  </si>
  <si>
    <t>OBSERVED PERSONAL CHANGE WORN OUT  TAGLINE ON EQUIPMENT PRIOR PERFORMING LIFTING OPERATION</t>
  </si>
  <si>
    <t>EWDPA-A MAINDECK</t>
  </si>
  <si>
    <t>EWQ-A GANGWAY</t>
  </si>
  <si>
    <t>EWDP-A</t>
  </si>
  <si>
    <t xml:space="preserve">MARCO POLO </t>
  </si>
  <si>
    <t>MARCO POLO MAINDECK</t>
  </si>
  <si>
    <t>Observe good reminder from campboss to all crew member to always switch off all plug when going outstation</t>
  </si>
  <si>
    <t>Observe personnel remind others not to stand around the stairs while using mobile phone may be interupt others that use to go up or downstairs</t>
  </si>
  <si>
    <t>Good teamwork among catering crew during trasnfering food provision</t>
  </si>
  <si>
    <t>Observe personnel secure all toolbox and loose item before incoming passing squal with heavy rain</t>
  </si>
  <si>
    <t>Good communication between crane operator and banksman during rig up wireline equipment</t>
  </si>
  <si>
    <t>Maindeck</t>
  </si>
  <si>
    <t>Good teamwork</t>
  </si>
  <si>
    <t>Gooed Teamwork</t>
  </si>
  <si>
    <t>Observe personnel recheck their PPE before going to worksite.</t>
  </si>
  <si>
    <t>Observe personnel throw away rubbish at designated area</t>
  </si>
  <si>
    <t>Observe personnel install whip check for air hose connection</t>
  </si>
  <si>
    <t>Observe personnel disconnect toolstring carefully due to trapped pressure</t>
  </si>
  <si>
    <t>Observe personnel holding handrail when using the staircase</t>
  </si>
  <si>
    <t>Observe personnel throw away rubbish at designated bin</t>
  </si>
  <si>
    <t>Observe personnel use the correct rope swing technique during boat transfer</t>
  </si>
  <si>
    <t>Observe personnel holding handrail when using the stairs</t>
  </si>
  <si>
    <t>Observw personnel discuss the JHA prior to start work.</t>
  </si>
  <si>
    <t xml:space="preserve">	Observe fire extinguisher blocking walkway area</t>
  </si>
  <si>
    <t>Observe personnel review JHA before starting work</t>
  </si>
  <si>
    <t>Observe personnel reminding others to keep away from the line of fire of object under tension.</t>
  </si>
  <si>
    <t>Observe personnel check PPE condition before going to site</t>
  </si>
  <si>
    <t>Observe personnel throw away rubbish at designated dustbin OPERATION</t>
  </si>
  <si>
    <t>Observe personnel using correct hand tools when connecting PCE.</t>
  </si>
  <si>
    <t xml:space="preserve">Observe personnel wearing high impact gloves when connecting toolstring. </t>
  </si>
  <si>
    <t xml:space="preserve">	Observe personnel wash their hands before eating to avoid food poisoning</t>
  </si>
  <si>
    <t>Observe personnel using handrails when using the stairs</t>
  </si>
  <si>
    <t>Observe personnel uses buddy system when doing work around wellhead area</t>
  </si>
  <si>
    <t xml:space="preserve"> 	Observe personnel perform housekeeping before leaving work area</t>
  </si>
  <si>
    <t>Observe personnel uses handrails when using the stairs</t>
  </si>
  <si>
    <t>Observe personnel wash their hand before eating</t>
  </si>
  <si>
    <t>Observe personnel barricade wellhead area for wireline activity</t>
  </si>
  <si>
    <t xml:space="preserve">Observe personnel remind team members to avoid being in the line of fire for object under tension	</t>
  </si>
  <si>
    <t>Observe personnel use correct swing rope technique during boat transfer</t>
  </si>
  <si>
    <t>Observe personnel use gloves when connecting toolstring</t>
  </si>
  <si>
    <t>Observe OS give safety sharing on PSGR to all POB</t>
  </si>
  <si>
    <t>Observe team leader review JHA before starting work</t>
  </si>
  <si>
    <t>Observe personnel wear ear muff when in high noise area</t>
  </si>
  <si>
    <t>Observe personnel remind team members to watch their hand coordination when connecting PCE</t>
  </si>
  <si>
    <t>Observe personnel throw rubbish at designated plastic bag</t>
  </si>
  <si>
    <t>Observe wireline team barricade wireline winch to keep clear unrelated personnel at high tension area.</t>
  </si>
  <si>
    <t>SMQ-A</t>
  </si>
  <si>
    <t>Put fire extinguisher at different area.</t>
  </si>
  <si>
    <t>NASRUL HALLIBURTON</t>
  </si>
  <si>
    <t>Personnel throw recyclable paper into recycle bin</t>
  </si>
  <si>
    <t>Personnel turn off pipe tightly after washing hands</t>
  </si>
  <si>
    <t>Personnel smoke at designated area only</t>
  </si>
  <si>
    <t>Observed personnel wipe table after eat</t>
  </si>
  <si>
    <t>Personnel drink enough water during hot weather</t>
  </si>
  <si>
    <t>Personnel queue up during boat transfer</t>
  </si>
  <si>
    <t>Personnel wearing hand glove while using rope swing at boat landing</t>
  </si>
  <si>
    <t>Personnel throw waste food into dustbin</t>
  </si>
  <si>
    <t>Personnel using buddy system when handling heavy toolstring</t>
  </si>
  <si>
    <t>Personnel apply degreaser on slippery floor</t>
  </si>
  <si>
    <t>Personnel remind others be cautious of slippery floor</t>
  </si>
  <si>
    <t>Personnel wearing impact gloves during rigup</t>
  </si>
  <si>
    <t>Personnel remind teammate to becareful of pinch point during rigup</t>
  </si>
  <si>
    <t>Personnel reminds teammate the line of fire during logging</t>
  </si>
  <si>
    <t>Personnel paying attention during toolbox meeting</t>
  </si>
  <si>
    <t>Personnel collect foodpack before throwing it into dustbin at SMQ-A</t>
  </si>
  <si>
    <t>Observe personnel use impact gloves when operating power pack</t>
  </si>
  <si>
    <t>Observe personnel queue up when taking food at mess room</t>
  </si>
  <si>
    <t>Observe personnel wipe table at mess room after eat</t>
  </si>
  <si>
    <t>Observe personnel hold railing while using stairs</t>
  </si>
  <si>
    <t xml:space="preserve">SMQ-A
</t>
  </si>
  <si>
    <t>4/24/2024 8:51:07 PM</t>
  </si>
  <si>
    <t>4/24/2024 8:49:58 PM</t>
  </si>
  <si>
    <t>4/24/2024 8:48:33 PM</t>
  </si>
  <si>
    <t>4/24/2024 8:47:19 PM</t>
  </si>
  <si>
    <t>4/22/2024 7:42:58 PM</t>
  </si>
  <si>
    <t>4/22/2024 7:41:44 PM</t>
  </si>
  <si>
    <t>4/22/2024 7:40:05 PM</t>
  </si>
  <si>
    <t>4/22/2024 7:39:00 PM</t>
  </si>
  <si>
    <t>4/22/2024 7:38:11 PM</t>
  </si>
  <si>
    <t>4/22/2024 7:37:05 PM</t>
  </si>
  <si>
    <t>4/22/2024 7:35:29 PM</t>
  </si>
  <si>
    <t>4/22/2024 7:33:14 PM</t>
  </si>
  <si>
    <t>4/22/2024 7:32:19 PM</t>
  </si>
  <si>
    <t>4/19/2024 7:36:12 PM</t>
  </si>
  <si>
    <t>4/19/2024 7:34:58 PM</t>
  </si>
  <si>
    <t>4/19/2024 7:33:50 PM</t>
  </si>
  <si>
    <t>4/19/2024 7:32:13 PM</t>
  </si>
  <si>
    <t>4/19/2024 7:30:14 PM</t>
  </si>
  <si>
    <t>4/19/2024 7:29:15 PM</t>
  </si>
  <si>
    <t>4/19/2024 7:27:56 PM</t>
  </si>
  <si>
    <t>Good action</t>
  </si>
  <si>
    <t>Good act</t>
  </si>
  <si>
    <t>Good observation</t>
  </si>
  <si>
    <t>PERSONNEL REMINDING CREW TO NOT RUSH WHEN DESCENDING THE STAIRS</t>
  </si>
  <si>
    <t>OBSERVED PERSONNEL DO HOUSEKEEPING ON UPPER DECK</t>
  </si>
  <si>
    <t xml:space="preserve">FOUND USED HAND GLOVE ON THE MAINDECK </t>
  </si>
  <si>
    <t>OBSERVED PERSONNEL FACING DIFFICULTY IN TIGHTENING A HOSE FITTING ALONE</t>
  </si>
  <si>
    <t>OBSERVED PERSONNEL PUT SIGNAGE THAT SHOWS LOGGING ACTIVITY INVOLVES RADIATION ON THE MAINDECK</t>
  </si>
  <si>
    <t>OBSERVED PERSONNEL USING FULL AND COMPLETE PPE WHEN WORKING AT SITE</t>
  </si>
  <si>
    <t>OBSERVED OILY AND DIRTY HANDRAIL STAIR</t>
  </si>
  <si>
    <t>OBSERVED PERSONNEL CARRIED HEAVY TOOLSTRING ALONE</t>
  </si>
  <si>
    <t>OBSERVED HIGH NOISE APPROXIMATELY (80-85) DB AT WORKPLACE</t>
  </si>
  <si>
    <t>OBSERVED PERSONNEL USING CORRECT TECHNIQUE WHWN HANDLING LOADS AND USE TAGLINE TO SPOT EQUIPMENT AT SUITABLE PLACE</t>
  </si>
  <si>
    <t>OBSERVED DOOR CLOSED FASTLY AND SLAMMING</t>
  </si>
  <si>
    <t>FOUND USED SAFETY PIN NEAR TOOLBOX AT MAINDECK</t>
  </si>
  <si>
    <t>FOUND UNUSED HAND GLOVE LEAVE AT HANDRAIL</t>
  </si>
  <si>
    <t>FOUND USED PLASTIC WRAP AT MAINDECK FLOOR</t>
  </si>
  <si>
    <t>HANDTOOLS ARE SCATTERED ON MAINDECK AFTER CONNECTING TOOLS</t>
  </si>
  <si>
    <t>OBSERVED CREW DOUBLE CHECK ALL TOOLSTRING CONNECTION BEFORE RIH</t>
  </si>
  <si>
    <t xml:space="preserve">OBSERVED PERSONNEL HAVING DIFFICULTY TO BACK OFF TOOL STRING IN LUBRICATOR </t>
  </si>
  <si>
    <t>OBSERVED WATER PONDING IN FRONT TOILET DOOR</t>
  </si>
  <si>
    <t>GOOD REMINDER</t>
  </si>
  <si>
    <t>TAKE IT AND DISPOSED IT PROPERLY INTO THE BIN</t>
  </si>
  <si>
    <t>INTERVENE THE PERSONNEL AND APPLY BUDDY SYSTEM</t>
  </si>
  <si>
    <t>HOUSEKEEPING AND WIPE THE HANDRAIL TO PREVENT FROM SLIPPING</t>
  </si>
  <si>
    <t>INTERVENE AND APPLY BUDDY SYSTEM</t>
  </si>
  <si>
    <t>WEARING DOUBLE EAR PROTECTION (EAR PLUG + EAR MUFF) DURING WORK</t>
  </si>
  <si>
    <t>BEWARE ON PINCH POINT AND CLOSE THE DOOR SLOWLY</t>
  </si>
  <si>
    <t xml:space="preserve">TAKE AND DISPOSED IT INTO DESIGNATED BIN </t>
  </si>
  <si>
    <t xml:space="preserve">HOUSEKEEPING AND THROW AWAY PLASTIC WRAP </t>
  </si>
  <si>
    <t>HOUSEKEEPING WORKPLACE</t>
  </si>
  <si>
    <t>APPLIED BUDDY SYSTEM WHEN BACK OFF THE TOOL STRING</t>
  </si>
  <si>
    <t>PUSH AWAY THE WATER TO NEAREST DRAIN</t>
  </si>
  <si>
    <t>VESSEL</t>
  </si>
  <si>
    <t>UPPERDECK</t>
  </si>
  <si>
    <t>BARTON-B</t>
  </si>
  <si>
    <t>BARTON-A</t>
  </si>
  <si>
    <t>PCSB-QEM BARONIA</t>
  </si>
  <si>
    <t>PCSB-QEB E11</t>
  </si>
  <si>
    <t>PCSB-QEB TEMANA</t>
  </si>
  <si>
    <t>PCSB SBA,KNNAG B</t>
  </si>
  <si>
    <t>KNNAG B</t>
  </si>
  <si>
    <t>PCSB SBA,ERB WEST</t>
  </si>
  <si>
    <t>SEAH,BARTON A</t>
  </si>
  <si>
    <t>*Location : PCSB-QEM  BETTY</t>
  </si>
  <si>
    <t xml:space="preserve">Observe personnel throw away rubbish at designated area	</t>
  </si>
  <si>
    <t>Observe personnel check safety shoes soles condition before going to worksite</t>
  </si>
  <si>
    <t>Observe personnel wash their hands before eating to avoid food poisoning</t>
  </si>
  <si>
    <t>Observe personnel reminding others to keep away from the line of fire of object under tension</t>
  </si>
  <si>
    <t>Observe personnel discuss the JHA prior to start work.</t>
  </si>
  <si>
    <t xml:space="preserve">Observe personnel check safety shoes soles condition before going to worksite	</t>
  </si>
  <si>
    <t>Observe personnel wear impact gloves during lifting</t>
  </si>
  <si>
    <t>Observe personnel perform housekeeping before leaving work area</t>
  </si>
  <si>
    <t>Observe personnel uses buddy system when doing manual handling</t>
  </si>
  <si>
    <t>Observe good communication between banksman and crane operator during lifting</t>
  </si>
  <si>
    <t>Observe personnel wear impact glove during lifting operation</t>
  </si>
  <si>
    <t>Observe personnel wear chin strap during boat transfer</t>
  </si>
  <si>
    <t xml:space="preserve">PERSONNEL REMINDING ALL CREW ALWAYS BE CAREFUL WHEN WALKING ON THE PLATFORM FLOOR	</t>
  </si>
  <si>
    <t>OBSERVE PERSONNEL DESCENDING STAIR WHILE HOLDING THE HANDRAIL</t>
  </si>
  <si>
    <t>PERSONNEL REMINDING ALL CREW TO WEAR SUITABLE HAND GLOVE DURING WORK ON THE PLATFORM</t>
  </si>
  <si>
    <t>OBSERVE ALL CREW WEAR EAR PLUG</t>
  </si>
  <si>
    <t>Observe banksman give correct hand signals to crane operator</t>
  </si>
  <si>
    <t>Observe personnel paying attention during morning meeting</t>
  </si>
  <si>
    <t>Observe personnel check swing rope before boat transfer</t>
  </si>
  <si>
    <t>Observe personnel uses buddy system during baggage transfer at fcb</t>
  </si>
  <si>
    <t>Personnel wearing chin strap when boat transfer</t>
  </si>
  <si>
    <t>Personnel reminding crew to hold handrail when using the stairs</t>
  </si>
  <si>
    <t>Observe personnel clean up spill with oil absorbent</t>
  </si>
  <si>
    <t>Observe personnel remind to register at port before going to site</t>
  </si>
  <si>
    <t>Observe wireline crew barricade working area</t>
  </si>
  <si>
    <t>Observe personnel tidying up bed before leaving</t>
  </si>
  <si>
    <t>Observe personnel clearing the ashtrays at smoking area</t>
  </si>
  <si>
    <t>Observe personnel check PPE condition before leaving work area</t>
  </si>
  <si>
    <t xml:space="preserve">Good communication between crane operator and signal man during performing lifting activities	</t>
  </si>
  <si>
    <t>Competent banksman leading equipment lifting from boat to platform</t>
  </si>
  <si>
    <t>Observed personnel do toolbox meeting before proceeding on lifting operation</t>
  </si>
  <si>
    <t>Personnel reminding all crew to be aware of the important of hygiene</t>
  </si>
  <si>
    <t>Observe team leader speak on safety sharing about pinch point</t>
  </si>
  <si>
    <t>Observe all crew focus during morning meeting</t>
  </si>
  <si>
    <t>Reminding all personnel to stay hidrated during hot weather</t>
  </si>
  <si>
    <t>Observed personnel wearing chin strap during crew demob</t>
  </si>
  <si>
    <t>Personnel reminding all crew to watch personal health during onboard</t>
  </si>
  <si>
    <t>Personnel reminding all crew to use both hand during boat transfer</t>
  </si>
  <si>
    <t>Personnel reminding other crew to stay away from high pressure hose</t>
  </si>
  <si>
    <t>observed personnel queue up at boat landing and not rushing during boat transfer activity</t>
  </si>
  <si>
    <t>observed personnel do toolbox meeting before proceeding to worksite</t>
  </si>
  <si>
    <t>personnel reminding crew to check their ppe, make sure the ppe is complete before proceeding to worksite</t>
  </si>
  <si>
    <t>Observed work leader command all team members to stop work during weather pickup</t>
  </si>
  <si>
    <t>⁠Personnel reminding all crew to be aware when walking at the wet main deck</t>
  </si>
  <si>
    <t>Observed personnel wear chin stap before boat transfer</t>
  </si>
  <si>
    <t>Personnel reminding crew to hold handrail while accending and decending stairs</t>
  </si>
  <si>
    <t>Observed personnel smoking at the designated area at FCB</t>
  </si>
  <si>
    <t>personnel reminding crew to be vigilant during this bad weather condition</t>
  </si>
  <si>
    <t>observed personnel queue up during lunch meal</t>
  </si>
  <si>
    <t>observed personnel throw their waste meal into the designated bin</t>
  </si>
  <si>
    <t>observed personnel using buddy system when assembling scaffolding</t>
  </si>
  <si>
    <t>personnel reminding crew to regularly check the blood pressure at medic room</t>
  </si>
  <si>
    <t>remind crew to hold handrail during ascending and descending the stair</t>
  </si>
  <si>
    <t>Observed personnel do housekeeping after work</t>
  </si>
  <si>
    <t>observed personnel queue up during boat transfer</t>
  </si>
  <si>
    <t>observed personnel check their ppe before check in at MPACCT</t>
  </si>
  <si>
    <t>Personnel reminding crew to stay hydrated during this hot day</t>
  </si>
  <si>
    <t>Personnel reminding to only smoke at FCB designated area</t>
  </si>
  <si>
    <t>Personnel reminding crew to check in 1 hour before depature time</t>
  </si>
  <si>
    <t>Observed personnel take their garbage back to shore</t>
  </si>
  <si>
    <t>All personnel drink enough water during hot weather</t>
  </si>
  <si>
    <t>Observe personnel using extra heat protection scarf during hot weather</t>
  </si>
  <si>
    <t>Observe personnel doing housekeeping before leaving workplace</t>
  </si>
  <si>
    <t>Observe personnel wearing chin strap during boat transfer</t>
  </si>
  <si>
    <t>Observed personal apply tug test on swing rope before bot tranfer.</t>
  </si>
  <si>
    <t>Observed marine crew wear proper PPE during port departure</t>
  </si>
  <si>
    <t>Observed personnel using right hand tools for the job</t>
  </si>
  <si>
    <t>Observed personnel using buddy system during lifting electrical junction box</t>
  </si>
  <si>
    <t>Personnel reminding all crew to take enough rest and aware of fatigue management</t>
  </si>
  <si>
    <t>Observed wireline crew clearing water pounding at main deck</t>
  </si>
  <si>
    <t>Observed personnel hold handrail whil accending staircase</t>
  </si>
  <si>
    <t>Observed personnel do toolbox meeting before proceeding job</t>
  </si>
  <si>
    <t>Observed personnel use full ppe before accessing to worksite area</t>
  </si>
  <si>
    <t>Observed personnel paying attention during morning meeting</t>
  </si>
  <si>
    <t>Personnel doing motivational talk during morning meeting to motivate all personnel on board</t>
  </si>
  <si>
    <t>Safety boots, helmet and jacket arranged neatly in changing room</t>
  </si>
  <si>
    <t>Observed public toilet in changing room is well maintained of the cleanliness</t>
  </si>
  <si>
    <t>Observed personnel clear the table after mealtime</t>
  </si>
  <si>
    <t>Personnel reminding crew to be on time when handing over laundry bag for catering crew</t>
  </si>
  <si>
    <t>Personnel reminding all crew to be socialise with others and take care of personal mental health during onboard</t>
  </si>
  <si>
    <t>Observed personnel clean the ashtray at smoking room after smoking</t>
  </si>
  <si>
    <t>Observed personnel immediately wipe water spillage at galley</t>
  </si>
  <si>
    <t>Observed personnel immediately clean water spillage at messroom</t>
  </si>
  <si>
    <t>All personnel pay attention during morning meeting</t>
  </si>
  <si>
    <t>Observed catering crew arranging the mug and plate neatly in the galley</t>
  </si>
  <si>
    <t>personnel reminding crew to be vigilant during bad weather conditions</t>
  </si>
  <si>
    <t>Observed personnel put own T card to outstation board</t>
  </si>
  <si>
    <t>Observed personnel queue up during taking lunch</t>
  </si>
  <si>
    <t>Observed personnel throw their waste meal into the designated bin</t>
  </si>
  <si>
    <t>Observed personnel using buddy system when assembling scaffolding</t>
  </si>
  <si>
    <t>Reminding crew to check personal health with medic if sick</t>
  </si>
  <si>
    <t>Observed personnel clearing garbage after BBQ</t>
  </si>
  <si>
    <t>Observed personnel use buddy system when passing baggage at FCB</t>
  </si>
  <si>
    <t>Personnel reminding crew to check their PPE, make sure the PPE is complete before proceeding to worksite</t>
  </si>
  <si>
    <t>Personnel reminding all crew to be aware when walkingat the wet main deck</t>
  </si>
  <si>
    <t xml:space="preserve">Reminding personnel to wear chin strap before perform boat transfer        </t>
  </si>
  <si>
    <t>Observed personnel holding handrail during using stairs</t>
  </si>
  <si>
    <t>Reminding all crew to stay away from tensioned anchor wire</t>
  </si>
  <si>
    <t>Personnel reminding crew to put the safety pin on the chicago connection before use</t>
  </si>
  <si>
    <t>Observed personnel check engine oil level and radiator coolant before start engine</t>
  </si>
  <si>
    <t>Observe personnel make sure safety pin &amp; whicp check is attached before opening air supply</t>
  </si>
  <si>
    <t>Reminding all personnel to stay away from tensioned anchor wire</t>
  </si>
  <si>
    <t>Personnel reminding all crew to wear Personal Hearing Protection when working at high noise area</t>
  </si>
  <si>
    <t>Observed personnel collecting oily cotton rag and put it in plastic bag</t>
  </si>
  <si>
    <t>Work Leader command all team member to stop work and get shelter during weather pickup</t>
  </si>
  <si>
    <t>Observed personnel clearing water ponding at main deck after heavy rain</t>
  </si>
  <si>
    <t>Observed all personnel maintain good housekeeping during wireline activities</t>
  </si>
  <si>
    <t>Observed personnel using impact glove during lifting wireline PCE</t>
  </si>
  <si>
    <t>Personnel reminding all crew to watch out pinch point area</t>
  </si>
  <si>
    <t>Personnel keep distance from rotating object (wireline skid)</t>
  </si>
  <si>
    <t>Observed personnel doing housekeeping on main deck</t>
  </si>
  <si>
    <t>Personnel keep reminding all crew about proper hand placement</t>
  </si>
  <si>
    <t>observed personnel check the coolant level and top up coolant as needed</t>
  </si>
  <si>
    <t>observed personnel do endurance test of the powerpack and air compressor to check if theres any defect</t>
  </si>
  <si>
    <t>observed personnel check the hose condition</t>
  </si>
  <si>
    <t>observed personnel do housekeeping after work</t>
  </si>
  <si>
    <t>Supervisor conducting safety toolbox meeting before starting work</t>
  </si>
  <si>
    <t>Observed personnel use buddy system when lifting items below 20kg</t>
  </si>
  <si>
    <t>Personnel reminding crew to use proper lifting techniques</t>
  </si>
  <si>
    <t>Observed personnel cleaning grease from winch to avoid fall hazard</t>
  </si>
  <si>
    <t>observed personnel change fuel filter and fuel water saparator before starting the engine</t>
  </si>
  <si>
    <t>observed personnel function test on depth encoder prior for contact logging</t>
  </si>
  <si>
    <t>observed personnel remove old hose and replace with new hose</t>
  </si>
  <si>
    <t>observed personnel put the hand tools at the designated area inside the toolhouse</t>
  </si>
  <si>
    <t xml:space="preserve">Observed personnel check engine condition before start the engine        </t>
  </si>
  <si>
    <t>Personnel clear the garbage at maindeck</t>
  </si>
  <si>
    <t>Observed personnel top up diesel with funnel to prevent spill</t>
  </si>
  <si>
    <t>observed personnel watch each other during lifting activities</t>
  </si>
  <si>
    <t>observed personnel use push and pull stick during lifting load</t>
  </si>
  <si>
    <t>observed personnel use two tagline when handling load</t>
  </si>
  <si>
    <t>personnel reminding crew to not stand in line of fire</t>
  </si>
  <si>
    <t>observed personnel use buddy system when handling load</t>
  </si>
  <si>
    <t>observed personnel top up diesel after shutdown the engine</t>
  </si>
  <si>
    <t>personnel reminding crew to always stay hydrated</t>
  </si>
  <si>
    <t>personnel reminding crew to check and clear if found the potential slip, trip and falls area</t>
  </si>
  <si>
    <t>Observed personnel using impact glove during manual skidding</t>
  </si>
  <si>
    <t>Observed 2 wireline crew doing work at we'll head area</t>
  </si>
  <si>
    <t>Miscommunication between winchman and outside crew during rig down</t>
  </si>
  <si>
    <t>Observed personnel doing housekeeping before leaving workplace</t>
  </si>
  <si>
    <t>personnel reminding crew to check safety helmet condition</t>
  </si>
  <si>
    <t>personnel reminding crew to check safety boot condition</t>
  </si>
  <si>
    <t>Observed personnel tug test swing rope before use during boat transfer</t>
  </si>
  <si>
    <t>Observed personnel do toolbox talk before job execution</t>
  </si>
  <si>
    <t>Personnel reminding crew to check all the safety pin on air hose and every lifting equipment before start lifting</t>
  </si>
  <si>
    <t>Observed personnel drink enough water during work</t>
  </si>
  <si>
    <t>Observed personnel put oil absorbant on the spilled diesel</t>
  </si>
  <si>
    <t>Intervene and advice to use walkie talkie instead of hand signal</t>
  </si>
  <si>
    <t>*Location : PCSB-QEM  BARONIA J</t>
  </si>
  <si>
    <t>*Location : PCSB-QEM  BARAM A</t>
  </si>
  <si>
    <t>*Location : PCSB-QEB  TEMANA B</t>
  </si>
  <si>
    <t>Observe good communication between banksman and crane operator during lifting activity.</t>
  </si>
  <si>
    <t xml:space="preserve">Personnel reminded crew to be aware of potential pinch points </t>
  </si>
  <si>
    <t>Personnel reminded crew to always aware on potential hazard during lifting operation.</t>
  </si>
  <si>
    <t>Personnel remained careful when using the ladders on platform</t>
  </si>
  <si>
    <t>Personnel reminded crew to be mindful of potential gaps on grating</t>
  </si>
  <si>
    <t>Personnel reminded crew to aware on slippery floor.</t>
  </si>
  <si>
    <t>Personnel reminding all crew to stay hydrated during working.</t>
  </si>
  <si>
    <t>Observe crew holding swing rope with both hand tightly during boat to platform transfer.</t>
  </si>
  <si>
    <t>Observe DB crew perform housekeeping on maindeck area.</t>
  </si>
  <si>
    <t>Observe personnel using impact glove during lifting activity.</t>
  </si>
  <si>
    <t>Observe team leader sharing about back pain experience and awareness during morning meeting.</t>
  </si>
  <si>
    <t>Personnel reminding banksman to check radio condition prior lifting activity.</t>
  </si>
  <si>
    <t>RO (AWB Perdana Sovereign) reminded all POB to shelter inside cabin due to weather pickup.</t>
  </si>
  <si>
    <t>Personnel reminding crew to wash hand before consuming any food to avoid any hygiene issue.</t>
  </si>
  <si>
    <t>Observed crew clean-up spilled drinking water on the galley table.</t>
  </si>
  <si>
    <t>Observe DB and Deleum team implement buddy system during skidding and repositioning.</t>
  </si>
  <si>
    <t>Personnel reminding all crew to aware on pinch point area during skidding and repositioning.</t>
  </si>
  <si>
    <t>Observe all crew sheltered inside vessel during weather pickup to avoid any unwanted incident.</t>
  </si>
  <si>
    <t>Good housekeeping by personal during standby</t>
  </si>
  <si>
    <t>Observed do not proceed to work when weather is raining.</t>
  </si>
  <si>
    <t>Observed personal to have good housekeeping after complete the job.</t>
  </si>
  <si>
    <t>Observed personal holding hangdraill  while crossing bridge.</t>
  </si>
  <si>
    <t>Apply absorban on the oily floor.</t>
  </si>
  <si>
    <t>Good buddy system during manual lifting.</t>
  </si>
  <si>
    <t>Observed personal use hand glove when refill the diesel tank.</t>
  </si>
  <si>
    <t>Observed personal always using PPE when entering PPE zone.</t>
  </si>
  <si>
    <t>Observed personal secure tools and equipment due to weather warning</t>
  </si>
  <si>
    <t>Crew always do routine check before start up engine.</t>
  </si>
  <si>
    <t>Observed personal wash hand before eating.</t>
  </si>
  <si>
    <t>Observed personal perform buddy system when manual lifting.</t>
  </si>
  <si>
    <t>Observed personal not to stay near when hammering work.</t>
  </si>
  <si>
    <t>Observed personal use hand glove when conducting conjuction box</t>
  </si>
  <si>
    <t>Observed personal fully check on genset before start running</t>
  </si>
  <si>
    <t>Observed personal remind crew if not feeling well to do consult with medic onboard.</t>
  </si>
  <si>
    <t>Observed personal used proper hand tool while breaking off tool string</t>
  </si>
  <si>
    <t>Observe personal install tag line before lifting activity.</t>
  </si>
  <si>
    <t>Observe personal holding handrail when incline the stairs.</t>
  </si>
  <si>
    <t>Observed personal threw oily tagline at main deck area into designated bin.</t>
  </si>
  <si>
    <t>Observe personnel using impact glove while handling heavy load.</t>
  </si>
  <si>
    <t>Obseerve personnel wearing double hearing protection while working near genset.</t>
  </si>
  <si>
    <t>Obseved personnel follow the rule for one person at one time to go pass through gangway</t>
  </si>
  <si>
    <t>Observe personnel using right body posture while carrying gun carrier to avoid any injuries.</t>
  </si>
  <si>
    <t>Oberserve personal que when taking dinner meal.</t>
  </si>
  <si>
    <t>Obeserve personal que when taking lunch meal.</t>
  </si>
  <si>
    <t>Observed remind crew to stay on board due to unfavourable weather.</t>
  </si>
  <si>
    <t>Observed wear an  clean clothes when entering mess room.</t>
  </si>
  <si>
    <t>Remain with good communication to avoid any miscommunication which lead to any injury.</t>
  </si>
  <si>
    <t>All crew aware on every step taken.</t>
  </si>
  <si>
    <t>All crew stay hydrated to prevent dehydration which can lead to heat stroke.</t>
  </si>
  <si>
    <t>All crew aware and follow to prevent man-overboard incident.</t>
  </si>
  <si>
    <t>Banksman aware and recheck radio (walkie-talkie) condition to prevent miscommunication during lifting.</t>
  </si>
  <si>
    <t>All POB notice and stay inside vessel to avoid any incident.</t>
  </si>
  <si>
    <t>Crew implements the practice to avoid food poisoning.</t>
  </si>
  <si>
    <t>All crew aware and follow to prevent finger and hand injury incident.</t>
  </si>
  <si>
    <t>Good  Practice</t>
  </si>
  <si>
    <t>Good safe practice to ensure the floor are safe for working.</t>
  </si>
  <si>
    <t>Good Action</t>
  </si>
  <si>
    <t>*Location : PCSB-QEB E11</t>
  </si>
  <si>
    <t>Changing o-ring without proper tool</t>
  </si>
  <si>
    <t>Found dirty plastic at worksite area</t>
  </si>
  <si>
    <t>Found handtool not in the proper place</t>
  </si>
  <si>
    <t>Found dirty handglove at worksite area</t>
  </si>
  <si>
    <t>Tool stand mess on maindeck floor</t>
  </si>
  <si>
    <t>Grease sludge found on BOP body</t>
  </si>
  <si>
    <t>Ask the person to use appropriate hand tool</t>
  </si>
  <si>
    <t>Took it and throw into rubbish bin</t>
  </si>
  <si>
    <t xml:space="preserve">Secure it </t>
  </si>
  <si>
    <t xml:space="preserve">Take it and secure it </t>
  </si>
  <si>
    <t>Clean the cement sludge before its hardened</t>
  </si>
  <si>
    <t>Found tool mess on maindeck floor.</t>
  </si>
  <si>
    <t>Observe hydraulic hoses mess on maindeck</t>
  </si>
  <si>
    <t>Observed one of our flood light malfunction.</t>
  </si>
  <si>
    <t>Observed torch light on top of mast intensifier. Can cause drop object</t>
  </si>
  <si>
    <t>Found lubricator oring broken. It can cause pressure leak to connection.</t>
  </si>
  <si>
    <t>Found unused oily cotton rag near at emergency escape rroute floor area.</t>
  </si>
  <si>
    <t>Found tool stand block walk way line</t>
  </si>
  <si>
    <t>Remind crew to be careful due to slippery floor.</t>
  </si>
  <si>
    <t>Observed crew going down the stairs using handrail.</t>
  </si>
  <si>
    <t>Took and secure them properly</t>
  </si>
  <si>
    <t>Repair and found loose wire.</t>
  </si>
  <si>
    <t>Take it and put inside tool house.</t>
  </si>
  <si>
    <t>Replace new one.</t>
  </si>
  <si>
    <t>Take it and throw it at designated area.</t>
  </si>
  <si>
    <t>Secure them properly</t>
  </si>
  <si>
    <t>Rearrange the tool stand and put at safe place</t>
  </si>
  <si>
    <t>Good practise</t>
  </si>
  <si>
    <t>*Location : PCSB-QEB BAYAN</t>
  </si>
  <si>
    <t>Observed personnel perform Tug test on swing rope and wait till the boat on perfect position prior performing boat transferfrom platform to boat</t>
  </si>
  <si>
    <t>Observed personnel perform quick toolbox talk/briefing prior performing lifting to ensure other aware of the job sequence</t>
  </si>
  <si>
    <t xml:space="preserve">Observed personnel change old baricade tape to new barricade tape to increased visibility on the hazards area </t>
  </si>
  <si>
    <t>Observed personnel clean oily hand tool prior use and put inside toolbox to avoid slip next time other person using it</t>
  </si>
  <si>
    <t>Observed personnel use buddy system while lifting long equipment to avoid back injury</t>
  </si>
  <si>
    <t>Observed personnel perform quick toolbox talk/briefing prior performing pressure test on equipment</t>
  </si>
  <si>
    <t>Observed personnel perform tug test on swing rope prior performing boat transfer</t>
  </si>
  <si>
    <t>Observed personnel secure loose item at maindeck due to weather warning from mv dayang pertama</t>
  </si>
  <si>
    <t>Observed personnel remind other not to lean on the door to avoid fall when other openning the door</t>
  </si>
  <si>
    <t>Observed personnel remind other to check PPE condition prior use and replace PPE if damage</t>
  </si>
  <si>
    <t>Observed personnel sagregate waste/trash and put inside correct rubbish bin</t>
  </si>
  <si>
    <t>Observed personnel file sharp edge on downhole tool to avoid hand and finger injury next time using the tool</t>
  </si>
  <si>
    <t>MV DAYANG PERTAMA</t>
  </si>
  <si>
    <t>BYDP-B MAINDECK</t>
  </si>
  <si>
    <t>BYDP-B BOAT LANDING</t>
  </si>
  <si>
    <t>OBSERVED PERSONNEL TEST SWING ROPE PRIOR PERFORM BOAT TRANSFER</t>
  </si>
  <si>
    <t>OBSERVED PERSONNEL USE HANDRAIL WHEN USING STAIRCASE.</t>
  </si>
  <si>
    <t>OBSERVED PERSONNEL SECURE CHINSTRAP PRIOR BOAT TRANSFER TO MV DAYANG PERTAMA.</t>
  </si>
  <si>
    <t>OBSERVED PERSONNEL PERFORM HOUSEKEEPING BEFORE LEAVING WORK AREA.</t>
  </si>
  <si>
    <t>OBSERVED PERSONNEL SWEEP WALKWAY FLOOR, COLLECT TRASH AND REPLACE NEW RUBBISH PLASTIC BAG.</t>
  </si>
  <si>
    <t>OBSERVED PERSONNEL WEAR IMPACT GLOVES WHEN HANDLING HEAVY TOOL.</t>
  </si>
  <si>
    <t>OBSERVED PERSONNEL OPEN AND CLOSE DOOR CAREFULLY TO AVOID FINGER INJURY.</t>
  </si>
  <si>
    <t>PERSONNEL REMIND TO SWITCH OFF AND UNPLUG ELICTRICAL APPLIANCE WHEN NOT IN USE.</t>
  </si>
  <si>
    <t>OBSERVED PERSONNEL USE PROPER TOOL WHEN CARRY OUT TASK.</t>
  </si>
  <si>
    <t>OBSERVE PERSONNEL ESTABLISH COMMUNICATION USING WALKIE TALKIE DURING LIFTING ACTIVITY.</t>
  </si>
  <si>
    <t>OBSERVED PERSONNEL COLLECT CLOTHS TO THE LAUNDRY FOR WASHING TO MAINTAIN HYGIENE.</t>
  </si>
  <si>
    <t>OBSERVED PERSONNEL REMIND TO BE VIGILANT WHEN PERFORMING TASK WITH ROTATING EQUIPMENT TO AVOID CAUGHT IN LINE OF FIRE.</t>
  </si>
  <si>
    <t>OBSERVED PERSONNEL REARRANGE AND SANITIZE GYM EQUIPMENT AFTER USE.</t>
  </si>
  <si>
    <t>PERSONNEL REMIND TO USE PROPER TOOL WHEN MAKE UP TOOLSTRING</t>
  </si>
  <si>
    <t>PERSONNEL REMIND TO USE EAR PLUG WHEN WORKING AT NOISY AREA.</t>
  </si>
  <si>
    <t>OBSERVE PERSONNEL MAINTAIN HOUSEKEEPING AT WORK AREA.</t>
  </si>
  <si>
    <t>OBSERVED PERSONNEL USE TEAGLINE DURING LIFTING ACTIVITY.</t>
  </si>
  <si>
    <t>PERSONNEL SECURE TOOLS AND EQUIPMENTS AT MAINDECK PRIOR LEAVING WORKPLACE.</t>
  </si>
  <si>
    <t>PERSONNEL BARRICADE WORK AREA PRIOR PERFORM TASK.</t>
  </si>
  <si>
    <t>OBSERVE PERSONNEL HELP TO HOLD LADDER WHILE PERSONNEL CONTINUE WORK.</t>
  </si>
  <si>
    <t>Good practice and awareness</t>
  </si>
  <si>
    <t>Good practice and hygiene awareness.</t>
  </si>
  <si>
    <t>Good awareness</t>
  </si>
  <si>
    <t>DAYANG PERTAMA</t>
  </si>
  <si>
    <t>PSALM 38</t>
  </si>
  <si>
    <t>OBSERVE PERSONNEL TUG TEST SWING ROPE PRIOR BOAT TRANSFER.</t>
  </si>
  <si>
    <t>OBSERVE PERSONNEL TURN OFF ELECTRICAL SWITCH BEFORE LEAVING ROOM.</t>
  </si>
  <si>
    <t>PERSONNEL REMINDED TO MAINTAIN SAFE DISTANCE DURING PRESSURE TEST</t>
  </si>
  <si>
    <t>OBSERVED PERSONNEL SECURE CHINSTRAP PRIOR BOAT TRANSFER.</t>
  </si>
  <si>
    <t>OBSERVED PERSONNEL DISPOSE TEA BAG INDSIDE WASTE BIN.</t>
  </si>
  <si>
    <t>OBSERVED PERSONNEL USE RAINCOAT DURING RAINING CONDITION.</t>
  </si>
  <si>
    <t>Good Awareness</t>
  </si>
  <si>
    <t xml:space="preserve">*Location : PCSB-SBA, SAMARANG D </t>
  </si>
  <si>
    <t>SAMARANG D</t>
  </si>
  <si>
    <t>SMJT-D</t>
  </si>
  <si>
    <t>DAYANG BERLIAN</t>
  </si>
  <si>
    <t>15.5.2024</t>
  </si>
  <si>
    <t>16.5.2024</t>
  </si>
  <si>
    <t>17.5.2024</t>
  </si>
  <si>
    <t>18.5.2024</t>
  </si>
  <si>
    <t>19.5.2024</t>
  </si>
  <si>
    <t>20.5.2024</t>
  </si>
  <si>
    <t>21.5.2024</t>
  </si>
  <si>
    <t>22.5.2024</t>
  </si>
  <si>
    <t>23.5.2024</t>
  </si>
  <si>
    <t>24.5.2024</t>
  </si>
  <si>
    <t>25.5.2024</t>
  </si>
  <si>
    <t>26.5.2024</t>
  </si>
  <si>
    <t>27.5.2024</t>
  </si>
  <si>
    <t>28.5.2024</t>
  </si>
  <si>
    <t>29.5.2024</t>
  </si>
  <si>
    <t>*Location : PCSB-SBA, SAMARANG E</t>
  </si>
  <si>
    <t>PERSONNEL REMIND OTHERS TO BE MORE PRECAUTION ON WATER PONDING ATMAINDECK FLOOR DURING NIGHT SHIFT WORKING</t>
  </si>
  <si>
    <t>OBSERVE PERSONNEL REARRANGE SHOES TIDILY TO PREVENT FROM OTHERS TO FALL</t>
  </si>
  <si>
    <t>PERSONNEL ASK OTHERS TO STOP  WORK DURING HEAVY RAIN AND DO SHELTER INSIDE TOOLHOUSE</t>
  </si>
  <si>
    <t>OBSERVE PERSONNEL SEGREGATE OILY LOOSE RAG AND OIL ABSORBENT TOWER INTO DIFFERENT RUBBISH BAG</t>
  </si>
  <si>
    <t>PERSONNEL INTERVENE OTHERS NOT TO USED HANDPHONE WHILE DESCENDING STAIRS,MAY BECOME HAZARD TO SLIP IF MISS STEP</t>
  </si>
  <si>
    <t>PERSONNEL CHANGE BROKEN BARRIER TAPE TO BARRICADE WORK AREA</t>
  </si>
  <si>
    <t>OBSERVE SCALFOLDING TUBE LAY DOWN MESS ON MAINDECK FLOOR AT WORK AREA,MAY BECOME SLIP HAZARD</t>
  </si>
  <si>
    <t>PERSONNEL REMIND OTHERS TO BEWARE ON PINCH POINT AND SHARP SURFACE ON TOOL DURING USING PIPE WRENCH TO TIGHTEN TOOL</t>
  </si>
  <si>
    <t>OBSERVE PERSONNEL SEGREGATE RUBBISH BY DIFFERENT RUBBISH BIN</t>
  </si>
  <si>
    <t>OBSERVE PERSONNEL USE RIGHT TYPE OF GLOVE WHEN HANDLING DIESEL TO SERVICE AND CLEAN TOOL</t>
  </si>
  <si>
    <t>PERSONNEL DOUBLE CHECK LIFTING GEAR CONDITION BEFORE PROCEED TO RIG UP WIRELINE EQUIPMENT</t>
  </si>
  <si>
    <t>PERSONNEL INSTALL NEW TAGLINE TO EQUIPMENT BEFORE LIFTING ACTIVITY</t>
  </si>
  <si>
    <t>PERSONNEL INSTALL BARRIER TAPE TO BARRICADE HIGH TENSION WIRE</t>
  </si>
  <si>
    <t>OBSERVE LAUNDRY BAG BLOCKING WALKWAYS INFRONT OF ACCOMODATION ROOM</t>
  </si>
  <si>
    <t>PERSONNEL REMIND OTHERS TO WATCH STEP WHEN WALKING AT MAINDECK AREA DUE TO UNEVEN WOODEN FLOOR AT NIGHT WORKING SHIFT</t>
  </si>
  <si>
    <t>PERSONNEL SEGREGATE USED OILY HAND GLOVE AND OILY LOOSE RAG TO DIFFERENT RUBBISH  BAG</t>
  </si>
  <si>
    <t>PERSONNEL ASK OTHERS TO STOP WORK DUE TO THUNDER STORM AND HEAVY RAIN</t>
  </si>
  <si>
    <t>PERSONNEL APPLY STOP WORK DUE TO HEAVY RAIN</t>
  </si>
  <si>
    <t>PERSONNEL USED FACE MASK WHEN ENTERING GALLEY DUE TO FLU AND COUGH</t>
  </si>
  <si>
    <t>GOOD TEAMWORK AMONG ROOM BOY WHEN PERFORM SANITIZING ALL STAIRS HANDRAIL</t>
  </si>
  <si>
    <t>OBSERVE PERSONNEL CLEAN OILY HANDTOOL BEFORE USED IT TO OPEN TOOLSTRING</t>
  </si>
  <si>
    <t>PERSONNEL CHANGE BROKEN BARRIER TAPE THAT BEEN USED TO ABRRICADE WORKING AREA</t>
  </si>
  <si>
    <t xml:space="preserve">PERSONNEL ASK OTHERS TO STOP WORK DUE TO THUNDER STORM </t>
  </si>
  <si>
    <t>PERSONNEL REARRANGE MESS SLIPER INFRONT OF ACCOMODATION ROOM</t>
  </si>
  <si>
    <t>PERSONNEL USED BUDDY SYSTEM WHEN LIFT HEAVY TOOLSTRING</t>
  </si>
  <si>
    <t>PERSONNEL DOUBLE CHECK LIFTING GEAR CONDITION BEFORE START LIFTING OPERATION</t>
  </si>
  <si>
    <t>OBSERVE PERSONNEL USED RIGHT HAND GLOVE WHEN HANDLING DIESEL TO SERVICE TOOLSTRING</t>
  </si>
  <si>
    <t>PERSONNEL USING IMPACT GLOVE DURING LIFTING ACTIVITY</t>
  </si>
  <si>
    <t>PERSONNEL REMIND OTHERS TO WEAR CHIN STRAP DURING BOAT TRANSFER</t>
  </si>
  <si>
    <t>PERSONNEL REARRANGE HYDRAULIC HOSE AT WORKING AREA TO MAKE SURE IT SECURE AND SAFE FROM SLIP AND TRIP HAZARD</t>
  </si>
  <si>
    <t>PERSONNEL USED BUDDY SYSTEM WHEN WORKING AT WELLHEAD AREA DURING NIGHT SHIFT</t>
  </si>
  <si>
    <t>GOOD RPRACTICE</t>
  </si>
  <si>
    <t>'GOOD REMINDER</t>
  </si>
  <si>
    <t>REARRANGE MESS SCALFOLDING TUBE</t>
  </si>
  <si>
    <t>PUT INTO ROOM</t>
  </si>
  <si>
    <t>ALPHA</t>
  </si>
  <si>
    <t>BED NOT PROPERLY TIDY. OLD BLANKET STILL INTACT TO BED. PREVIOUS CREW SHOULD HAVE TAKEN OUT THE BED SHEET BEFORE DEMOB.</t>
  </si>
  <si>
    <t>GOOD SURPPORT FROM BLO DURING TRANSFER FROM BOT TO PLATFORM.</t>
  </si>
  <si>
    <t>FOUND OUT ROOM AND BUNKER IN MESSY CONDITION</t>
  </si>
  <si>
    <t>FOUND A WORK VEST ON A GRATING. PICK IT UP AND STORED IT AT THE WORK VEST DESIGNATED STORAGE</t>
  </si>
  <si>
    <t>OBSERVE A PLASTIC WRAPPING ON THE FLOOR</t>
  </si>
  <si>
    <t>FOUND OUT A PERSON TAKING UPSTAIRS WITHOUT HOLDING HANDRAIL INSTEAD HOLDING ITEMS WITH BOTH HANDS.</t>
  </si>
  <si>
    <t xml:space="preserve">GOOD COMUNICATION WITH CARANE OPERATOR DURING BACK LOAD EQUIPMENT </t>
  </si>
  <si>
    <t>PERSONNEL REMINDING OTHERS ON LINE OF FIRE DURING LIFTING OPERATION</t>
  </si>
  <si>
    <t>GOOD COMMUNICATION AND COOPERATION DURING MANUAL HANDLING ON PLATFORM RATION AMONG EACH OTHER</t>
  </si>
  <si>
    <t>VERY HOT DAY DURING PERFORMING JOB</t>
  </si>
  <si>
    <t>OBSERVED PERSONNAL SEGREGATE WASTE AND THROW IT INSIDE DESIGNATED BIN</t>
  </si>
  <si>
    <t>SAW ONE OF THE LAMP CLAMP ARE DEFECT (CORRODED) AT THE CELLAR DECK NORTH SIDE</t>
  </si>
  <si>
    <t>OBSERVED PERSONNEL WASHING THEIR HAND WITH SOAP</t>
  </si>
  <si>
    <t xml:space="preserve">3. OBSERVED PERSONNAL CHECK PPE EXPIRED DATE AND CONDITION
</t>
  </si>
  <si>
    <t>REMIND PERSONNEL TO WASH HAND BEFORE TAKING MEAL</t>
  </si>
  <si>
    <t>FIND OUT RADIUS OF GRATING BADLY CORRODED GETTING MORE BIG INCLUDING HANDRAIL. SOME GRATING SURFACE UNEVEN THAT MAY HAVE POTENTIAL PERSONNEL GETTING FALL AND INJURY.</t>
  </si>
  <si>
    <t>OBSERVE GOOD COMMUNICATION BETWEEN CRANE OPERATOR,MATCO AND DIMENSION BID CREW WHILE ARRANGING SOME BASKETS ON DECK.</t>
  </si>
  <si>
    <t>BEWARE HAND PLACEMENT WHEN CLOSING ACCOMMODATION DOOR TO PREVENT PINCH POINT.</t>
  </si>
  <si>
    <t>USING FULL PPE BEFORE GO TO WORK SITE</t>
  </si>
  <si>
    <t>OBSERVED PERSONNEL CLEAN THEIR TABLE AFTER EATING AT MESS ROOM.</t>
  </si>
  <si>
    <t>OBSERVED PERSONNEL CLEANING DINNER TABLE WHICH IS GOOD</t>
  </si>
  <si>
    <t>FOUND WORK VEST AT CELLAR DECK.</t>
  </si>
  <si>
    <t>GOOD TEAM WORK DIMENSION BID TEAM AND SVP TEAM DURING LIFTING OPERATION.</t>
  </si>
  <si>
    <t>GOOD COMUNICATION BETWEEN CRANE OPERATOR,MATCO AND DIMENSION BID CREW WHILE LIFTING OPERATION.</t>
  </si>
  <si>
    <t xml:space="preserve">NOTICE PERSONNEL REMINDING HIS TEAM ABOUT HAND PLACEMENT DURING LIFTING </t>
  </si>
  <si>
    <t>OBSERVED CREW ALWAYS USING PUSH&amp;PULL STICK DURING LIFTING OPERATION.</t>
  </si>
  <si>
    <t>GOOD PRACTICE FROM DIMENSION BID CREW USING FULL PPE DURING PERFORM JOB.</t>
  </si>
  <si>
    <t>OBSERVED WIRELINE CREW PERFORM HOUSEKEEPING AT MAIN DECK</t>
  </si>
  <si>
    <t>FOUND OUT TAGLINE DAMAGE.WHILE LIFTING EQUIPMENT.</t>
  </si>
  <si>
    <t>REMIND CREW TO BE AWARE OF PINCH POINT WHEN CLOSING AND OPENING GRATING</t>
  </si>
  <si>
    <t>OBSERVED SAFE LIFTING OPERATION,29 LIFT WIRELINE/SVP EQUIPMENT OFFLOADING FROM MARINE 3 TO KNNAG- B WIRELINE DECK.</t>
  </si>
  <si>
    <t>OBSERVED CREW MAKING GOOD USE OF WALKIE TALKIE AS COMMUNICATION MEDIUM</t>
  </si>
  <si>
    <t xml:space="preserve">OBSERVED PERSONNEL USING HANDRAIL USING THE STAIRS </t>
  </si>
  <si>
    <t xml:space="preserve">OBSERVED PERSONNAL CHECK PPE EXPIRED DATE AND CONDITION
</t>
  </si>
  <si>
    <t>OBSERVE PERSONAL USING PULLING STICK TO GET EQUIMENT TAG LINE TO PREVENT GET UNDER SUSPENDED LOAD</t>
  </si>
  <si>
    <t>OBSERVED CREW MEMBER DISPOSE OF FOOD WASTE IN THE CORRECT PLACE PROVIDED</t>
  </si>
  <si>
    <t>OBSERVED ALL CREW INVOLVED ATTEND LIFTING PLAN MEETING TOGETHER WITH WSS.</t>
  </si>
  <si>
    <t>OBSERVED ALL SVP CREW ATTEND MORNING MEETING CONDUCTED BY PCSB.</t>
  </si>
  <si>
    <t>OBSERVE PERSONNEL USING IMPACT GLOVE WHILE LIFTING EQUIPMENT FROM VESSEL TO MAIN DECK.</t>
  </si>
  <si>
    <t>OBSERVED PERSONNEL TIED UP THE GUY WIRE WITH VALID LIFTING GEAR</t>
  </si>
  <si>
    <t>OBSERVED PERSONNEL SEGREGATE WASTE AND THROW IT INSIDE DESIGNATED BIN</t>
  </si>
  <si>
    <t>GOOD COMMUNICATION BETWEEN DB CREW, MARINE CREW AND CRANE OPERATOR DURING LIFTING JOB EQUIPMENT FROM BOAT TO MAIN DECK.</t>
  </si>
  <si>
    <t>OBSERVED GOOD COMMUNICATION BETWEEN CRANE OPERATOR AND DIMENSION BID /SVP CREW WHIILE LIFTING OPERATION.ALL JOB SUCCESSFULLY DONE AS PER PLANNING.</t>
  </si>
  <si>
    <t>OBSERVED PERSONEL TAKE A BREAK AND DRINK A LOT OF WATER AFTER WORKING UNDER HOT AND SUNNY WEATHER.</t>
  </si>
  <si>
    <t>OBSERVED PERSONNEL THROW THE RUBBISH AT PROPER PLACE</t>
  </si>
  <si>
    <t>OBSERVED PERSONNEL SECURE THE DOOR TIGHTLY PRIOR LEAVING</t>
  </si>
  <si>
    <t>CARRY OUT HOUSEKEEPING AT TEMPORARY STORAGE AREA BEFORE LEAVING SITE</t>
  </si>
  <si>
    <t>OBSERVED PERSONNEL CARRY ITEM WITH BUDDY SYSTEM</t>
  </si>
  <si>
    <t>OBSERVE PERSONAL PUT NEW WHIPCHECK AND R TYPE  SAFETY PIN ON AIR HOSE DUE TO STUCK WHIPCHECK WHEN PREPARING FOR THE INCOMING JOB</t>
  </si>
  <si>
    <t>OBSERVED PERSONNEL WEAR FACE MASK BEFORE ENTERING MORNING MEETING.</t>
  </si>
  <si>
    <t>OBSERVED CREW USING BUDDY SYSTEM WHILE DOING MANUAL HANDLING WHEN LIFT UP HEAVY ITEM.</t>
  </si>
  <si>
    <t>GOOD TEAM WORK TO MAKE SURFACE PREPARATION AND MAKE IT SAFE</t>
  </si>
  <si>
    <t>OBSERVED ALL SVP PERSONNEL PERFORMED HEALTH DECLARATION CHECK BEFORE START WORK</t>
  </si>
  <si>
    <t>OBSERVED CREW SHOWING OTHER CREW SUSPENDED LOAD OVERHEAD DURING LIFTING OPERATION AND ASKED TO AVOID IT.</t>
  </si>
  <si>
    <t>PERSONNEL REMINDING CREW TO AWARE ON PINCH POINT AREA DURING CLOSING DOOR</t>
  </si>
  <si>
    <t>FALLING OBJECT (LAMP) FROM LAMP SUPPORT AT CELLAR DECK DUE TO CORRODED BOLT</t>
  </si>
  <si>
    <t>OBSERVED PERSONNEL ASK FOR HELP TO LIFT HEAVY AND LONG ITEMS DURING ELINE SURFACE PREPARATION.</t>
  </si>
  <si>
    <t>SAW CREW LEAVE HANDTOOL UNATTENDED ON MAINDECK FLOOR AFTER USING IT.</t>
  </si>
  <si>
    <t>OBSERVED THAT  HOT WEATHER TODAY,CREW SWEAT A LOT DURING SET UP DB E-LINE EQUIPMENT.</t>
  </si>
  <si>
    <t>OBSERVE CREW HOUSEKEEPING INSIDE STORAGE BOX BEFORE SECURING ALL EQUIPMENT</t>
  </si>
  <si>
    <t xml:space="preserve">PERSONNEL REMINDING ALL CREW TO WEAR CHEMICAL RESISTANT GLOVE WHEN HANDLING CHEMICAL DEGREASER
</t>
  </si>
  <si>
    <t xml:space="preserve">OBSERVE PERSONAL GREASING TO ALL THREADED CONNECTION BEFORE CONNECTING FULL SET GIH ASSEMBLY </t>
  </si>
  <si>
    <t>OBSERVED SVP PERSONNEL USING HIGH IMPACT GLOVE DURING RIG UP 4” HOSE</t>
  </si>
  <si>
    <t>OBSERVE CREW WASH HAND BEFORE HAVING MEAL</t>
  </si>
  <si>
    <t>OBSERVED PERSONNEL APPLYING GREASE ON 4" CONNECTION BEFORE CONNECTING IT TO PUMP.</t>
  </si>
  <si>
    <t>OBSERVED ALL SVP PERSONNEL USING RIGHT HAND TOOLS DURING SURFACE PREPARATION.</t>
  </si>
  <si>
    <t>PERSONNEL REMINDING ALL CREW TO WEAR CHEMICAL RESISTANT GLOVE WHEN HANDLING CHEMICAL DEGREASER</t>
  </si>
  <si>
    <t xml:space="preserve">OBSERVED CREW TOOK UNATTENDED HANDTOOL LAY ON MAINDECK FLOOR AND STORE INSIDE TOOLHOUSE TO AVOID OBSTRUCTION </t>
  </si>
  <si>
    <t>PERSONNEL REMINDING ALL CREW ALWAYS BE CAREFUL WHEN WALKING ON THE PLATFORM FLOOR</t>
  </si>
  <si>
    <t>OBSERVE CREW ASSESS WORKSITE AREA BEFORE STARTING ACTIVITY AND  IDENTIFY ANY HAZARD ON SITE</t>
  </si>
  <si>
    <t>OBSERVE PERSONAL PUT A ESCAPE ROUTE SIGNAGE TO REROUTE EXISTING ESCAPE ROUTE TO PREVENT ENTERING CROUDED MAINDECK AREA</t>
  </si>
  <si>
    <t>GOOD BUDDY SYSTEM DURING LIFTING AND RIG UP ACTIVITY.</t>
  </si>
  <si>
    <t>OBSERVED ALL SVP CREW WEARING IMPACT GLOVES DURING LIFTING AND RIG-UP ACTIVITY.</t>
  </si>
  <si>
    <t>OBSERVE SVP PERSONAL USING RIGHT BODY POSTURE TO RIG UP PUMPING LINE AT MAIN DECK.</t>
  </si>
  <si>
    <t>REMIND ALL CREW TO DO HOUSEKEEPING BEFORE, WHILE AND AFTER JOB TO PREVENT HAZARD AT WORKPLACE</t>
  </si>
  <si>
    <t>OBSERVED 1 JUNCTION BOX FOR BEACON LIGHT UA-902A &amp; 120-VA-9 ALMOST FELL BECAUSE THE SUPPORTING IRON WAS VERY BADLY CORRODED</t>
  </si>
  <si>
    <t>OBSERVED PERSONNEL INSTALL CANVAS TO SHELTER WORK AREA FROM HEAT AND DRYNESS OF SUNNY WEATHER.</t>
  </si>
  <si>
    <t>OBSERVED WATER PONDING AT ESCAPE ROUTE AREA.</t>
  </si>
  <si>
    <t>DURING ROUTINE WALKABOUT, OVERSERVED WATER PONDING AT ESCAPE ROUTE AREA EAST SIDE.</t>
  </si>
  <si>
    <t>OBSERVED SPRING HOSE LAYDOWN ON WALKWAY AND CAN CAUSE SLIP AND FALL.</t>
  </si>
  <si>
    <t>OBSERVED CREW PERFORMED HOUSEKEEPING BEFORE, DURING AND AFTER JOB</t>
  </si>
  <si>
    <t>OBSERVE PERSONNEL CHECK UNIT BEFORE START RUN FOR READINESS BEFORE START OPERATION</t>
  </si>
  <si>
    <t>REMIND CREW TO KEEP HYDRATED WITH WATER AS WORKING UNDER HOT DAY.</t>
  </si>
  <si>
    <t xml:space="preserve">OBSERVE CREW INFORM CCR TO AVOID DR MAINDECK AND WELLHEAD AREA FOR ANY UNRELATED PERSONEL BEFORE PERFORMING EQUIPMENT PRESSURE TEST. </t>
  </si>
  <si>
    <t>OBSERVED CREW KEEP ALL HANDTOOLS THAT LAYING ON FLOOR INSIDE TOOLHOUSE AND PERFORM HOUSEKEEPING AT WORK AREA.</t>
  </si>
  <si>
    <t>REMIND TO ALL SVP CREW TO SIGN JHA BEFORE START WORK .</t>
  </si>
  <si>
    <t>DO HOUSE KEEPING WORK AREA BEFORE AND AFTER PERFORMING TASK.</t>
  </si>
  <si>
    <t>OBSERVED PERSONNEL INFORM R.O TO MAKE AN ANNOUNCEMENT BEFORE PERFORMED PRESSURE TEST ON MAIN DECK AREA.</t>
  </si>
  <si>
    <t>OBSERVED GOOD COMMUNICATION PRIOR PRESSURE TEST</t>
  </si>
  <si>
    <t>OBSERVED ALL PERSONNEL CLEAR OUT FROM ACCOMODATION CABIN DUE TO INCOMING MORINING CHOPPER FOR CREWCHANGE.</t>
  </si>
  <si>
    <t>OBSERVED CREW WAS DOING SOME HOUSE KEEPING AND MANAGED ALL PERSONAL BAGS PROPERLY TO AVOID OBSTRUCTION WHEN EMERGENCIES HAPPENED..</t>
  </si>
  <si>
    <t>OBSERVED ALL SVP CREW STAY IN ACCOMMODATION AREA DUE TO HEAVY RAIN CONDITIONS</t>
  </si>
  <si>
    <t>OBSERVED PERSONNEL PUT BACK CHAIR UNDER TABLE AND CLEAN TABLE AFTER TAKING MEAL</t>
  </si>
  <si>
    <t>OBSERVED PERSONAL SEGREGATE BETWEEN WASTE FOOD AND TISSUE PAPER BEFORE THROWING INSIDE THE DESIGNATED BIN.</t>
  </si>
  <si>
    <t>OBSERVE PERSONNEL CLEAN UP AND DO HOUSE KEEPING AT ACCOMMODATION CABIN</t>
  </si>
  <si>
    <t>OBSERVE THE LID OF THE CONTAINER TO MAKE THE DRINK NOT CLOSED TIGHTLY AFTER BEING TAKEN</t>
  </si>
  <si>
    <t>SPILLED DRINKING WATER ON GALLEY FLOOR</t>
  </si>
  <si>
    <t>OBSERVED GOOD PRACTICE DIMENSION BID CREW ALWAYS TAKE CARE OF EACH OTHER AND REMIND ALL CREW TO DRINK ENOUGH WATER TO RECOVER HYDRATION WHILE WORKING.</t>
  </si>
  <si>
    <t>OBSERVED TEAM LEAD HOLD TOOLBOX MEETING PRIOR START JOB.</t>
  </si>
  <si>
    <t>OBSERVED OILY SURFACE AT PUMP AREA.</t>
  </si>
  <si>
    <t>OBSERVED DIMENSION BID CREW WIPE SOME GREASE DRIPPING ON DECK,MAKE SURE ALL CLEAN AROUND WORKING AREA. GOOD PRACTICE TO PREVENT FROM SLIP AND FALL HAZARD.</t>
  </si>
  <si>
    <t xml:space="preserve"> OBSERVE PERSONNEL PUT THE RUBBISH TO RUBBISH BIN</t>
  </si>
  <si>
    <t>OBSERVED ALL SVP CREW USING IMPACT GLOVES DURING RIG UP AND LIFTING ACTIVITY</t>
  </si>
  <si>
    <t>OBSERVED GOOD TEAM WORK DURING PERFORMED LIFTING ACTIVITIES ON MAIN DECK AREA.</t>
  </si>
  <si>
    <t>GOOD HOUSEKEEPING AFTER JOB FROM DB TEAM</t>
  </si>
  <si>
    <t>OBSERVE PERSONAL CLEAN SPILL HYDRAULIC FROM HYDRAULIC TANK CAP TO PREVENT SPILL ON THE FLOOR</t>
  </si>
  <si>
    <t>OBSERVE PERSONAL VISUAL CHECK ALL CONNECTION AND SAFETY PIN INSTALL BEFORE RIGUP PCE</t>
  </si>
  <si>
    <t>GOOD COMMUNICATION AND PLAN AMONG SWI TEAM DURING LIFTING ACTIVITY AT MAIN DECK.</t>
  </si>
  <si>
    <t>OBSERVED CREW USING SAFETY HARNESS WHILE DOING WORK ABOVE 1.8M HEIGHT ON DESIGNATED SCAFFOLDING PLATFORM</t>
  </si>
  <si>
    <t>OBSERVED CREW REARRANGE HOSES ON FLOOR TO AVOID OBSTRUCTION.</t>
  </si>
  <si>
    <t>OBSERVE CREW MAKE ROUTINE CHECK BEFORE START UP UNIT TO MAKE SURE UNIT IN GOOD CONDITION BEFORE OPERATION START.</t>
  </si>
  <si>
    <t>OBSERVED CREW REMIND OTHERS TO BE CAREFUL DURING CROSSING THE MAIN DECK AREA DUE TO SLIPPERY CONDITIONS AFTER HEAVY RAIN</t>
  </si>
  <si>
    <t>REMIND PERSONNEL TO ALWAYS HOLD THE HANDRAILS WHILE ASCENDING AND DESCENDING THE STAIRS</t>
  </si>
  <si>
    <t>GOOD HOUSEKEEPING BY SVP CREW DURING AND AFTER JOB</t>
  </si>
  <si>
    <t>OBSERVE CREW INFORM RO TO MAKE ANNOUNCEMENT BEFORE DO PRESSURE TEST ON MAIN DECK TO MAKE SURE ALL PERSONNEL AWARE AND KEEP CLEAR FROM THE AREA.</t>
  </si>
  <si>
    <t>OBSERVED PERSONNEL WRAPPED SHARP EDGES AND EXCESS BOLT ON TEMPORARY SCAFFOLDING USING RAG AND TAPE TO PREVENT INJURY</t>
  </si>
  <si>
    <t>DOUBLE CHECK AND TAKE OUT ANY ITEM FROM CLOTHE POCKET BEFORE PUT INSIDE THE LAUNDRY BAG.</t>
  </si>
  <si>
    <t>OBSERVED GOOD COMMUNICATION BETWEEN SVP AND DB CREW DURING PERFORMED PRESSURE TEST</t>
  </si>
  <si>
    <t>OBSERVE PERSONNEL CLEANING HAND PROPERLY WITH SOAP TO REMOVE THE OIL AND GREASE BEFORE EATING. THIS IS TO AVOID FOOD POISONING.</t>
  </si>
  <si>
    <t>OBSERVED PERSONNEL FLUSHING TOILET AFTER USE.</t>
  </si>
  <si>
    <t>TO WASH DOWN WIRE LINE DECK AND WORKSTATION TO PREVENT SLIPPERY SURE FACE DUE TO GREASY SURE DURING RAIN</t>
  </si>
  <si>
    <t>OBSERVED PERSONNEL USING RIGHT TOOLS FOR THE JOB</t>
  </si>
  <si>
    <t>OBSERVE GOOD COMMUNICATION BETWEEN SVP AND DB CREW DURING GLYCOL INJECTION</t>
  </si>
  <si>
    <t>OBSERVED PERSONNEL SWITCH OFF ALL THEIR ELECTRICAL APPLIANCES BEFORE LEAVING THEIR ACCOMMODATION ROOM.</t>
  </si>
  <si>
    <t>GOOD COMMUNICATION BETWEEN DB AND SVP TO INFORM DB CABIN BEFORE START INJECTING GLYCOL TO DB BOP PUMPING PORT.</t>
  </si>
  <si>
    <t>OBSERVED PERSONNEL CLEAN UP THE TABLE AFTER MEAL.</t>
  </si>
  <si>
    <t>OBSERVED CREW WEARING FULL PPE WHILE AT WORKING AREA.</t>
  </si>
  <si>
    <t>TERJUMPA 2 GUNI GARNET MENGHALANG LALUAN DI KAWASAN MAIN DECK.</t>
  </si>
  <si>
    <t>OBSERVED PERSONNEL CLEAN THEIR ACCOMMODATION ROOM TO MAINTAIN CABIN HYGIENE</t>
  </si>
  <si>
    <t>CHECK LINE UP HOSE BEFORE TRANSFER PREMIX GLYCOL FROM TOTE TANK TO HASKEL PUMP TANK</t>
  </si>
  <si>
    <t>OBSERVED GOOD COMMUNICATION WITH DB CREW WHILE PUMPING GLYCOL INTO WELL</t>
  </si>
  <si>
    <t>OBSERVE PERSONAL WASH HAND BEFORE HAVING MEAL</t>
  </si>
  <si>
    <t>OBSERVED INSUFFICIENT SIGNAGE DURING BLASTING PAINTING ACTIVITY AT MAIN DECK AREA.</t>
  </si>
  <si>
    <t>TERNAMPAK KREW MEMBERSIHKAN SAKI BAKI GARNET SELEPAS KERJA-KERJA MEMBAGAS DI KAWASAN MAIN DECK.</t>
  </si>
  <si>
    <t>DISCOVER USED MUG LEFT AT HOSE REAL. POOR HYGIENIC PRACTICE &amp; HOUSE KEEPING</t>
  </si>
  <si>
    <t>OBSERVED PERSONNEL APPLY 3 POINT CONTACT DURING ASCENDING AND DESCENDING STAIRS</t>
  </si>
  <si>
    <t>OBSERVED PERSONNEL CLOSE ACCOMMODATION DOOR SLOWLY DUE TO RESPECTING NIGHT SHIFT REST TIME.</t>
  </si>
  <si>
    <t>REMIND PERSONNEL TO ALWAYS SAVE WATER WHILE USING TOILET OR WASHING HAND.</t>
  </si>
  <si>
    <t>OBSERVED GOOD TEAMWORK AMONG OPERATION TEAM AND CONTRACTOR DURING TOFS ACTIVITY.</t>
  </si>
  <si>
    <t>TERJUMPA MAKANAN RINGAN SEPERTI BISKUT BERCAMPUR DENGAN BAHAN KIMIA DALAM SATU KOTAK PENYIMPANAN SEMENTARA.</t>
  </si>
  <si>
    <t>OBSERVED SUPV NIGHT SHIFT CONDUCT TOOLBOX TALK BEFORE START WORKING.</t>
  </si>
  <si>
    <t>ALL SWI TEAM CLEAR ALL DIRTY GLOVE AND COTTON RAGS AND SEGREGATE FROM DOMESTIC WASTE</t>
  </si>
  <si>
    <t>OBSERVED SWI TEAM PERFORM HOUSEKEEPING ON MAIN DECK AREA BEFORE START JOB. TO MAINTAIN HYGIENE AND SLIPPERY SURFACE.</t>
  </si>
  <si>
    <t>OBSERVED PERSONNEL SWITCH OFF ELECTRIC SOCKET WHEN LEAVING THE ROOM.</t>
  </si>
  <si>
    <t>TERNAMPAK SALAH SATU HOS ANGIN DI KAWASAN MAIN DECK TIDAK DI SUSUN DENGAN BAIK.</t>
  </si>
  <si>
    <t>FOUND 2 PAIR OF COTTON RAG LEFT ON THE ACCESSWAY AT MODULE 5 MAIN DECK.</t>
  </si>
  <si>
    <t>DURING PREPARATION OF LIFTING, FOUND ONE OF THE SHACKLE SAFETY PIN LOCK WAS REMOVED AND NOT SECURED PROPERLY. MAY LEAD TO OBJECT DROP OR INCIDENT DURING LIFTING ACTIVITIES.</t>
  </si>
  <si>
    <t>FOUND STAIRWAY FROM SEA DECK TO ACCESS WALKWAY AT EAST BADLY CORRODED.</t>
  </si>
  <si>
    <t>WIRELINE TEAM INFORMED PRIOR OF PRESSURE TEST TO RO FOR PA ANNOUNCEMENT. CRO INFORM WIRELINE TEAM TO DELAY PRESSURE TEST ACTIVITIES CAUSE OF PIGGING ACTIVITIES ARE IN PROGRESS, &amp; TO CONTINUE AFTER PIGGING ACTIVITIES COMPLETED.</t>
  </si>
  <si>
    <t>OBSERVED ONE OF AIR HOSE CONNECTION WAS LEAKING AT CELLAR DECK AREA.</t>
  </si>
  <si>
    <t>TERNAMPAK MECHANIC MENGISI MIYAK SEBELUM MENGHIDUPKAN MESIN COMPRESSOR.</t>
  </si>
  <si>
    <t>TERNAMPAK KREW MENEGUR RAKAN SEKERJA SUPAYA MEMAKAI EARMUFF SEDIA SEBELUM MENUJU KE TEMPAT KERJA.</t>
  </si>
  <si>
    <t>CREW SHUT DOWN AIR COMPRESSOR SELEPAS TERDENGAR ALARM PLATFORM DAN TERUS MENUJU KE GALLEY UNTUK BERKUMPUL.</t>
  </si>
  <si>
    <t>PERSONNEL REMINDED CREW TO MAINTAIN PROPER HOUSEKEEPING</t>
  </si>
  <si>
    <t>PERSONNEL REMINDED PERSONEL TO BE CAUTIOUS WHEN WALKING ON SLIPPERY FLOOR</t>
  </si>
  <si>
    <t>OBSERVE PERSONNEL TRYING TO UNCLOGGED THE DRAIN ON MAINDECK</t>
  </si>
  <si>
    <t>NOTICED PERSONNEL DOING HOUSEKEEPING OF HANDTOOLS AFTER USE</t>
  </si>
  <si>
    <t>NOTICED PERSONNEL CHARGING THE WALKIE TALKIE TO KEEP COMMUNICATION GOING</t>
  </si>
  <si>
    <t>OBSERVED CREW USING EXTRA HEAT PROTECTION SCARF TO BEAT THE HEAT</t>
  </si>
  <si>
    <t>NOTICE PERSONNEL BRINGING WATER TO BEAT THE HEAT</t>
  </si>
  <si>
    <t>NOTICE CREW INFORMING CCR BEFORE RUN IN HOLE</t>
  </si>
  <si>
    <t>NOTICE PERSONNEL REMINDING HIS TEAM ABOUT HAND PLACEMENT</t>
  </si>
  <si>
    <t>PERSONNEL REMINDING OTHERS ON LINE OF FIRE</t>
  </si>
  <si>
    <t>NOTICE PERSONNEL BECAREFUL WHILE TRACTORING INSIDE THE WELL</t>
  </si>
  <si>
    <t>OBSERVE CREW ONLY PLAY PHONE INSIDE ZONE 2 CABIN</t>
  </si>
  <si>
    <t>OBSERVE PERSONNEL MAKING SURE THE TOOLS IS CONNECTED TIGHTLY</t>
  </si>
  <si>
    <t>PERSONNEL REMINDING CREW TO WEAR EAR MUFF AND EAR PLUG AS WELL TO REDUCE NOISE</t>
  </si>
  <si>
    <t xml:space="preserve">NOTICED THAT A BREAD KNIFE WAS LOCATED AT THE END OF A TABLE. IT MIGHT BE HAZARD OF DROPPED OBJECT INJURY ESPECIALLY WHEN PEOPLE DONT WEAR ANY SAFETY BOOT AT ACCOMMODATION. </t>
  </si>
  <si>
    <t>OBSERVE DB CREW BARRICADE MAINDECK AREA BEFORE STARTT LOGGING</t>
  </si>
  <si>
    <t>PERSONNEL REMINDING ALL CREW TO STAY HYDRATED DURING WORK</t>
  </si>
  <si>
    <t>PERSONNEL SMOKING AT DESIGNATED AREA</t>
  </si>
  <si>
    <t>PERSONNEL REMINDED TO WEAR CHIN STRAP</t>
  </si>
  <si>
    <t>PERSONNEL REMINDED CREW TO WATCH PERSONEL HEALTH DURING ONBOARD</t>
  </si>
  <si>
    <t>OBSERVE PERSONNEL CLEARING WATER PONDING AFTER LAST NIGHT RAINING</t>
  </si>
  <si>
    <t>PERSONNEL REMINDED CREW TO USE PROPER LIFTING TECHNIQUES</t>
  </si>
  <si>
    <t>PERSONNEL REMINDED CREW TO WATCH THEIR HEADS WHEN USING THE STAIRS</t>
  </si>
  <si>
    <t>NOTICE SPILLED DIESEL ON THE FLOOR AFTER FILLING EQUIPMENTS TANK</t>
  </si>
  <si>
    <t>PERSONNEL REMINDING CREW TO AWARE ON PINCH POINT DURING LIFTING</t>
  </si>
  <si>
    <t>OBSERVED PERSONNEL DOING HOUSEKEEPING AFTER WORK WHICH IS GOOD</t>
  </si>
  <si>
    <t>PERSONNEL REMINDING CREW TO CHECK ALL THE SAFETY PIN ON AIR HOSE AND EVERY LIFTING EQUIPMENT BEFORE START LIFTING</t>
  </si>
  <si>
    <t>OBSERVED PERSONNEL USE BUDDY SYSTEM WHEN LIFTING ITEMS BELOW 20KG</t>
  </si>
  <si>
    <t>OBSERVED LAUNDRY BAG PUT ON MIDDLE OF WALKWAY ON ACCOMODATION PASSAGE</t>
  </si>
  <si>
    <t>SAW A TAP WATER DID NOT CLOSE PROPERLY AT THE MESSROOM. WASTE OF WATER USAGE.</t>
  </si>
  <si>
    <t>OBSERVEB PERSONEL STANDING BEHIND THE 
ACCOMODATION ROOM DOOR</t>
  </si>
  <si>
    <t>PERSONNEL REMINDING ALL CREW TO REMEMBER MUSTER STATION ON THIS PLATFORM</t>
  </si>
  <si>
    <t>PERSONNEL REMINDING CREW TO USE EAR MUFF AND EAR PLUG TO DECREASE LOSS OF HEARING</t>
  </si>
  <si>
    <t>PERSONNEL REMINDING ALL CREW TO AWARE ON WEATHER FORECAST ON WEATHER CHANGING</t>
  </si>
  <si>
    <t>SAW PERSONNEL FORGOT TO USE HANDRAIL WHEN USING STAIR</t>
  </si>
  <si>
    <t>OBSERVED PERSONNEL NOT WEARING GLOVE BEFORE STARTING WORK</t>
  </si>
  <si>
    <t>FIRE EXTINGUISHER MISPLACE AT AIR COMPRESSOR</t>
  </si>
  <si>
    <t>FOUND A BIT OF OIL ON MAINDECK FLOOR WHICH MAY CAUSE SLIPPERY</t>
  </si>
  <si>
    <t>PERSONNEL REMINDED CREW TO NOT TO STAND TOO NEAR THE EDGE OF THE PLATFORM TO AVOID RISK OF FALLING</t>
  </si>
  <si>
    <t>'PERSONNEL REMINDED CREW TO BE MINDFUL OF POSSIBLE SHARP EDGES AT THE PLATFORM</t>
  </si>
  <si>
    <t>PERSONNEL REMINDED CREW TO IMPLEMENT BUDDY SYSTEM DURING HEAVY LIFTING</t>
  </si>
  <si>
    <t>OBSERVE PERSONNEL CHECK THE O-RING CONDITION BEFORE RIG UP PCE</t>
  </si>
  <si>
    <t>PERSONNEL REMINDED CREW TO REMEMBER ESCAPE PATH</t>
  </si>
  <si>
    <t>OBSERVE LOCKER DOOR WAS NOT CLOSED PROPERLY</t>
  </si>
  <si>
    <t>OBSERVE TV ROOM LIGHT WAS TURNED ON WITHOUT ATTENDEES</t>
  </si>
  <si>
    <t>OBSERVE BATHROOM LIGHT WAS NOT TURNED OFF</t>
  </si>
  <si>
    <t xml:space="preserve">OBSERVE WEATHER IS RAINING HEAVILY </t>
  </si>
  <si>
    <t>OBSERVE ORING SCATTERED AROUND WORKSITE AREA</t>
  </si>
  <si>
    <t>OBSERVE RUSTED AND DAMAGED WIRE AT THE FLOOR</t>
  </si>
  <si>
    <t>OBSERVE LIFE JACKET MAY EXPOSE TO RAIN</t>
  </si>
  <si>
    <t>OBSERVE WATER POOL AT MAIN DECK WORK AREA.</t>
  </si>
  <si>
    <t>OBSERVED WORN GLOVE AT THE FLOOR.</t>
  </si>
  <si>
    <t>OBSERVE WOODEN PLANK BLOCKING THE WALKWAY</t>
  </si>
  <si>
    <t>OBSERVE USED TAGLINE ON THE FLOOR</t>
  </si>
  <si>
    <t>OBSERVE WATER TAP AT LIVING QUARTERS WAS NOT PROPERLY CLOSED.</t>
  </si>
  <si>
    <t>OBSERVED TOOL MAY BLOCKING THE WALKWAY, CAUSING TRIP AND FALL</t>
  </si>
  <si>
    <t>OBSERVED RAIN STARTS TO FALL DOWN, MAY DAMAGE TO ELECTRONIC TOOL</t>
  </si>
  <si>
    <t>OBSERVED THE FLOOR HAS OIL SPILL MAY CAUSE SLIPPING HAZARD</t>
  </si>
  <si>
    <t>OBSERVED THE WORK AREA IS CLUSTERED WHICH NEEDS HOUSEKEEPING</t>
  </si>
  <si>
    <t>OBSERVED THE WATER TAP AT PUBLIC TOILER WAS NOT PROPERLY CLOSE</t>
  </si>
  <si>
    <t>OBSERVED THE RAIN MAY DAMAGE THE RADIO TRANSMITTER</t>
  </si>
  <si>
    <t>OBSERVED THE TAGLINE WAS WORN OUT MAY CAUSE FURTHER DAMAGE</t>
  </si>
  <si>
    <t>OBSERVED THE BOX MATCHES WAS ON THE FLOOR</t>
  </si>
  <si>
    <t>OBSERVED THE WELL SITE AREA BARRICADE WAS DAMAGED DUE TO RAIN</t>
  </si>
  <si>
    <t>OBSERVE GLOVE WAS WORN OUT DURING PERFORMING JOB</t>
  </si>
  <si>
    <t>OBSERVE OIL SPILLAGE ON THE FLOOR, MAY CAUSE TRIP AND FALL</t>
  </si>
  <si>
    <t>OBSERVE TOOL HAS OIL DROPLETS MAY CAUSE OIL SPILL</t>
  </si>
  <si>
    <t>OBSERVE GLOVE PPE HAS WORN OUT MAY CAUSE INJURY</t>
  </si>
  <si>
    <t xml:space="preserve">OBSERVE MAIN DECK WOODEN FLOOR HAS A HOLE </t>
  </si>
  <si>
    <t>OBSERVE THE WATER TAP AT THE PUBLIC TOILET WAS NOT PROPERLY CLOSED</t>
  </si>
  <si>
    <t>OBSERVE PLASTIC BOTTLES ON THE TV ROOM</t>
  </si>
  <si>
    <t>OBSERVE TOOLBOX DOOR WAS NOT PROPERLY CLOSED MAY DAMAGE TOOLS INSIDE WHEN IT RAINS</t>
  </si>
  <si>
    <t>OBSERVE MATCHES ON THE FLOOR AT THE SMOKING ROOM</t>
  </si>
  <si>
    <t>OBSERVE THE TOOLSTRING MAY BLOCK THE WALKAWAY</t>
  </si>
  <si>
    <t>OBSERVE THERE IS A 4 INCH HOLE AT THE WOODEN FLOOR</t>
  </si>
  <si>
    <t>*Location : SEAH BARTON</t>
  </si>
  <si>
    <t>FOUND USED RUBBER GLOVES ON MAINDECK FLOOR</t>
  </si>
  <si>
    <t>OBSERVED A WOODEB BLOCK OBSTRUCT WALKWAY</t>
  </si>
  <si>
    <t>FOUND DIRTY ABSORBENT PAD AT WELLHEAD</t>
  </si>
  <si>
    <t>OBSERVED SHARP OBJECT ON THE SLING ON THE WALKWAY</t>
  </si>
  <si>
    <t>FOUND BROKEN O-RING ON THE FLOOR MAINDECK</t>
  </si>
  <si>
    <t>HOUSEKEEPING AND THROW AWAY USED RUBBER GLOVES INTO DESIGNATED BIN</t>
  </si>
  <si>
    <t xml:space="preserve">MOVE THE WOODEN BLOCK TO A SAFER PLACE </t>
  </si>
  <si>
    <t>COLLECT AND THROW AWAY THE DIRTY PAD INTO DESIGNATED BIN</t>
  </si>
  <si>
    <t>IMMEDIATELY REMOVE THE SHARP OBJECT FROM THE WALKWAY</t>
  </si>
  <si>
    <t xml:space="preserve">THROW THE O-RING INTO THE DUSTBIN </t>
  </si>
  <si>
    <t>TAKE OUT BED SHEET AND BLANKET AND BRING DOWNSTAIRS. INFORM ROOMBOY TO DO HOUSEKEEPING.</t>
  </si>
  <si>
    <t>TELL ROOMBOY TO DO HOUSEKEEPING AND CHANGE BED SHEET</t>
  </si>
  <si>
    <t>REMIND THAT PERSON TO USE HANDRAIL TO AVOID ANY INCIDENT.</t>
  </si>
  <si>
    <t>GOOD PRACTICE, KEEP IT UP</t>
  </si>
  <si>
    <t>GOOD JOB KEEP IT UP</t>
  </si>
  <si>
    <t>DRINK A LOT OF WATER TO PREVENT HYDRATE</t>
  </si>
  <si>
    <t>CABLE TIED THE LAMP AND REPORT TO CSS FOR FURTHER ACTION</t>
  </si>
  <si>
    <t xml:space="preserve">GOOD PRACTICE </t>
  </si>
  <si>
    <t/>
  </si>
  <si>
    <t>INSTALL BARRICADE ON UNEVEN SURFACE AND INFORM SUPERVISOR FOR FURTHER ACTION.</t>
  </si>
  <si>
    <t>THE DECK WAS CLEAR AND READY FOR THE NEXT ON LOADING  E-LINE EQUIPMENT.</t>
  </si>
  <si>
    <t>TOOK IT UP TO MAINDECK.</t>
  </si>
  <si>
    <t>FOLLOW SAME STEP AS OBSERVED DURING LIFTING OPERATION.</t>
  </si>
  <si>
    <t>REPLACE WITH NEW TAGLINE</t>
  </si>
  <si>
    <t>FOLLOWING ALL THE REQUIREMENTS,PERMIT,CONDUCT LIFTING PLAN,GOOD COMMUNICATION AND SIGNAL, PROPER PLANNING AND EVERYBODY COMPETENT WITH THEIR TASK.</t>
  </si>
  <si>
    <t>GOOD PRACTICE TO ALL WHEN INVOLVE IN LIFTING USING CRANE</t>
  </si>
  <si>
    <t>PLANNING ALL TASKS AND CONDUCTING A LIFTING PLAN TO MAKE SURE EVERYONE UNDERSTANDS THEIR TASK.</t>
  </si>
  <si>
    <t>GOOD PRACTICE AND CHECK ALL  OTHER WHIPCHECK CONDITION</t>
  </si>
  <si>
    <t>PRAISED THAT CREW FOR HIS GOOD CONCERN ON SAFETY.</t>
  </si>
  <si>
    <t>INFORM CSS FOR FURTHER ACTION AND TEMPORARY SECURE THE OTHER LAMP WITH WIRE LASH AT THE ACTIVITY AREA</t>
  </si>
  <si>
    <t>ASK THE CREW TO PROPERLY STORAGE BACK HANDTOOL INSIDE TOOLHOUSE AFTER USING IT.</t>
  </si>
  <si>
    <t>TAKE SOME REST AND DRINK A LOT OF WATER.CONTINUE WORKING AFTER FEELING COMFORTABLE.</t>
  </si>
  <si>
    <t xml:space="preserve">GOOD PRACTICE TO PREVENT CORRODED OR TO PROTECT CONNECTIONS THREAD TEETH </t>
  </si>
  <si>
    <t>RISE UAUC TO UNKNOWLEDGE ALL PERSONAL TO NOTIFY ABOUT THE SIGNAGE</t>
  </si>
  <si>
    <t>IMMEDIATELY TEMPORARILY TIED THW JUNCTION BOX USING CABLE TIE</t>
  </si>
  <si>
    <t>REMOVE STRAINER AND CLEAN IT.</t>
  </si>
  <si>
    <t>REMOVE THE STRAINER AND CLEAN IT.</t>
  </si>
  <si>
    <t>TAKE AND PLACE IT ON THE RIGHT PLACE</t>
  </si>
  <si>
    <t>FOLLOW BY EXAMPLE AND GIVE CREDIT TO THAT CREW.</t>
  </si>
  <si>
    <t>MANAGE ALL ITEMS POSSIBLE CAN BE OBSTRUCTED WHEN EMERGENCIES
 HAPPEN.</t>
  </si>
  <si>
    <t xml:space="preserve">CLOSE IT TIGHTLY AGAIN SO THAT DUST AND INSECTS WILL NOT ENTER THE CONTAINER. </t>
  </si>
  <si>
    <t>MANAGE TO READY DRINKING WATER FOR THE CREW ON SITE.</t>
  </si>
  <si>
    <t>FOLLOW BY LEAD</t>
  </si>
  <si>
    <t>PERFORMED WASH DOWN WITH INSTRUMENT TEAM.</t>
  </si>
  <si>
    <t>CLEANING ALL THE GREASE AROUND WORKING AREA.</t>
  </si>
  <si>
    <t>GOOD BEHAVIOR</t>
  </si>
  <si>
    <t>GOOD JOB MAKING IT SAFER CONDITION WHEN WORKING</t>
  </si>
  <si>
    <t>FOLLOW BY EXAMPLE.</t>
  </si>
  <si>
    <t>MENGALIHKAN KE TEMPAT YANG LEBIH SELAMAT.</t>
  </si>
  <si>
    <t>PRINT EXTRA SIGNAGE.</t>
  </si>
  <si>
    <t>SATU TINDAKAN YANG BAIK.</t>
  </si>
  <si>
    <t>REMOVE MUG FROM SITE &amp; SENT BACK TO GALLEY</t>
  </si>
  <si>
    <t>GOOD SAFETY PRACTICED.</t>
  </si>
  <si>
    <t>AMBIL DAN ASING DENGAN BETUL.</t>
  </si>
  <si>
    <t>MENGARAHKAN KREW BERHAMPIRAN UNTUK MENYUSUN.</t>
  </si>
  <si>
    <t>COLLECT PLACE TO TEMPORARY STORAGE</t>
  </si>
  <si>
    <t>SECURED PROPERLY SHACKLE SAFETY LOCK PIN.</t>
  </si>
  <si>
    <t>INFORM SUPERVISOR FOR FURTHER ACTION.</t>
  </si>
  <si>
    <t>INFORM MECHANIC TO CLOSE AIR SUPPLY TO THAT AREA.</t>
  </si>
  <si>
    <t>MAINTAIN GOOD PRACTICE</t>
  </si>
  <si>
    <t>COMPLIMENT PERSONNEL FOR DOING GREAT JOB</t>
  </si>
  <si>
    <t>COMMEND THE PERSONNEL FOR THEIR EXCELLENT JOB PERFORMANCE.</t>
  </si>
  <si>
    <t>OFFER COMPLIMENTS TO THE CREW FOR THEIR EXCEPTIONAL WORK.</t>
  </si>
  <si>
    <t>ACKNOWLEDGE AND APPLAUD THE CREW FOR THEIR REMARKABLE JOB</t>
  </si>
  <si>
    <t>EXPRESS ADMIRATION TO THE PERSONNEL FOR THEIR IMPRESSIVE PERFORMANCE.</t>
  </si>
  <si>
    <t>GIVE KUDOS TO THE CREW FOR THEIR COMMENDABLE WORK</t>
  </si>
  <si>
    <t>SHOW APPRECIATION TO THE CREW FOR THEIR EXEMPLARY JOB</t>
  </si>
  <si>
    <t>APPLAUD THE PERSONNEL FOR THEIR OUTSTANDING JOB WELL DONE</t>
  </si>
  <si>
    <t>EXTEND COMPLIMENTS TO THE CREW FOR THEIR EXCEPTIONAL PERFORMANCE.</t>
  </si>
  <si>
    <t>RECOGNIZE AND COMMEND THE CREW FOR THEIR EXCEPTIONAL JOB.</t>
  </si>
  <si>
    <t>APPLAUD THE CREW FOR THEIR REMARKABLE JOB PERFORMANCE.</t>
  </si>
  <si>
    <t>SHOW APPRECIATION TO THE PERSONNEL FOR THEIR EXCEPTIONAL SAFETY AWARENESS.</t>
  </si>
  <si>
    <t>DECIDED TO PUT THE BREAD KNIFE AT SAFER PLACE.</t>
  </si>
  <si>
    <t>GOOD PRACTICES</t>
  </si>
  <si>
    <t>WIPE OFF THE DIESEL WITH OIL ABSORBENT PAD</t>
  </si>
  <si>
    <t>PUT THE BAG TO THE SIDE TO AVOID TRIP HAZARD ON NARROW PASSAGE</t>
  </si>
  <si>
    <t xml:space="preserve"> I DECIDED TO CLOSE BACK THE TAP CORRECTLY.</t>
  </si>
  <si>
    <t>STOP THE PERSON AND ASK HIM TO MOVE FROM THE DOOR TO AVOID FROM LINE OF FIRE WHEN SOMEONE OPEN THE DOOR FROM OTHER SIDE.</t>
  </si>
  <si>
    <t>PUT THE RAG TO PROPER PLACE</t>
  </si>
  <si>
    <t>REMIND HIM TO USE HANDGLOVE BEFORE PERFORMING ANY WORK</t>
  </si>
  <si>
    <t>MOVE TU FIRE EXTINGUISHER CLOSER TO THE UNIT</t>
  </si>
  <si>
    <t>CLEAN UP WITH DEGREASER AND OIL ABSORBENT</t>
  </si>
  <si>
    <t>KEEP IMPLEMENTING GOOD PRACTICE</t>
  </si>
  <si>
    <t>CLOSE TO SECURE THE LOCKER DOOR, PREVENT INJURY</t>
  </si>
  <si>
    <t>TURN OFF THE TV ROOM DOOR TO PREVENT ENERGY WASTE</t>
  </si>
  <si>
    <t>TURN OFF THE BATHROOM DOOR TO PREVENT WASTE</t>
  </si>
  <si>
    <t>OBEY THE CAPTAIN COMMAND TO STAY INSIDE LQ WHILST RAINING</t>
  </si>
  <si>
    <t>THROW THE PLASTIC WRAP AT THE PROPER PLACE</t>
  </si>
  <si>
    <t xml:space="preserve">COLLECTED THE CUT ORING AS HOUSEKEEPING </t>
  </si>
  <si>
    <t>THROW OUT THE DAMAGED WIRE AT THE PROPER PLACE TO AVOID TRIP AND FALL.</t>
  </si>
  <si>
    <t>STORE THE LIFE JACKET AT THE PROPER PLACE TO AVOID DAMAGE.</t>
  </si>
  <si>
    <t>MOPPED THE WATER POOL TO AVOID SLIP AND FALL HAZARD.</t>
  </si>
  <si>
    <t>THROW OUT THE DAMAGED GLOVE AT THE PROPER PLACE TO AVOID TRIP AND FALL.</t>
  </si>
  <si>
    <t>PUT ASIDE THE WOODEN PLANK TO AVOID TRIP AND FALL</t>
  </si>
  <si>
    <t>THROW OUT THE WORN TAG LINE TO AVOID TRIP AND FALL</t>
  </si>
  <si>
    <t>TIGHTLY CLOSE THE WATER TAP TO SECURE IT.</t>
  </si>
  <si>
    <t>MOVE THE TOOL NEARBY TOOLBOX TO AVOID THE TOOL BLOCKING THE WALKWAY</t>
  </si>
  <si>
    <t>COVER THE ELECTRONIC TOOL WITH WRAPPING PLASTIC TO AVOID DAMAGE</t>
  </si>
  <si>
    <t>PUT OIL ABSORBENT ON THE OIL SPILL TO AVOID SLIPPING HAZARD</t>
  </si>
  <si>
    <t>PERFORM HOUSEKEEPING WITH REARRANGING THE TOOLS AND HAND TOOLS</t>
  </si>
  <si>
    <t>CLOSE THE WATER TAP TIGAHTLY TO AVOID WATER SPILLAGE</t>
  </si>
  <si>
    <t>WRAPPED THE RADIO TRANSMITTER WITH PLASTIC WRAPPING</t>
  </si>
  <si>
    <t>SWAPPED THE WORN TAG LINE WITH THE NEW ONE</t>
  </si>
  <si>
    <t>PUT THE BOX MATCH AT THE PROPER PLACE</t>
  </si>
  <si>
    <t>REPLACE THE BARRICADE WITH NEW TAPE TO SECURE IT</t>
  </si>
  <si>
    <t>SWAPPED THE WORN USED GLOVE WITH NEW ONES</t>
  </si>
  <si>
    <t>WASH DOWN THE TOOL WITH RAGS TO CLEAN THE OIL DROPLETS</t>
  </si>
  <si>
    <t>CHANGE THE GLOVE PPE TO A NEW BACKUP SET</t>
  </si>
  <si>
    <t>REMIND CREW TO BECAREFUL AT THE AREA WHEN WALKING</t>
  </si>
  <si>
    <t>THROW OUT THE PLASTIC BOTTLES AT THE PROPER PLACE</t>
  </si>
  <si>
    <t>CLOSE THE TOOLBOX DOOR PROPERLY TO SECURE IT</t>
  </si>
  <si>
    <t>THROW OUT THE MATCHES INTO THE DUSTBIN</t>
  </si>
  <si>
    <t>PUT ASIDE THE TOOLSTRING TO ELIMINATE HAZARD</t>
  </si>
  <si>
    <t>PERFORM TOOLBOX TALK AND HIGHLIGHT IT ON THE MEET</t>
  </si>
  <si>
    <t>PC1</t>
  </si>
  <si>
    <t>BOT LANDING AREA</t>
  </si>
  <si>
    <t>PC02</t>
  </si>
  <si>
    <t>CELLAR DECK</t>
  </si>
  <si>
    <t>BACK DOOR GALLEY</t>
  </si>
  <si>
    <t>KNNAG-B SMOKING AREA</t>
  </si>
  <si>
    <t>KNNAG-B</t>
  </si>
  <si>
    <t>KKNAG B4</t>
  </si>
  <si>
    <t xml:space="preserve">SEA DECK BELOW WATER MAKER </t>
  </si>
  <si>
    <t>WIRELINE
 DECK</t>
  </si>
  <si>
    <t>KNNAG B4</t>
  </si>
  <si>
    <t>KNPG-B CELLAR DECK</t>
  </si>
  <si>
    <t>MAIN DECK.</t>
  </si>
  <si>
    <t xml:space="preserve">MAINDECK </t>
  </si>
  <si>
    <t>KNNAG-B MAINDECK</t>
  </si>
  <si>
    <t xml:space="preserve">WIRELINE DECK
</t>
  </si>
  <si>
    <t>STAIRS</t>
  </si>
  <si>
    <t xml:space="preserve">KNNAG-B WIRELINE DECK
</t>
  </si>
  <si>
    <t>DR MAINDECK</t>
  </si>
  <si>
    <t>MAINDECK AREA</t>
  </si>
  <si>
    <t>KNNAG-B WIRELINE DECK</t>
  </si>
  <si>
    <t>SUMP PUMP DECK</t>
  </si>
  <si>
    <t>MAIN DECK GTC COOLER (EAST SIDE)</t>
  </si>
  <si>
    <t>M6 UPPER DECK GTC 2420B</t>
  </si>
  <si>
    <t xml:space="preserve">PORTABLE CABIN
</t>
  </si>
  <si>
    <t xml:space="preserve">MAIN DECK </t>
  </si>
  <si>
    <t xml:space="preserve">KNNAG-B </t>
  </si>
  <si>
    <t>UPPER DECK M6</t>
  </si>
  <si>
    <t xml:space="preserve">KNNAG-B WIRELINE DECK </t>
  </si>
  <si>
    <t>KNPG-B</t>
  </si>
  <si>
    <t>KNNAG B3</t>
  </si>
  <si>
    <t>BREEZE DECK</t>
  </si>
  <si>
    <t>STAIRWAY ACCESS WALKWAY</t>
  </si>
  <si>
    <t>WIRELINE DECK</t>
  </si>
  <si>
    <t>PCSB-QEM BETTY</t>
  </si>
  <si>
    <t>PCSB QEB-E11</t>
  </si>
  <si>
    <t>PCSB QEB-D18</t>
  </si>
  <si>
    <t>PCSB QEB-BAYAN</t>
  </si>
  <si>
    <t>PCSB SBA-SAMARANG E</t>
  </si>
  <si>
    <t>PCSB SBA SAMARANG D</t>
  </si>
  <si>
    <t>PCSB SBA ERB WEST</t>
  </si>
  <si>
    <t>PCSB SBA EKNNAG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</si>
</sst>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1">
    <numFmt numFmtId="164" formatCode="_(* #,##0_);_(* \(#,##0\);_(* &quot;-&quot;_);_(@_)"/>
    <numFmt numFmtId="165" formatCode="_(&quot;£&quot;* #,##0_);_(&quot;£&quot;* \(#,##0\);_(&quot;£&quot;* &quot;-&quot;_);_(@_)"/>
    <numFmt numFmtId="166" formatCode="_-* #,##0\ &quot;F&quot;_-;\-* #,##0\ &quot;F&quot;_-;_-* &quot;-&quot;\ &quot;F&quot;_-;_-@_-"/>
    <numFmt numFmtId="167" formatCode="_(* #,##0.00_);_(* \(#,##0.00\);_(* &quot;-&quot;??_);_(@_)"/>
    <numFmt numFmtId="168" formatCode="_(&quot;£&quot;* #,##0.00_);_(&quot;£&quot;* \(#,##0.00\);_(&quot;£&quot;* &quot;-&quot;??_);_(@_)"/>
    <numFmt numFmtId="169" formatCode="&quot;$&quot;#,##0_);[Red]\(&quot;$&quot;#,##0\)"/>
    <numFmt numFmtId="170" formatCode="_(&quot;$&quot;* #,##0_);_(&quot;$&quot;* \(#,##0\);_(&quot;$&quot;* &quot;-&quot;_);_(@_)"/>
    <numFmt numFmtId="171" formatCode="[$-409]d\-mmm\-yy;@"/>
    <numFmt numFmtId="172" formatCode="&quot;X&quot;;;&quot;&quot;"/>
    <numFmt numFmtId="173" formatCode="_-* #,##0\ _F_-;\-* #,##0\ _F_-;_-* &quot;-&quot;\ _F_-;_-@_-"/>
    <numFmt numFmtId="174" formatCode="&quot;$&quot;#,##0\ ;\(&quot;$&quot;#,##0\)"/>
    <numFmt numFmtId="175" formatCode="_-* #,##0.00\ _D_M_-;\-* #,##0.00\ _D_M_-;_-* &quot;-&quot;??\ _D_M_-;_-@_-"/>
    <numFmt numFmtId="176" formatCode="_(&quot;$&quot;* #,##0.00_);_(&quot;$&quot;* \(#,##0.00\);_(&quot;$&quot;* &quot;-&quot;??_);_(@_)"/>
    <numFmt numFmtId="177" formatCode="0.00_)"/>
    <numFmt numFmtId="178" formatCode="&quot;£&quot;#,##0.00_);[Red]\(&quot;£&quot;#,##0.00\)"/>
    <numFmt numFmtId="179" formatCode="0_)"/>
    <numFmt numFmtId="180" formatCode="&quot;$&quot;#,##0.00_);[Red]\(&quot;$&quot;#,##0.00\)"/>
    <numFmt numFmtId="181" formatCode="_ * #,##0.00_)&quot;£&quot;_ ;_ * \(#,##0.00\)&quot;£&quot;_ ;_ * &quot;-&quot;??_)&quot;£&quot;_ ;_ @_ "/>
    <numFmt numFmtId="182" formatCode="_-* #,##0.00\ &quot;F&quot;_-;\-* #,##0.00\ &quot;F&quot;_-;_-* &quot;-&quot;??\ &quot;F&quot;_-;_-@_-"/>
    <numFmt numFmtId="183" formatCode="_(* #,##0.0_);_(* \(#,##0.0\);_(* &quot;-&quot;_);_(@_)"/>
    <numFmt numFmtId="184" formatCode="&quot;$&quot;#.;\(&quot;$&quot;#,\)"/>
    <numFmt numFmtId="185" formatCode="_-* #,##0.00\ _F_-;\-* #,##0.00\ _F_-;_-* &quot;-&quot;??\ _F_-;_-@_-"/>
    <numFmt numFmtId="186" formatCode="_-&quot;£&quot;* #,##0.00_-;\-&quot;£&quot;* #,##0.00_-;_-&quot;£&quot;* &quot;-&quot;??_-;_-@_-"/>
    <numFmt numFmtId="187" formatCode="_-* #,##0\ _D_M_-;\-* #,##0\ _D_M_-;_-* &quot;-&quot;\ _D_M_-;_-@_-"/>
    <numFmt numFmtId="188" formatCode="0.000"/>
    <numFmt numFmtId="189" formatCode="000"/>
    <numFmt numFmtId="190" formatCode="d\.m\.yy;@"/>
    <numFmt numFmtId="191" formatCode="dd/mm/yy;@"/>
    <numFmt numFmtId="192" formatCode="[$-F800]dddd\,\ mmmm\ dd\,\ yyyy"/>
    <numFmt numFmtId="193" formatCode="m/d/yyyy\ h:mm:ss"/>
    <numFmt numFmtId="194" formatCode="m/d/yyyy"/>
  </numFmts>
  <fonts count="10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sz val="20"/>
      <color theme="1"/>
      <name val="Calibri"/>
      <family val="2"/>
      <scheme val="minor"/>
    </font>
    <font>
      <sz val="20"/>
      <color theme="3" tint="0.39994506668294322"/>
      <name val="Calibri"/>
      <family val="2"/>
      <scheme val="minor"/>
    </font>
    <font>
      <sz val="22"/>
      <color theme="1"/>
      <name val="Calibri"/>
      <family val="2"/>
      <scheme val="minor"/>
    </font>
    <font>
      <sz val="26"/>
      <color theme="1"/>
      <name val="Arial Black"/>
      <family val="2"/>
    </font>
    <font>
      <b/>
      <sz val="22"/>
      <color theme="0"/>
      <name val="Calibri"/>
      <family val="2"/>
      <scheme val="minor"/>
    </font>
    <font>
      <b/>
      <sz val="16"/>
      <color theme="0"/>
      <name val="Calibri"/>
      <family val="2"/>
      <scheme val="minor"/>
    </font>
    <font>
      <b/>
      <sz val="36"/>
      <color theme="1"/>
      <name val="Calibri"/>
      <family val="2"/>
      <scheme val="minor"/>
    </font>
    <font>
      <sz val="12"/>
      <name val="Calibri"/>
      <family val="2"/>
    </font>
    <font>
      <sz val="10"/>
      <name val="Calibri"/>
      <family val="2"/>
    </font>
    <font>
      <sz val="12"/>
      <color rgb="FF000000"/>
      <name val="Calibri"/>
      <family val="2"/>
      <scheme val="minor"/>
    </font>
    <font>
      <sz val="10"/>
      <color theme="1"/>
      <name val="Calibri"/>
      <family val="2"/>
      <scheme val="minor"/>
    </font>
    <font>
      <sz val="11"/>
      <color rgb="FF000000"/>
      <name val="Calibri"/>
      <family val="2"/>
    </font>
    <font>
      <sz val="11"/>
      <color theme="1"/>
      <name val="Calibri"/>
      <family val="2"/>
    </font>
    <font>
      <b/>
      <sz val="11"/>
      <color theme="1"/>
      <name val="Calibri"/>
      <family val="2"/>
      <scheme val="minor"/>
    </font>
    <font>
      <sz val="28"/>
      <color theme="1"/>
      <name val="Arial Black"/>
      <family val="2"/>
    </font>
    <font>
      <b/>
      <sz val="18"/>
      <color theme="1"/>
      <name val="Calibri"/>
      <family val="2"/>
      <scheme val="minor"/>
    </font>
    <font>
      <sz val="36"/>
      <color theme="1"/>
      <name val="Arial Black"/>
      <family val="2"/>
    </font>
    <font>
      <b/>
      <sz val="10"/>
      <color theme="1"/>
      <name val="Calibri"/>
      <family val="2"/>
      <scheme val="minor"/>
    </font>
    <font>
      <sz val="18"/>
      <color theme="1"/>
      <name val="Calibri"/>
      <family val="2"/>
      <scheme val="minor"/>
    </font>
    <font>
      <b/>
      <sz val="14"/>
      <color theme="0"/>
      <name val="Calibri"/>
      <family val="2"/>
      <scheme val="minor"/>
    </font>
    <font>
      <b/>
      <sz val="10"/>
      <name val="Calibri"/>
      <family val="2"/>
      <scheme val="minor"/>
    </font>
    <font>
      <sz val="16"/>
      <name val="Calibri"/>
      <family val="2"/>
    </font>
    <font>
      <sz val="22"/>
      <name val="Calibri"/>
      <family val="2"/>
    </font>
    <font>
      <b/>
      <sz val="11"/>
      <color theme="0"/>
      <name val="Calibri"/>
      <family val="2"/>
      <scheme val="minor"/>
    </font>
    <font>
      <sz val="11"/>
      <name val="Calibri"/>
      <family val="2"/>
      <scheme val="minor"/>
    </font>
    <font>
      <sz val="10"/>
      <name val="Arial"/>
      <family val="2"/>
    </font>
    <font>
      <sz val="11"/>
      <color theme="1"/>
      <name val="Calibri"/>
      <family val="2"/>
      <scheme val="minor"/>
    </font>
    <font>
      <sz val="10"/>
      <name val="Times New Roman"/>
      <family val="1"/>
    </font>
    <font>
      <sz val="10"/>
      <name val="MS Sans Serif"/>
      <charset val="134"/>
    </font>
    <font>
      <sz val="10"/>
      <name val="Geneva"/>
      <charset val="134"/>
    </font>
    <font>
      <sz val="10"/>
      <color rgb="FF000000"/>
      <name val="Calibri"/>
      <family val="2"/>
      <scheme val="minor"/>
    </font>
    <font>
      <sz val="8"/>
      <name val="Times New Roman"/>
      <family val="1"/>
    </font>
    <font>
      <b/>
      <sz val="18"/>
      <color rgb="FF1F4A7E"/>
      <name val="Cambria"/>
      <family val="1"/>
    </font>
    <font>
      <sz val="11"/>
      <color rgb="FFFF0000"/>
      <name val="Calibri"/>
      <family val="2"/>
    </font>
    <font>
      <sz val="10"/>
      <name val="Arial"/>
      <family val="2"/>
    </font>
    <font>
      <u/>
      <sz val="10"/>
      <color indexed="36"/>
      <name val="Times New Roman"/>
      <family val="1"/>
    </font>
    <font>
      <sz val="8"/>
      <name val="Helvetica"/>
      <charset val="134"/>
    </font>
    <font>
      <b/>
      <sz val="10"/>
      <name val="Courier New"/>
      <family val="3"/>
    </font>
    <font>
      <sz val="12"/>
      <name val="Arial"/>
      <family val="2"/>
    </font>
    <font>
      <sz val="8"/>
      <name val="MS Sans Serif"/>
      <charset val="134"/>
    </font>
    <font>
      <sz val="10"/>
      <color indexed="22"/>
      <name val="MS Sans Serif"/>
      <charset val="134"/>
    </font>
    <font>
      <sz val="8"/>
      <name val="Arial"/>
      <family val="2"/>
    </font>
    <font>
      <sz val="11"/>
      <color rgb="FFFFFFFF"/>
      <name val="Calibri"/>
      <family val="2"/>
    </font>
    <font>
      <sz val="8"/>
      <name val="Wingdings"/>
      <charset val="2"/>
    </font>
    <font>
      <sz val="10"/>
      <name val="MS Serif"/>
      <charset val="134"/>
    </font>
    <font>
      <sz val="11"/>
      <color indexed="8"/>
      <name val="Calibri"/>
      <family val="2"/>
    </font>
    <font>
      <sz val="10"/>
      <color rgb="FF000000"/>
      <name val="Times New Roman"/>
      <family val="1"/>
    </font>
    <font>
      <b/>
      <i/>
      <sz val="16"/>
      <name val="Helvetica"/>
      <charset val="134"/>
    </font>
    <font>
      <sz val="14"/>
      <name val="Cordia New"/>
      <family val="2"/>
      <charset val="222"/>
    </font>
    <font>
      <b/>
      <sz val="15"/>
      <color rgb="FF1F4A7E"/>
      <name val="Calibri"/>
      <family val="2"/>
    </font>
    <font>
      <b/>
      <sz val="10"/>
      <name val="Times New Roman"/>
      <family val="1"/>
    </font>
    <font>
      <sz val="10"/>
      <color indexed="8"/>
      <name val="Arial"/>
      <family val="2"/>
    </font>
    <font>
      <u/>
      <sz val="10"/>
      <color indexed="12"/>
      <name val="Times New Roman"/>
      <family val="1"/>
    </font>
    <font>
      <b/>
      <sz val="8"/>
      <name val="MS Sans Serif"/>
      <charset val="134"/>
    </font>
    <font>
      <b/>
      <sz val="11"/>
      <color rgb="FFFA7D00"/>
      <name val="Calibri"/>
      <family val="2"/>
    </font>
    <font>
      <b/>
      <sz val="12"/>
      <name val="Arial"/>
      <family val="2"/>
    </font>
    <font>
      <b/>
      <sz val="15"/>
      <color indexed="56"/>
      <name val="Calibri"/>
      <family val="2"/>
    </font>
    <font>
      <sz val="10"/>
      <color theme="1"/>
      <name val="Tahoma"/>
      <family val="2"/>
    </font>
    <font>
      <sz val="11"/>
      <color rgb="FF9C0006"/>
      <name val="Calibri"/>
      <family val="2"/>
    </font>
    <font>
      <sz val="12"/>
      <name val="Times"/>
      <charset val="134"/>
    </font>
    <font>
      <b/>
      <sz val="11"/>
      <color rgb="FFFFFFFF"/>
      <name val="Calibri"/>
      <family val="2"/>
    </font>
    <font>
      <b/>
      <sz val="11"/>
      <color indexed="9"/>
      <name val="Calibri"/>
      <family val="2"/>
    </font>
    <font>
      <b/>
      <sz val="11"/>
      <color rgb="FF1F4A7E"/>
      <name val="Calibri"/>
      <family val="2"/>
    </font>
    <font>
      <sz val="10"/>
      <color indexed="16"/>
      <name val="MS Serif"/>
      <charset val="134"/>
    </font>
    <font>
      <i/>
      <sz val="11"/>
      <color rgb="FF7F7F7F"/>
      <name val="Calibri"/>
      <family val="2"/>
    </font>
    <font>
      <sz val="7"/>
      <name val="Arial"/>
      <family val="2"/>
    </font>
    <font>
      <sz val="11"/>
      <color rgb="FF006100"/>
      <name val="Calibri"/>
      <family val="2"/>
    </font>
    <font>
      <sz val="11"/>
      <color indexed="17"/>
      <name val="Calibri"/>
      <family val="2"/>
    </font>
    <font>
      <b/>
      <sz val="12"/>
      <color indexed="9"/>
      <name val="Times"/>
      <charset val="134"/>
    </font>
    <font>
      <b/>
      <sz val="11"/>
      <name val="Times New Roman"/>
      <family val="1"/>
    </font>
    <font>
      <b/>
      <sz val="13"/>
      <color rgb="FF1F4A7E"/>
      <name val="Calibri"/>
      <family val="2"/>
    </font>
    <font>
      <b/>
      <sz val="11"/>
      <color indexed="56"/>
      <name val="Calibri"/>
      <family val="2"/>
    </font>
    <font>
      <b/>
      <sz val="11"/>
      <color rgb="FF3F3F3F"/>
      <name val="Calibri"/>
      <family val="2"/>
    </font>
    <font>
      <u/>
      <sz val="10"/>
      <color theme="10"/>
      <name val="Arial"/>
      <family val="2"/>
    </font>
    <font>
      <u/>
      <sz val="10"/>
      <color rgb="FF0000FF"/>
      <name val="Arial"/>
      <family val="2"/>
    </font>
    <font>
      <sz val="11"/>
      <color rgb="FF3F3F76"/>
      <name val="Calibri"/>
      <family val="2"/>
    </font>
    <font>
      <sz val="11"/>
      <color rgb="FFFA7D00"/>
      <name val="Calibri"/>
      <family val="2"/>
    </font>
    <font>
      <sz val="10"/>
      <name val="Arabic Transparent"/>
      <charset val="134"/>
    </font>
    <font>
      <sz val="11"/>
      <color rgb="FF9C6500"/>
      <name val="Calibri"/>
      <family val="2"/>
    </font>
    <font>
      <sz val="10"/>
      <color rgb="FF000000"/>
      <name val="Arial"/>
      <family val="2"/>
    </font>
    <font>
      <b/>
      <sz val="8"/>
      <name val="Times New Roman"/>
      <family val="1"/>
    </font>
    <font>
      <b/>
      <sz val="8"/>
      <color indexed="8"/>
      <name val="Helvetica"/>
      <charset val="134"/>
    </font>
    <font>
      <b/>
      <sz val="11"/>
      <color rgb="FF000000"/>
      <name val="Calibri"/>
      <family val="2"/>
    </font>
    <font>
      <sz val="9"/>
      <name val="Tahoma"/>
      <family val="2"/>
    </font>
    <font>
      <b/>
      <sz val="9"/>
      <name val="Tahoma"/>
      <family val="2"/>
    </font>
    <font>
      <sz val="20"/>
      <color theme="1"/>
      <name val="Calibri"/>
      <family val="2"/>
      <scheme val="minor"/>
    </font>
    <font>
      <sz val="16"/>
      <name val="Calibri"/>
      <family val="2"/>
      <scheme val="minor"/>
    </font>
    <font>
      <sz val="16"/>
      <color theme="1"/>
      <name val="Calibri"/>
      <family val="2"/>
      <scheme val="minor"/>
    </font>
    <font>
      <sz val="16"/>
      <color theme="1"/>
      <name val="Calibri"/>
      <family val="2"/>
    </font>
    <font>
      <sz val="10"/>
      <color theme="1"/>
      <name val="Arial"/>
      <family val="2"/>
    </font>
    <font>
      <sz val="11"/>
      <name val="Calibri"/>
      <family val="2"/>
    </font>
    <font>
      <sz val="12"/>
      <name val="Calibri"/>
      <family val="2"/>
      <scheme val="minor"/>
    </font>
    <font>
      <sz val="10"/>
      <name val="Calibri"/>
      <family val="2"/>
      <scheme val="minor"/>
    </font>
    <font>
      <sz val="8"/>
      <name val="Calibri"/>
      <family val="2"/>
      <scheme val="minor"/>
    </font>
    <font>
      <sz val="12"/>
      <color theme="1"/>
      <name val="Calibri"/>
      <family val="2"/>
    </font>
    <font>
      <sz val="12"/>
      <color indexed="8"/>
      <name val="Calibri"/>
      <family val="2"/>
    </font>
    <font>
      <b/>
      <sz val="16"/>
      <color theme="1"/>
      <name val="Calibri"/>
      <family val="2"/>
      <scheme val="minor"/>
    </font>
    <font>
      <sz val="16"/>
      <color rgb="FF000000"/>
      <name val="Calibri"/>
      <family val="2"/>
      <scheme val="minor"/>
    </font>
    <font>
      <sz val="11"/>
      <color theme="1"/>
      <name val="Calibri"/>
      <family val="2"/>
    </font>
    <font>
      <sz val="16"/>
      <color rgb="FF000000"/>
      <name val="Calibri"/>
      <family val="2"/>
    </font>
    <font>
      <sz val="18"/>
      <name val="Calibri"/>
      <family val="2"/>
      <scheme val="minor"/>
    </font>
  </fonts>
  <fills count="82">
    <fill>
      <patternFill patternType="none"/>
    </fill>
    <fill>
      <patternFill patternType="gray125"/>
    </fill>
    <fill>
      <patternFill patternType="solid">
        <fgColor theme="7" tint="0.79995117038483843"/>
        <bgColor indexed="64"/>
      </patternFill>
    </fill>
    <fill>
      <patternFill patternType="solid">
        <fgColor theme="9" tint="0.79995117038483843"/>
        <bgColor indexed="64"/>
      </patternFill>
    </fill>
    <fill>
      <patternFill patternType="solid">
        <fgColor rgb="FFFF0000"/>
        <bgColor indexed="64"/>
      </patternFill>
    </fill>
    <fill>
      <patternFill patternType="solid">
        <fgColor rgb="FF008000"/>
        <bgColor indexed="64"/>
      </patternFill>
    </fill>
    <fill>
      <patternFill patternType="solid">
        <fgColor theme="3" tint="0.39994506668294322"/>
        <bgColor indexed="64"/>
      </patternFill>
    </fill>
    <fill>
      <patternFill patternType="solid">
        <fgColor indexed="65"/>
        <bgColor indexed="64"/>
      </patternFill>
    </fill>
    <fill>
      <patternFill patternType="solid">
        <fgColor rgb="FFFFFFFF"/>
        <bgColor rgb="FFFFFFCC"/>
      </patternFill>
    </fill>
    <fill>
      <patternFill patternType="solid">
        <fgColor indexed="9"/>
        <bgColor indexed="26"/>
      </patternFill>
    </fill>
    <fill>
      <patternFill patternType="solid">
        <fgColor theme="9" tint="0.39994506668294322"/>
        <bgColor indexed="64"/>
      </patternFill>
    </fill>
    <fill>
      <patternFill patternType="solid">
        <fgColor rgb="FFFFFFFF"/>
        <bgColor indexed="64"/>
      </patternFill>
    </fill>
    <fill>
      <patternFill patternType="solid">
        <fgColor theme="1" tint="4.9989318521683403E-2"/>
        <bgColor indexed="64"/>
      </patternFill>
    </fill>
    <fill>
      <patternFill patternType="solid">
        <fgColor rgb="FFFFFF00"/>
        <bgColor indexed="64"/>
      </patternFill>
    </fill>
    <fill>
      <patternFill patternType="solid">
        <fgColor rgb="FFFFFF99"/>
        <bgColor indexed="64"/>
      </patternFill>
    </fill>
    <fill>
      <patternFill patternType="solid">
        <fgColor rgb="FFFF6600"/>
        <bgColor indexed="64"/>
      </patternFill>
    </fill>
    <fill>
      <patternFill patternType="solid">
        <fgColor rgb="FFFFCC99"/>
        <bgColor indexed="64"/>
      </patternFill>
    </fill>
    <fill>
      <patternFill patternType="solid">
        <fgColor rgb="FF00FFCC"/>
        <bgColor indexed="64"/>
      </patternFill>
    </fill>
    <fill>
      <patternFill patternType="solid">
        <fgColor rgb="FF00B0F0"/>
        <bgColor indexed="64"/>
      </patternFill>
    </fill>
    <fill>
      <patternFill patternType="solid">
        <fgColor theme="7" tint="0.59999389629810485"/>
        <bgColor indexed="64"/>
      </patternFill>
    </fill>
    <fill>
      <patternFill patternType="solid">
        <fgColor theme="5" tint="0.39994506668294322"/>
        <bgColor indexed="64"/>
      </patternFill>
    </fill>
    <fill>
      <patternFill patternType="solid">
        <fgColor theme="6" tint="0.39994506668294322"/>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9" tint="0.59999389629810485"/>
        <bgColor indexed="64"/>
      </patternFill>
    </fill>
    <fill>
      <patternFill patternType="solid">
        <fgColor theme="2" tint="-0.89996032593768116"/>
        <bgColor indexed="64"/>
      </patternFill>
    </fill>
    <fill>
      <patternFill patternType="solid">
        <fgColor theme="8" tint="0.39994506668294322"/>
        <bgColor indexed="64"/>
      </patternFill>
    </fill>
    <fill>
      <patternFill patternType="solid">
        <fgColor theme="8" tint="0.59999389629810485"/>
        <bgColor indexed="64"/>
      </patternFill>
    </fill>
    <fill>
      <patternFill patternType="solid">
        <fgColor theme="8" tint="0.79995117038483843"/>
        <bgColor indexed="64"/>
      </patternFill>
    </fill>
    <fill>
      <patternFill patternType="solid">
        <fgColor theme="7" tint="0.39994506668294322"/>
        <bgColor indexed="64"/>
      </patternFill>
    </fill>
    <fill>
      <patternFill patternType="solid">
        <fgColor rgb="FF6699FF"/>
        <bgColor indexed="64"/>
      </patternFill>
    </fill>
    <fill>
      <patternFill patternType="solid">
        <fgColor rgb="FFFF66FF"/>
        <bgColor indexed="64"/>
      </patternFill>
    </fill>
    <fill>
      <patternFill patternType="solid">
        <fgColor rgb="FFFFCCFF"/>
        <bgColor indexed="64"/>
      </patternFill>
    </fill>
    <fill>
      <patternFill patternType="solid">
        <fgColor theme="5" tint="0.79995117038483843"/>
        <bgColor indexed="64"/>
      </patternFill>
    </fill>
    <fill>
      <patternFill patternType="solid">
        <fgColor theme="6" tint="0.59999389629810485"/>
        <bgColor indexed="64"/>
      </patternFill>
    </fill>
    <fill>
      <patternFill patternType="solid">
        <fgColor theme="9" tint="0.79995117038483843"/>
        <bgColor indexed="64"/>
      </patternFill>
    </fill>
    <fill>
      <patternFill patternType="gray125"/>
    </fill>
    <fill>
      <patternFill patternType="solid">
        <fgColor indexed="26"/>
        <bgColor indexed="64"/>
      </patternFill>
    </fill>
    <fill>
      <patternFill patternType="solid">
        <fgColor rgb="FFC2D69B"/>
        <bgColor indexed="64"/>
      </patternFill>
    </fill>
    <fill>
      <patternFill patternType="solid">
        <fgColor rgb="FF5181BD"/>
        <bgColor indexed="64"/>
      </patternFill>
    </fill>
    <fill>
      <patternFill patternType="solid">
        <fgColor rgb="FFEAF1DD"/>
        <bgColor indexed="64"/>
      </patternFill>
    </fill>
    <fill>
      <patternFill patternType="solid">
        <fgColor rgb="FFE5B8B6"/>
        <bgColor indexed="64"/>
      </patternFill>
    </fill>
    <fill>
      <patternFill patternType="solid">
        <fgColor rgb="FFFBD3B3"/>
        <bgColor indexed="64"/>
      </patternFill>
    </fill>
    <fill>
      <patternFill patternType="solid">
        <fgColor rgb="FF7E62A1"/>
        <bgColor indexed="64"/>
      </patternFill>
    </fill>
    <fill>
      <patternFill patternType="solid">
        <fgColor rgb="FFFDE9D9"/>
        <bgColor indexed="64"/>
      </patternFill>
    </fill>
    <fill>
      <patternFill patternType="solid">
        <fgColor rgb="FF96B3D7"/>
        <bgColor indexed="64"/>
      </patternFill>
    </fill>
    <fill>
      <patternFill patternType="solid">
        <fgColor rgb="FFF2F2F2"/>
        <bgColor indexed="64"/>
      </patternFill>
    </fill>
    <fill>
      <patternFill patternType="solid">
        <fgColor rgb="FFDCE5F1"/>
        <bgColor indexed="64"/>
      </patternFill>
    </fill>
    <fill>
      <patternFill patternType="solid">
        <fgColor rgb="FFF2DCDB"/>
        <bgColor indexed="64"/>
      </patternFill>
    </fill>
    <fill>
      <patternFill patternType="solid">
        <fgColor rgb="FFE5DFEC"/>
        <bgColor indexed="64"/>
      </patternFill>
    </fill>
    <fill>
      <patternFill patternType="solid">
        <fgColor rgb="FFDBEEF3"/>
        <bgColor indexed="64"/>
      </patternFill>
    </fill>
    <fill>
      <patternFill patternType="solid">
        <fgColor rgb="FFB8CBE4"/>
        <bgColor indexed="64"/>
      </patternFill>
    </fill>
    <fill>
      <patternFill patternType="solid">
        <fgColor rgb="FFD5E3BB"/>
        <bgColor indexed="64"/>
      </patternFill>
    </fill>
    <fill>
      <patternFill patternType="solid">
        <fgColor rgb="FFCABFD8"/>
        <bgColor indexed="64"/>
      </patternFill>
    </fill>
    <fill>
      <patternFill patternType="solid">
        <fgColor rgb="FFB6DDE8"/>
        <bgColor indexed="64"/>
      </patternFill>
    </fill>
    <fill>
      <patternFill patternType="solid">
        <fgColor rgb="FFD99694"/>
        <bgColor indexed="64"/>
      </patternFill>
    </fill>
    <fill>
      <patternFill patternType="solid">
        <fgColor rgb="FFB2A1C6"/>
        <bgColor indexed="64"/>
      </patternFill>
    </fill>
    <fill>
      <patternFill patternType="solid">
        <fgColor rgb="FF94CDDD"/>
        <bgColor indexed="64"/>
      </patternFill>
    </fill>
    <fill>
      <patternFill patternType="solid">
        <fgColor rgb="FFFABF8F"/>
        <bgColor indexed="64"/>
      </patternFill>
    </fill>
    <fill>
      <patternFill patternType="solid">
        <fgColor rgb="FFC0514D"/>
        <bgColor indexed="64"/>
      </patternFill>
    </fill>
    <fill>
      <patternFill patternType="solid">
        <fgColor rgb="FF9ABA58"/>
        <bgColor indexed="64"/>
      </patternFill>
    </fill>
    <fill>
      <patternFill patternType="solid">
        <fgColor rgb="FF4CACC6"/>
        <bgColor indexed="64"/>
      </patternFill>
    </fill>
    <fill>
      <patternFill patternType="solid">
        <fgColor rgb="FFF79544"/>
        <bgColor indexed="64"/>
      </patternFill>
    </fill>
    <fill>
      <patternFill patternType="solid">
        <fgColor rgb="FFFFC7CE"/>
        <bgColor indexed="64"/>
      </patternFill>
    </fill>
    <fill>
      <patternFill patternType="solid">
        <fgColor rgb="FFA5A5A5"/>
        <bgColor indexed="64"/>
      </patternFill>
    </fill>
    <fill>
      <patternFill patternType="solid">
        <fgColor indexed="55"/>
        <bgColor indexed="64"/>
      </patternFill>
    </fill>
    <fill>
      <patternFill patternType="solid">
        <fgColor rgb="FFFFFFCC"/>
        <bgColor indexed="64"/>
      </patternFill>
    </fill>
    <fill>
      <patternFill patternType="lightGray"/>
    </fill>
    <fill>
      <patternFill patternType="solid">
        <fgColor indexed="22"/>
        <bgColor indexed="9"/>
      </patternFill>
    </fill>
    <fill>
      <patternFill patternType="solid">
        <fgColor indexed="10"/>
        <bgColor indexed="64"/>
      </patternFill>
    </fill>
    <fill>
      <patternFill patternType="solid">
        <fgColor rgb="FFC6EFCE"/>
        <bgColor indexed="64"/>
      </patternFill>
    </fill>
    <fill>
      <patternFill patternType="solid">
        <fgColor indexed="42"/>
        <bgColor indexed="64"/>
      </patternFill>
    </fill>
    <fill>
      <patternFill patternType="solid">
        <fgColor rgb="FFFFEB9C"/>
        <bgColor indexed="64"/>
      </patternFill>
    </fill>
    <fill>
      <patternFill patternType="darkVertical"/>
    </fill>
    <fill>
      <patternFill patternType="solid">
        <fgColor indexed="13"/>
        <bgColor indexed="64"/>
      </patternFill>
    </fill>
    <fill>
      <patternFill patternType="solid">
        <fgColor theme="9" tint="0.39997558519241921"/>
        <bgColor indexed="64"/>
      </patternFill>
    </fill>
    <fill>
      <patternFill patternType="solid">
        <fgColor theme="0"/>
        <bgColor theme="4" tint="0.79998168889431442"/>
      </patternFill>
    </fill>
    <fill>
      <patternFill patternType="solid">
        <fgColor theme="9" tint="-0.249977111117893"/>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indexed="26"/>
      </patternFill>
    </fill>
  </fills>
  <borders count="102">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right style="medium">
        <color auto="1"/>
      </right>
      <top/>
      <bottom style="medium">
        <color auto="1"/>
      </bottom>
      <diagonal/>
    </border>
    <border>
      <left style="thin">
        <color rgb="FF000000"/>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diagonal/>
    </border>
    <border>
      <left style="thin">
        <color indexed="8"/>
      </left>
      <right style="thin">
        <color indexed="8"/>
      </right>
      <top/>
      <bottom style="thin">
        <color indexed="8"/>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style="thin">
        <color rgb="FF000000"/>
      </right>
      <top style="thin">
        <color rgb="FF000000"/>
      </top>
      <bottom style="thin">
        <color rgb="FF000000"/>
      </bottom>
      <diagonal/>
    </border>
    <border>
      <left/>
      <right style="medium">
        <color auto="1"/>
      </right>
      <top/>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slantDashDot">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slantDashDot">
        <color auto="1"/>
      </right>
      <top/>
      <bottom style="thin">
        <color auto="1"/>
      </bottom>
      <diagonal/>
    </border>
    <border>
      <left style="slantDashDot">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slantDashDot">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double">
        <color auto="1"/>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slantDashDot">
        <color auto="1"/>
      </right>
      <top style="medium">
        <color auto="1"/>
      </top>
      <bottom style="thin">
        <color auto="1"/>
      </bottom>
      <diagonal/>
    </border>
    <border>
      <left style="slantDashDot">
        <color auto="1"/>
      </left>
      <right style="thin">
        <color auto="1"/>
      </right>
      <top style="medium">
        <color auto="1"/>
      </top>
      <bottom style="thin">
        <color auto="1"/>
      </bottom>
      <diagonal/>
    </border>
    <border>
      <left style="medium">
        <color auto="1"/>
      </left>
      <right style="slantDashDot">
        <color auto="1"/>
      </right>
      <top style="thin">
        <color auto="1"/>
      </top>
      <bottom style="thin">
        <color auto="1"/>
      </bottom>
      <diagonal/>
    </border>
    <border>
      <left/>
      <right/>
      <top style="thin">
        <color auto="1"/>
      </top>
      <bottom style="medium">
        <color auto="1"/>
      </bottom>
      <diagonal/>
    </border>
    <border>
      <left style="thin">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thin">
        <color auto="1"/>
      </left>
      <right/>
      <top style="medium">
        <color auto="1"/>
      </top>
      <bottom style="medium">
        <color auto="1"/>
      </bottom>
      <diagonal/>
    </border>
    <border>
      <left style="medium">
        <color auto="1"/>
      </left>
      <right/>
      <top/>
      <bottom style="thin">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diagonal/>
    </border>
    <border>
      <left/>
      <right style="thin">
        <color auto="1"/>
      </right>
      <top style="medium">
        <color auto="1"/>
      </top>
      <bottom style="thin">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auto="1"/>
      </left>
      <right/>
      <top style="thin">
        <color auto="1"/>
      </top>
      <bottom style="medium">
        <color auto="1"/>
      </bottom>
      <diagonal/>
    </border>
    <border>
      <left style="medium">
        <color auto="1"/>
      </left>
      <right style="medium">
        <color auto="1"/>
      </right>
      <top style="thin">
        <color auto="1"/>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style="hair">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hair">
        <color auto="1"/>
      </left>
      <right/>
      <top/>
      <bottom style="hair">
        <color auto="1"/>
      </bottom>
      <diagonal/>
    </border>
    <border>
      <left/>
      <right/>
      <top/>
      <bottom style="thick">
        <color rgb="FF5181BD"/>
      </bottom>
      <diagonal/>
    </border>
    <border>
      <left/>
      <right/>
      <top/>
      <bottom style="double">
        <color indexed="8"/>
      </bottom>
      <diagonal/>
    </border>
    <border>
      <left/>
      <right/>
      <top/>
      <bottom style="hair">
        <color auto="1"/>
      </bottom>
      <diagonal/>
    </border>
    <border>
      <left/>
      <right/>
      <top/>
      <bottom style="thick">
        <color indexed="62"/>
      </bottom>
      <diagonal/>
    </border>
    <border>
      <left style="double">
        <color indexed="63"/>
      </left>
      <right style="double">
        <color indexed="63"/>
      </right>
      <top style="double">
        <color indexed="63"/>
      </top>
      <bottom style="double">
        <color indexed="63"/>
      </bottom>
      <diagonal/>
    </border>
    <border>
      <left/>
      <right/>
      <top/>
      <bottom style="thick">
        <color rgb="FFA6BFDD"/>
      </bottom>
      <diagonal/>
    </border>
    <border>
      <left/>
      <right/>
      <top/>
      <bottom style="medium">
        <color rgb="FF96B3D7"/>
      </bottom>
      <diagonal/>
    </border>
    <border>
      <left/>
      <right/>
      <top/>
      <bottom style="medium">
        <color indexed="30"/>
      </bottom>
      <diagonal/>
    </border>
    <border>
      <left/>
      <right/>
      <top style="thin">
        <color rgb="FF5181BD"/>
      </top>
      <bottom style="double">
        <color rgb="FF5181BD"/>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auto="1"/>
      </right>
      <top style="thin">
        <color auto="1"/>
      </top>
      <bottom/>
      <diagonal/>
    </border>
    <border>
      <left style="thin">
        <color indexed="8"/>
      </left>
      <right style="thin">
        <color indexed="8"/>
      </right>
      <top style="thin">
        <color indexed="8"/>
      </top>
      <bottom style="thin">
        <color indexed="8"/>
      </bottom>
      <diagonal/>
    </border>
    <border>
      <left/>
      <right/>
      <top style="thin">
        <color indexed="64"/>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top style="thin">
        <color indexed="8"/>
      </top>
      <bottom/>
      <diagonal/>
    </border>
    <border>
      <left style="thin">
        <color indexed="64"/>
      </left>
      <right/>
      <top style="thin">
        <color indexed="64"/>
      </top>
      <bottom style="thin">
        <color indexed="64"/>
      </bottom>
      <diagonal/>
    </border>
  </borders>
  <cellStyleXfs count="248">
    <xf numFmtId="0" fontId="0" fillId="0" borderId="0"/>
    <xf numFmtId="167" fontId="33" fillId="0" borderId="0" applyFont="0" applyFill="0" applyBorder="0" applyAlignment="0" applyProtection="0"/>
    <xf numFmtId="0" fontId="37" fillId="0" borderId="0">
      <alignment horizontal="center" wrapText="1"/>
      <protection locked="0"/>
    </xf>
    <xf numFmtId="170" fontId="35" fillId="0" borderId="0" applyFont="0" applyFill="0" applyBorder="0" applyAlignment="0" applyProtection="0"/>
    <xf numFmtId="0" fontId="40" fillId="0" borderId="0"/>
    <xf numFmtId="0" fontId="45" fillId="0" borderId="0" applyNumberFormat="0" applyFill="0" applyBorder="0" applyAlignment="0">
      <alignment horizontal="center"/>
    </xf>
    <xf numFmtId="0" fontId="31" fillId="0" borderId="0"/>
    <xf numFmtId="0" fontId="17" fillId="41" borderId="0" applyNumberFormat="0" applyBorder="0" applyAlignment="0" applyProtection="0"/>
    <xf numFmtId="0" fontId="32" fillId="0" borderId="0"/>
    <xf numFmtId="0" fontId="32" fillId="0" borderId="0"/>
    <xf numFmtId="165" fontId="31" fillId="0" borderId="0" applyFont="0" applyFill="0" applyBorder="0" applyAlignment="0" applyProtection="0"/>
    <xf numFmtId="0" fontId="50" fillId="0" borderId="0" applyNumberFormat="0" applyAlignment="0">
      <alignment horizontal="left"/>
    </xf>
    <xf numFmtId="0" fontId="41" fillId="0" borderId="0" applyNumberFormat="0" applyFill="0" applyBorder="0" applyAlignment="0" applyProtection="0">
      <alignment vertical="top"/>
      <protection locked="0"/>
    </xf>
    <xf numFmtId="0" fontId="48" fillId="39" borderId="0" applyNumberFormat="0" applyBorder="0" applyAlignment="0" applyProtection="0"/>
    <xf numFmtId="169" fontId="35" fillId="0" borderId="0" applyFont="0" applyFill="0" applyBorder="0" applyAlignment="0" applyProtection="0"/>
    <xf numFmtId="0" fontId="32" fillId="36" borderId="0" applyNumberFormat="0" applyBorder="0" applyAlignment="0" applyProtection="0"/>
    <xf numFmtId="0" fontId="38" fillId="0" borderId="0" applyNumberFormat="0" applyFill="0" applyBorder="0" applyAlignment="0" applyProtection="0"/>
    <xf numFmtId="0" fontId="32" fillId="0" borderId="0"/>
    <xf numFmtId="0" fontId="32" fillId="0" borderId="0"/>
    <xf numFmtId="177" fontId="53" fillId="0" borderId="0"/>
    <xf numFmtId="0" fontId="34" fillId="0" borderId="0" applyFont="0" applyFill="0" applyBorder="0" applyAlignment="0" applyProtection="0"/>
    <xf numFmtId="0" fontId="48" fillId="44" borderId="0" applyNumberFormat="0" applyBorder="0" applyAlignment="0" applyProtection="0"/>
    <xf numFmtId="0" fontId="54" fillId="0" borderId="0"/>
    <xf numFmtId="169" fontId="35" fillId="0" borderId="0" applyFont="0" applyFill="0" applyBorder="0" applyAlignment="0" applyProtection="0"/>
    <xf numFmtId="167" fontId="31" fillId="0" borderId="0" applyFont="0" applyFill="0" applyBorder="0" applyAlignment="0" applyProtection="0"/>
    <xf numFmtId="0" fontId="55" fillId="0" borderId="73" applyNumberFormat="0" applyFill="0" applyAlignment="0" applyProtection="0"/>
    <xf numFmtId="0" fontId="41" fillId="0" borderId="0" applyNumberFormat="0" applyFill="0" applyBorder="0" applyAlignment="0" applyProtection="0">
      <alignment vertical="top"/>
      <protection locked="0"/>
    </xf>
    <xf numFmtId="170" fontId="35" fillId="0" borderId="0" applyFont="0" applyFill="0" applyBorder="0" applyAlignment="0" applyProtection="0"/>
    <xf numFmtId="176" fontId="31" fillId="0" borderId="0" applyFont="0" applyFill="0" applyBorder="0" applyAlignment="0" applyProtection="0"/>
    <xf numFmtId="0" fontId="58" fillId="0" borderId="0" applyNumberFormat="0" applyFill="0" applyBorder="0" applyAlignment="0" applyProtection="0">
      <alignment vertical="top"/>
      <protection locked="0"/>
    </xf>
    <xf numFmtId="0" fontId="58" fillId="0" borderId="0" applyNumberFormat="0" applyFill="0" applyBorder="0" applyAlignment="0" applyProtection="0">
      <alignment vertical="top"/>
      <protection locked="0"/>
    </xf>
    <xf numFmtId="167" fontId="31" fillId="0" borderId="0" applyFont="0" applyFill="0" applyBorder="0" applyAlignment="0" applyProtection="0"/>
    <xf numFmtId="0" fontId="54" fillId="0" borderId="0"/>
    <xf numFmtId="0" fontId="32" fillId="0" borderId="0"/>
    <xf numFmtId="168" fontId="31" fillId="0" borderId="0" applyFont="0" applyFill="0" applyBorder="0" applyAlignment="0" applyProtection="0"/>
    <xf numFmtId="0" fontId="32" fillId="0" borderId="0"/>
    <xf numFmtId="176" fontId="31" fillId="0" borderId="0" applyFont="0" applyFill="0" applyBorder="0" applyAlignment="0" applyProtection="0"/>
    <xf numFmtId="0" fontId="32" fillId="0" borderId="0"/>
    <xf numFmtId="0" fontId="47" fillId="38" borderId="8" applyNumberFormat="0" applyBorder="0" applyAlignment="0" applyProtection="0"/>
    <xf numFmtId="0" fontId="44" fillId="0" borderId="0"/>
    <xf numFmtId="0" fontId="32" fillId="0" borderId="0"/>
    <xf numFmtId="0" fontId="35" fillId="0" borderId="0" applyFont="0" applyFill="0" applyBorder="0" applyAlignment="0" applyProtection="0"/>
    <xf numFmtId="0" fontId="31" fillId="0" borderId="0"/>
    <xf numFmtId="0" fontId="35" fillId="0" borderId="0" applyFont="0" applyFill="0" applyBorder="0" applyAlignment="0" applyProtection="0"/>
    <xf numFmtId="0" fontId="35" fillId="0" borderId="0"/>
    <xf numFmtId="0" fontId="34" fillId="0" borderId="0"/>
    <xf numFmtId="164" fontId="31" fillId="0" borderId="0" applyFont="0" applyFill="0" applyBorder="0" applyAlignment="0" applyProtection="0"/>
    <xf numFmtId="182" fontId="31" fillId="0" borderId="0" applyFont="0" applyFill="0" applyBorder="0" applyAlignment="0" applyProtection="0"/>
    <xf numFmtId="164" fontId="35" fillId="0" borderId="0" applyFont="0" applyFill="0" applyBorder="0" applyAlignment="0" applyProtection="0"/>
    <xf numFmtId="170" fontId="31" fillId="0" borderId="0" applyFont="0" applyFill="0" applyBorder="0" applyAlignment="0" applyProtection="0"/>
    <xf numFmtId="170" fontId="31" fillId="0" borderId="0" applyFont="0" applyFill="0" applyBorder="0" applyAlignment="0" applyProtection="0"/>
    <xf numFmtId="169" fontId="35" fillId="0" borderId="0" applyFont="0" applyFill="0" applyBorder="0" applyAlignment="0" applyProtection="0"/>
    <xf numFmtId="168" fontId="31" fillId="0" borderId="0" applyFont="0" applyFill="0" applyBorder="0" applyAlignment="0" applyProtection="0"/>
    <xf numFmtId="0" fontId="48" fillId="46" borderId="0" applyNumberFormat="0" applyBorder="0" applyAlignment="0" applyProtection="0"/>
    <xf numFmtId="169" fontId="34" fillId="0" borderId="0" applyFont="0" applyFill="0" applyBorder="0" applyAlignment="0" applyProtection="0"/>
    <xf numFmtId="0" fontId="60" fillId="47" borderId="66" applyNumberFormat="0" applyAlignment="0" applyProtection="0"/>
    <xf numFmtId="168" fontId="31" fillId="0" borderId="0" applyFont="0" applyFill="0" applyBorder="0" applyAlignment="0" applyProtection="0"/>
    <xf numFmtId="169" fontId="34" fillId="0" borderId="0" applyFont="0" applyFill="0" applyBorder="0" applyAlignment="0" applyProtection="0"/>
    <xf numFmtId="0" fontId="31" fillId="0" borderId="0"/>
    <xf numFmtId="0" fontId="17" fillId="48" borderId="0" applyNumberFormat="0" applyBorder="0" applyAlignment="0" applyProtection="0"/>
    <xf numFmtId="0" fontId="31" fillId="0" borderId="0"/>
    <xf numFmtId="0" fontId="17" fillId="49" borderId="0" applyNumberFormat="0" applyBorder="0" applyAlignment="0" applyProtection="0"/>
    <xf numFmtId="0" fontId="17" fillId="50" borderId="0" applyNumberFormat="0" applyBorder="0" applyAlignment="0" applyProtection="0"/>
    <xf numFmtId="0" fontId="17" fillId="51" borderId="0" applyNumberFormat="0" applyBorder="0" applyAlignment="0" applyProtection="0"/>
    <xf numFmtId="0" fontId="17" fillId="45" borderId="0" applyNumberFormat="0" applyBorder="0" applyAlignment="0" applyProtection="0"/>
    <xf numFmtId="183" fontId="31" fillId="0" borderId="0" applyProtection="0">
      <protection locked="0"/>
    </xf>
    <xf numFmtId="0" fontId="17" fillId="52" borderId="0" applyNumberFormat="0" applyBorder="0" applyAlignment="0" applyProtection="0"/>
    <xf numFmtId="0" fontId="42" fillId="0" borderId="75"/>
    <xf numFmtId="0" fontId="32" fillId="0" borderId="0"/>
    <xf numFmtId="0" fontId="17" fillId="42" borderId="0" applyNumberFormat="0" applyBorder="0" applyAlignment="0" applyProtection="0"/>
    <xf numFmtId="0" fontId="17" fillId="53" borderId="0" applyNumberFormat="0" applyBorder="0" applyAlignment="0" applyProtection="0"/>
    <xf numFmtId="0" fontId="17" fillId="54" borderId="0" applyNumberFormat="0" applyBorder="0" applyAlignment="0" applyProtection="0"/>
    <xf numFmtId="0" fontId="17" fillId="55" borderId="0" applyNumberFormat="0" applyBorder="0" applyAlignment="0" applyProtection="0"/>
    <xf numFmtId="0" fontId="17" fillId="43" borderId="0" applyNumberFormat="0" applyBorder="0" applyAlignment="0" applyProtection="0"/>
    <xf numFmtId="0" fontId="48" fillId="56" borderId="0" applyNumberFormat="0" applyBorder="0" applyAlignment="0" applyProtection="0"/>
    <xf numFmtId="0" fontId="48" fillId="57" borderId="0" applyNumberFormat="0" applyBorder="0" applyAlignment="0" applyProtection="0"/>
    <xf numFmtId="0" fontId="48" fillId="58" borderId="0" applyNumberFormat="0" applyBorder="0" applyAlignment="0" applyProtection="0"/>
    <xf numFmtId="0" fontId="48" fillId="59" borderId="0" applyNumberFormat="0" applyBorder="0" applyAlignment="0" applyProtection="0"/>
    <xf numFmtId="0" fontId="48" fillId="40" borderId="0" applyNumberFormat="0" applyBorder="0" applyAlignment="0" applyProtection="0"/>
    <xf numFmtId="0" fontId="48" fillId="60" borderId="0" applyNumberFormat="0" applyBorder="0" applyAlignment="0" applyProtection="0"/>
    <xf numFmtId="0" fontId="48" fillId="61" borderId="0" applyNumberFormat="0" applyBorder="0" applyAlignment="0" applyProtection="0"/>
    <xf numFmtId="181" fontId="31" fillId="0" borderId="0"/>
    <xf numFmtId="0" fontId="48" fillId="62" borderId="0" applyNumberFormat="0" applyBorder="0" applyAlignment="0" applyProtection="0"/>
    <xf numFmtId="0" fontId="48" fillId="63" borderId="0" applyNumberFormat="0" applyBorder="0" applyAlignment="0" applyProtection="0"/>
    <xf numFmtId="0" fontId="37" fillId="0" borderId="0">
      <alignment horizontal="center" wrapText="1"/>
      <protection locked="0"/>
    </xf>
    <xf numFmtId="169" fontId="35" fillId="0" borderId="0" applyFont="0" applyFill="0" applyBorder="0" applyAlignment="0" applyProtection="0"/>
    <xf numFmtId="169" fontId="34" fillId="0" borderId="0" applyFont="0" applyFill="0" applyBorder="0" applyAlignment="0" applyProtection="0"/>
    <xf numFmtId="0" fontId="64" fillId="64" borderId="0" applyNumberFormat="0" applyBorder="0" applyAlignment="0" applyProtection="0"/>
    <xf numFmtId="0" fontId="65" fillId="0" borderId="0" applyNumberFormat="0" applyFill="0" applyBorder="0" applyAlignment="0" applyProtection="0"/>
    <xf numFmtId="0" fontId="35" fillId="0" borderId="0" applyFont="0" applyFill="0" applyBorder="0" applyAlignment="0" applyProtection="0"/>
    <xf numFmtId="0" fontId="40" fillId="0" borderId="0"/>
    <xf numFmtId="184" fontId="35" fillId="0" borderId="0" applyFill="0" applyBorder="0" applyAlignment="0"/>
    <xf numFmtId="0" fontId="51" fillId="0" borderId="0"/>
    <xf numFmtId="0" fontId="66" fillId="65" borderId="67" applyNumberFormat="0" applyAlignment="0" applyProtection="0"/>
    <xf numFmtId="0" fontId="67" fillId="66" borderId="77" applyNumberFormat="0" applyAlignment="0" applyProtection="0"/>
    <xf numFmtId="181" fontId="31" fillId="0" borderId="0"/>
    <xf numFmtId="181" fontId="31" fillId="0" borderId="0"/>
    <xf numFmtId="181" fontId="31" fillId="0" borderId="0"/>
    <xf numFmtId="181" fontId="31" fillId="0" borderId="0"/>
    <xf numFmtId="185" fontId="31" fillId="0" borderId="0" applyFont="0" applyFill="0" applyBorder="0" applyAlignment="0" applyProtection="0"/>
    <xf numFmtId="181" fontId="31" fillId="0" borderId="0"/>
    <xf numFmtId="181" fontId="31" fillId="0" borderId="0"/>
    <xf numFmtId="181" fontId="31" fillId="0" borderId="0"/>
    <xf numFmtId="167" fontId="31" fillId="0" borderId="0" applyFont="0" applyFill="0" applyBorder="0" applyAlignment="0" applyProtection="0"/>
    <xf numFmtId="0" fontId="51" fillId="67" borderId="68" applyNumberFormat="0" applyFont="0" applyAlignment="0" applyProtection="0"/>
    <xf numFmtId="167" fontId="51" fillId="0" borderId="0" applyFont="0" applyFill="0" applyBorder="0" applyAlignment="0" applyProtection="0"/>
    <xf numFmtId="167" fontId="51" fillId="0" borderId="0" applyFont="0" applyFill="0" applyBorder="0" applyAlignment="0" applyProtection="0"/>
    <xf numFmtId="0" fontId="46" fillId="0" borderId="0" applyFont="0" applyFill="0" applyBorder="0" applyAlignment="0" applyProtection="0"/>
    <xf numFmtId="170" fontId="56" fillId="0" borderId="74" applyBorder="0"/>
    <xf numFmtId="0" fontId="59" fillId="68" borderId="40">
      <alignment horizontal="right"/>
    </xf>
    <xf numFmtId="0" fontId="42" fillId="0" borderId="72" applyNumberFormat="0" applyBorder="0" applyAlignment="0">
      <alignment horizontal="left"/>
      <protection locked="0"/>
    </xf>
    <xf numFmtId="176" fontId="31" fillId="0" borderId="0" applyFont="0" applyFill="0" applyBorder="0" applyAlignment="0" applyProtection="0"/>
    <xf numFmtId="171" fontId="31" fillId="0" borderId="0" applyFont="0" applyFill="0" applyBorder="0" applyAlignment="0" applyProtection="0"/>
    <xf numFmtId="176" fontId="31" fillId="0" borderId="0" applyFont="0" applyFill="0" applyBorder="0" applyAlignment="0" applyProtection="0"/>
    <xf numFmtId="0" fontId="47" fillId="38" borderId="8" applyNumberFormat="0" applyBorder="0" applyAlignment="0" applyProtection="0"/>
    <xf numFmtId="186" fontId="31" fillId="0" borderId="0" applyFont="0" applyFill="0" applyBorder="0" applyAlignment="0" applyProtection="0"/>
    <xf numFmtId="176" fontId="31" fillId="0" borderId="0" applyFont="0" applyFill="0" applyBorder="0" applyAlignment="0" applyProtection="0"/>
    <xf numFmtId="178" fontId="31" fillId="0" borderId="0">
      <protection locked="0"/>
    </xf>
    <xf numFmtId="174" fontId="46" fillId="0" borderId="0" applyFont="0" applyFill="0" applyBorder="0" applyAlignment="0" applyProtection="0"/>
    <xf numFmtId="0" fontId="42" fillId="69" borderId="0" applyNumberFormat="0" applyAlignment="0">
      <alignment horizontal="left"/>
    </xf>
    <xf numFmtId="0" fontId="42" fillId="70" borderId="0" applyNumberFormat="0" applyBorder="0" applyAlignment="0">
      <protection locked="0"/>
    </xf>
    <xf numFmtId="0" fontId="31" fillId="0" borderId="0" applyFont="0" applyFill="0" applyBorder="0" applyAlignment="0" applyProtection="0"/>
    <xf numFmtId="187" fontId="31" fillId="0" borderId="0" applyFont="0" applyFill="0" applyBorder="0" applyAlignment="0" applyProtection="0"/>
    <xf numFmtId="175" fontId="31" fillId="0" borderId="0" applyFont="0" applyFill="0" applyBorder="0" applyAlignment="0" applyProtection="0"/>
    <xf numFmtId="0" fontId="69" fillId="0" borderId="0" applyNumberFormat="0" applyAlignment="0">
      <alignment horizontal="left"/>
    </xf>
    <xf numFmtId="0" fontId="70" fillId="0" borderId="0" applyNumberFormat="0" applyFill="0" applyBorder="0" applyAlignment="0" applyProtection="0"/>
    <xf numFmtId="0" fontId="31" fillId="0" borderId="0" applyFont="0" applyFill="0" applyBorder="0" applyAlignment="0" applyProtection="0"/>
    <xf numFmtId="0" fontId="42" fillId="0" borderId="0"/>
    <xf numFmtId="188" fontId="71" fillId="0" borderId="0" applyFill="0" applyBorder="0">
      <alignment horizontal="right"/>
      <protection locked="0"/>
    </xf>
    <xf numFmtId="0" fontId="72" fillId="71" borderId="0" applyNumberFormat="0" applyBorder="0" applyAlignment="0" applyProtection="0"/>
    <xf numFmtId="0" fontId="73" fillId="72" borderId="0" applyNumberFormat="0" applyBorder="0" applyAlignment="0" applyProtection="0"/>
    <xf numFmtId="0" fontId="45" fillId="68" borderId="0" applyNumberFormat="0" applyFont="0" applyBorder="0" applyAlignment="0" applyProtection="0"/>
    <xf numFmtId="0" fontId="74" fillId="7" borderId="0"/>
    <xf numFmtId="0" fontId="61" fillId="0" borderId="43" applyNumberFormat="0" applyAlignment="0" applyProtection="0">
      <alignment horizontal="left" vertical="center"/>
    </xf>
    <xf numFmtId="173" fontId="31" fillId="0" borderId="0" applyFont="0" applyFill="0" applyBorder="0" applyAlignment="0" applyProtection="0"/>
    <xf numFmtId="0" fontId="61" fillId="0" borderId="3">
      <alignment horizontal="left" vertical="center"/>
    </xf>
    <xf numFmtId="0" fontId="35" fillId="0" borderId="0" applyFont="0" applyFill="0" applyBorder="0" applyAlignment="0" applyProtection="0"/>
    <xf numFmtId="0" fontId="31" fillId="0" borderId="0"/>
    <xf numFmtId="0" fontId="75" fillId="0" borderId="0"/>
    <xf numFmtId="0" fontId="62" fillId="0" borderId="76" applyNumberFormat="0" applyFill="0" applyAlignment="0" applyProtection="0"/>
    <xf numFmtId="0" fontId="76" fillId="0" borderId="78" applyNumberFormat="0" applyFill="0" applyAlignment="0" applyProtection="0"/>
    <xf numFmtId="0" fontId="68" fillId="0" borderId="79" applyNumberFormat="0" applyFill="0" applyAlignment="0" applyProtection="0"/>
    <xf numFmtId="170" fontId="33" fillId="0" borderId="0" applyFont="0" applyFill="0" applyBorder="0" applyAlignment="0" applyProtection="0"/>
    <xf numFmtId="0" fontId="36" fillId="0" borderId="0"/>
    <xf numFmtId="0" fontId="36" fillId="0" borderId="0"/>
    <xf numFmtId="0" fontId="77" fillId="0" borderId="80" applyNumberFormat="0" applyFill="0" applyAlignment="0" applyProtection="0"/>
    <xf numFmtId="0" fontId="68" fillId="0" borderId="0" applyNumberFormat="0" applyFill="0" applyBorder="0" applyAlignment="0" applyProtection="0"/>
    <xf numFmtId="0" fontId="59" fillId="0" borderId="25">
      <alignment horizontal="center"/>
    </xf>
    <xf numFmtId="0" fontId="59" fillId="0" borderId="0">
      <alignment horizontal="center"/>
    </xf>
    <xf numFmtId="0" fontId="79" fillId="0" borderId="0" applyNumberFormat="0" applyFill="0" applyBorder="0" applyAlignment="0" applyProtection="0"/>
    <xf numFmtId="0" fontId="80" fillId="0" borderId="0"/>
    <xf numFmtId="0" fontId="81" fillId="16" borderId="66" applyNumberFormat="0" applyAlignment="0" applyProtection="0"/>
    <xf numFmtId="189" fontId="45" fillId="0" borderId="19" applyFont="0" applyFill="0" applyBorder="0" applyAlignment="0" applyProtection="0"/>
    <xf numFmtId="169" fontId="35" fillId="0" borderId="0" applyFont="0" applyFill="0" applyBorder="0" applyAlignment="0" applyProtection="0"/>
    <xf numFmtId="164" fontId="33" fillId="0" borderId="0" applyFont="0" applyFill="0" applyBorder="0" applyAlignment="0" applyProtection="0"/>
    <xf numFmtId="0" fontId="32" fillId="0" borderId="0"/>
    <xf numFmtId="0" fontId="82" fillId="0" borderId="71" applyNumberFormat="0" applyFill="0" applyAlignment="0" applyProtection="0"/>
    <xf numFmtId="0" fontId="83" fillId="0" borderId="0" applyNumberFormat="0">
      <alignment horizontal="right"/>
    </xf>
    <xf numFmtId="166" fontId="31" fillId="0" borderId="0" applyFont="0" applyFill="0" applyBorder="0" applyAlignment="0" applyProtection="0"/>
    <xf numFmtId="0" fontId="36" fillId="0" borderId="0"/>
    <xf numFmtId="0" fontId="36" fillId="0" borderId="0"/>
    <xf numFmtId="0" fontId="84" fillId="73" borderId="0" applyNumberFormat="0" applyBorder="0" applyAlignment="0" applyProtection="0"/>
    <xf numFmtId="0" fontId="51" fillId="0" borderId="0"/>
    <xf numFmtId="0" fontId="51" fillId="0" borderId="0"/>
    <xf numFmtId="0" fontId="85" fillId="0" borderId="0"/>
    <xf numFmtId="169" fontId="35" fillId="0" borderId="0" applyFont="0" applyFill="0" applyBorder="0" applyAlignment="0" applyProtection="0"/>
    <xf numFmtId="0" fontId="36" fillId="0" borderId="0"/>
    <xf numFmtId="165" fontId="31" fillId="0" borderId="0" applyFont="0" applyFill="0" applyBorder="0" applyAlignment="0" applyProtection="0"/>
    <xf numFmtId="0" fontId="36" fillId="0" borderId="0"/>
    <xf numFmtId="0" fontId="36" fillId="0" borderId="0"/>
    <xf numFmtId="180" fontId="35" fillId="0" borderId="0" applyFont="0" applyFill="0" applyBorder="0" applyAlignment="0" applyProtection="0"/>
    <xf numFmtId="0" fontId="36" fillId="0" borderId="0"/>
    <xf numFmtId="0" fontId="32" fillId="0" borderId="0"/>
    <xf numFmtId="0" fontId="36" fillId="0" borderId="0"/>
    <xf numFmtId="180" fontId="35" fillId="0" borderId="0" applyFont="0" applyFill="0" applyBorder="0" applyAlignment="0" applyProtection="0"/>
    <xf numFmtId="165" fontId="31" fillId="0" borderId="0" applyFont="0" applyFill="0" applyBorder="0" applyAlignment="0" applyProtection="0"/>
    <xf numFmtId="0" fontId="36" fillId="0" borderId="0"/>
    <xf numFmtId="0" fontId="36" fillId="0" borderId="0"/>
    <xf numFmtId="0" fontId="51" fillId="0" borderId="0"/>
    <xf numFmtId="0" fontId="31" fillId="0" borderId="0"/>
    <xf numFmtId="179" fontId="57" fillId="0" borderId="5">
      <alignment horizontal="justify" vertical="top" wrapText="1"/>
    </xf>
    <xf numFmtId="0" fontId="52" fillId="0" borderId="0"/>
    <xf numFmtId="167" fontId="31" fillId="0" borderId="0" applyFont="0" applyFill="0" applyBorder="0" applyAlignment="0" applyProtection="0"/>
    <xf numFmtId="0" fontId="32" fillId="0" borderId="0"/>
    <xf numFmtId="0" fontId="35" fillId="0" borderId="0" applyFont="0" applyFill="0" applyBorder="0" applyAlignment="0" applyProtection="0"/>
    <xf numFmtId="0" fontId="32" fillId="0" borderId="0"/>
    <xf numFmtId="0" fontId="32" fillId="0" borderId="0"/>
    <xf numFmtId="0" fontId="34" fillId="0" borderId="0" applyFont="0" applyFill="0" applyBorder="0" applyAlignment="0" applyProtection="0"/>
    <xf numFmtId="0" fontId="32" fillId="0" borderId="0"/>
    <xf numFmtId="0" fontId="32" fillId="0" borderId="0"/>
    <xf numFmtId="0" fontId="32" fillId="0" borderId="0"/>
    <xf numFmtId="0" fontId="32" fillId="0" borderId="0"/>
    <xf numFmtId="0" fontId="32" fillId="0" borderId="0"/>
    <xf numFmtId="0" fontId="32" fillId="0" borderId="0"/>
    <xf numFmtId="0" fontId="63" fillId="0" borderId="0"/>
    <xf numFmtId="0" fontId="32" fillId="0" borderId="0"/>
    <xf numFmtId="0" fontId="32" fillId="0" borderId="0"/>
    <xf numFmtId="0" fontId="32" fillId="0" borderId="0"/>
    <xf numFmtId="0" fontId="51" fillId="0" borderId="0"/>
    <xf numFmtId="180" fontId="35" fillId="0" borderId="0" applyFont="0" applyFill="0" applyBorder="0" applyAlignment="0" applyProtection="0"/>
    <xf numFmtId="0" fontId="34" fillId="0" borderId="0" applyFont="0" applyFill="0" applyBorder="0" applyAlignment="0" applyProtection="0"/>
    <xf numFmtId="0" fontId="36" fillId="0" borderId="0"/>
    <xf numFmtId="169" fontId="34" fillId="0" borderId="0" applyFont="0" applyFill="0" applyBorder="0" applyAlignment="0" applyProtection="0"/>
    <xf numFmtId="180" fontId="35" fillId="0" borderId="0" applyFont="0" applyFill="0" applyBorder="0" applyAlignment="0" applyProtection="0"/>
    <xf numFmtId="0" fontId="31" fillId="0" borderId="8" applyBorder="0"/>
    <xf numFmtId="0" fontId="36" fillId="0" borderId="0"/>
    <xf numFmtId="0" fontId="51" fillId="0" borderId="0"/>
    <xf numFmtId="0" fontId="51" fillId="0" borderId="0"/>
    <xf numFmtId="0" fontId="17" fillId="0" borderId="0"/>
    <xf numFmtId="0" fontId="51" fillId="0" borderId="0"/>
    <xf numFmtId="0" fontId="17" fillId="0" borderId="0"/>
    <xf numFmtId="0" fontId="42" fillId="0" borderId="0" applyNumberFormat="0" applyFill="0" applyBorder="0" applyAlignment="0" applyProtection="0">
      <alignment horizontal="left"/>
    </xf>
    <xf numFmtId="0" fontId="40" fillId="0" borderId="0"/>
    <xf numFmtId="0" fontId="40" fillId="0" borderId="0"/>
    <xf numFmtId="0" fontId="31" fillId="0" borderId="0"/>
    <xf numFmtId="0" fontId="31" fillId="0" borderId="0"/>
    <xf numFmtId="0" fontId="51" fillId="0" borderId="0"/>
    <xf numFmtId="0" fontId="34" fillId="0" borderId="0" applyFont="0" applyFill="0" applyBorder="0" applyAlignment="0" applyProtection="0"/>
    <xf numFmtId="0" fontId="86" fillId="0" borderId="14"/>
    <xf numFmtId="0" fontId="17" fillId="0" borderId="0"/>
    <xf numFmtId="0" fontId="31" fillId="0" borderId="0"/>
    <xf numFmtId="0" fontId="32" fillId="0" borderId="0"/>
    <xf numFmtId="0" fontId="31" fillId="0" borderId="0"/>
    <xf numFmtId="0" fontId="31" fillId="0" borderId="0"/>
    <xf numFmtId="0" fontId="31" fillId="0" borderId="8" applyBorder="0"/>
    <xf numFmtId="0" fontId="78" fillId="47" borderId="70" applyNumberFormat="0" applyAlignment="0" applyProtection="0"/>
    <xf numFmtId="0" fontId="31" fillId="0" borderId="0" applyFont="0" applyFill="0" applyBorder="0" applyAlignment="0" applyProtection="0"/>
    <xf numFmtId="0" fontId="31" fillId="0" borderId="0" applyFont="0" applyFill="0" applyBorder="0" applyAlignment="0" applyProtection="0"/>
    <xf numFmtId="0" fontId="59" fillId="0" borderId="17" applyBorder="0"/>
    <xf numFmtId="0" fontId="49" fillId="74" borderId="0" applyNumberFormat="0" applyFont="0" applyBorder="0" applyAlignment="0">
      <alignment horizontal="center"/>
    </xf>
    <xf numFmtId="172" fontId="43" fillId="37" borderId="69">
      <alignment horizontal="center"/>
    </xf>
    <xf numFmtId="0" fontId="49" fillId="37" borderId="3" applyNumberFormat="0" applyFont="0" applyAlignment="0">
      <alignment horizontal="center"/>
    </xf>
    <xf numFmtId="180" fontId="35" fillId="0" borderId="0" applyFont="0" applyFill="0" applyBorder="0" applyAlignment="0" applyProtection="0"/>
    <xf numFmtId="179" fontId="57" fillId="0" borderId="5">
      <alignment horizontal="justify" vertical="top" wrapText="1"/>
    </xf>
    <xf numFmtId="0" fontId="31" fillId="0" borderId="0"/>
    <xf numFmtId="180" fontId="35" fillId="0" borderId="0" applyFont="0" applyFill="0" applyBorder="0" applyAlignment="0" applyProtection="0"/>
    <xf numFmtId="180" fontId="34" fillId="0" borderId="0" applyFont="0" applyFill="0" applyBorder="0" applyAlignment="0" applyProtection="0"/>
    <xf numFmtId="180" fontId="35" fillId="0" borderId="0" applyFont="0" applyFill="0" applyBorder="0" applyAlignment="0" applyProtection="0"/>
    <xf numFmtId="164" fontId="31" fillId="0" borderId="0" applyFont="0" applyFill="0" applyBorder="0" applyAlignment="0" applyProtection="0"/>
    <xf numFmtId="180" fontId="35" fillId="0" borderId="0" applyFont="0" applyFill="0" applyBorder="0" applyAlignment="0" applyProtection="0"/>
    <xf numFmtId="0" fontId="35" fillId="0" borderId="0" applyFont="0" applyFill="0" applyBorder="0" applyAlignment="0" applyProtection="0"/>
    <xf numFmtId="169" fontId="35" fillId="0" borderId="0" applyFont="0" applyFill="0" applyBorder="0" applyAlignment="0" applyProtection="0"/>
    <xf numFmtId="0" fontId="87" fillId="0" borderId="0" applyBorder="0">
      <alignment horizontal="right"/>
    </xf>
    <xf numFmtId="0" fontId="34" fillId="0" borderId="0" applyFont="0" applyFill="0" applyBorder="0" applyAlignment="0" applyProtection="0"/>
    <xf numFmtId="0" fontId="88" fillId="0" borderId="81" applyNumberFormat="0" applyFill="0" applyAlignment="0" applyProtection="0"/>
    <xf numFmtId="0" fontId="35" fillId="0" borderId="0" applyFont="0" applyFill="0" applyBorder="0" applyAlignment="0" applyProtection="0"/>
    <xf numFmtId="0" fontId="39" fillId="0" borderId="0" applyNumberFormat="0" applyFill="0" applyBorder="0" applyAlignment="0" applyProtection="0"/>
    <xf numFmtId="0" fontId="31" fillId="75" borderId="0" applyNumberFormat="0" applyFont="0" applyBorder="0" applyAlignment="0" applyProtection="0"/>
  </cellStyleXfs>
  <cellXfs count="539">
    <xf numFmtId="0" fontId="0" fillId="0" borderId="0" xfId="0"/>
    <xf numFmtId="0" fontId="4" fillId="0" borderId="0" xfId="0" applyFont="1" applyAlignment="1">
      <alignment horizontal="center" vertical="center"/>
    </xf>
    <xf numFmtId="0" fontId="5" fillId="0" borderId="0" xfId="0" applyFont="1"/>
    <xf numFmtId="0" fontId="4" fillId="0" borderId="0" xfId="0" applyFont="1"/>
    <xf numFmtId="0" fontId="6" fillId="2" borderId="0" xfId="0" applyFont="1" applyFill="1"/>
    <xf numFmtId="0" fontId="6" fillId="0" borderId="0" xfId="0" applyFont="1"/>
    <xf numFmtId="0" fontId="7" fillId="3" borderId="0" xfId="0" applyFont="1" applyFill="1"/>
    <xf numFmtId="0" fontId="8" fillId="0" borderId="0" xfId="0" applyFont="1"/>
    <xf numFmtId="0" fontId="0" fillId="0" borderId="0" xfId="0" applyAlignment="1">
      <alignment horizontal="center"/>
    </xf>
    <xf numFmtId="0" fontId="0" fillId="0" borderId="0" xfId="0" applyAlignment="1">
      <alignment horizontal="center" vertical="center"/>
    </xf>
    <xf numFmtId="0" fontId="0" fillId="0" borderId="0" xfId="0" applyAlignment="1">
      <alignment horizontal="left"/>
    </xf>
    <xf numFmtId="0" fontId="0" fillId="0" borderId="0" xfId="0" applyAlignment="1">
      <alignment wrapText="1"/>
    </xf>
    <xf numFmtId="0" fontId="0" fillId="0" borderId="0" xfId="0" applyAlignment="1">
      <alignment horizontal="center" wrapText="1"/>
    </xf>
    <xf numFmtId="0" fontId="0" fillId="0" borderId="0" xfId="0" applyAlignment="1">
      <alignment horizontal="center" vertical="center" wrapText="1"/>
    </xf>
    <xf numFmtId="0" fontId="5" fillId="0" borderId="8" xfId="0" applyFont="1" applyBorder="1" applyAlignment="1">
      <alignment horizontal="center" vertical="center"/>
    </xf>
    <xf numFmtId="0" fontId="13" fillId="7" borderId="8" xfId="207" applyFont="1" applyFill="1" applyBorder="1" applyAlignment="1">
      <alignment horizontal="left" vertical="center" wrapText="1"/>
    </xf>
    <xf numFmtId="0" fontId="13" fillId="7" borderId="8" xfId="207" applyFont="1" applyFill="1" applyBorder="1" applyAlignment="1">
      <alignment horizontal="center" vertical="center" wrapText="1"/>
    </xf>
    <xf numFmtId="0" fontId="13" fillId="8" borderId="8" xfId="0" applyFont="1" applyFill="1" applyBorder="1" applyAlignment="1">
      <alignment horizontal="left" vertical="center" wrapText="1"/>
    </xf>
    <xf numFmtId="190" fontId="13" fillId="7" borderId="8" xfId="183" applyNumberFormat="1" applyFont="1" applyFill="1" applyBorder="1" applyAlignment="1">
      <alignment horizontal="center" vertical="center" wrapText="1"/>
    </xf>
    <xf numFmtId="0" fontId="13" fillId="9" borderId="9" xfId="0" applyFont="1" applyFill="1" applyBorder="1" applyAlignment="1">
      <alignment horizontal="left" vertical="center" wrapText="1"/>
    </xf>
    <xf numFmtId="0" fontId="13" fillId="9" borderId="9" xfId="0" applyFont="1" applyFill="1" applyBorder="1" applyAlignment="1">
      <alignment horizontal="center" vertical="center" wrapText="1"/>
    </xf>
    <xf numFmtId="0" fontId="14" fillId="0" borderId="8" xfId="183" applyFont="1" applyBorder="1" applyAlignment="1">
      <alignment horizontal="center" vertical="center" wrapText="1"/>
    </xf>
    <xf numFmtId="0" fontId="15" fillId="0" borderId="8" xfId="0" applyFont="1" applyBorder="1" applyAlignment="1">
      <alignment vertical="center" wrapText="1"/>
    </xf>
    <xf numFmtId="0" fontId="15" fillId="0" borderId="8" xfId="0" applyFont="1" applyBorder="1" applyAlignment="1">
      <alignment horizontal="center" vertical="center" wrapText="1"/>
    </xf>
    <xf numFmtId="0" fontId="13" fillId="9" borderId="8" xfId="178" applyFont="1" applyFill="1" applyBorder="1" applyAlignment="1">
      <alignment horizontal="center" vertical="center" wrapText="1"/>
    </xf>
    <xf numFmtId="0" fontId="15" fillId="11" borderId="10" xfId="0" applyFont="1" applyFill="1" applyBorder="1" applyAlignment="1">
      <alignment horizontal="center" vertical="center" wrapText="1"/>
    </xf>
    <xf numFmtId="0" fontId="16" fillId="0" borderId="0" xfId="0" applyFont="1" applyAlignment="1">
      <alignment horizontal="center" vertical="center"/>
    </xf>
    <xf numFmtId="0" fontId="14" fillId="0" borderId="0" xfId="0" applyFont="1" applyAlignment="1">
      <alignment vertical="center" wrapText="1"/>
    </xf>
    <xf numFmtId="0" fontId="12" fillId="6" borderId="6" xfId="0" applyFont="1" applyFill="1" applyBorder="1" applyAlignment="1">
      <alignment vertical="center"/>
    </xf>
    <xf numFmtId="0" fontId="12" fillId="6" borderId="7" xfId="0" applyFont="1" applyFill="1" applyBorder="1" applyAlignment="1">
      <alignment vertical="center"/>
    </xf>
    <xf numFmtId="0" fontId="11" fillId="5" borderId="8" xfId="0" applyFont="1" applyFill="1" applyBorder="1" applyAlignment="1">
      <alignment horizontal="center" vertical="center"/>
    </xf>
    <xf numFmtId="0" fontId="11" fillId="5" borderId="8" xfId="0" applyFont="1" applyFill="1" applyBorder="1" applyAlignment="1">
      <alignment horizontal="center" vertical="center" wrapText="1"/>
    </xf>
    <xf numFmtId="0" fontId="5" fillId="0" borderId="5" xfId="0" applyFont="1" applyBorder="1" applyAlignment="1">
      <alignment horizontal="center" vertical="center"/>
    </xf>
    <xf numFmtId="0" fontId="14" fillId="0" borderId="8" xfId="183" applyFont="1" applyBorder="1" applyAlignment="1">
      <alignment horizontal="left" vertical="center" wrapText="1"/>
    </xf>
    <xf numFmtId="0" fontId="14" fillId="0" borderId="8" xfId="178" applyFont="1" applyBorder="1" applyAlignment="1">
      <alignment vertical="center" wrapText="1"/>
    </xf>
    <xf numFmtId="0" fontId="17" fillId="0" borderId="11" xfId="0" applyFont="1" applyBorder="1" applyAlignment="1">
      <alignment vertical="center" wrapText="1"/>
    </xf>
    <xf numFmtId="15" fontId="18" fillId="11" borderId="12" xfId="0" applyNumberFormat="1" applyFont="1" applyFill="1" applyBorder="1" applyAlignment="1">
      <alignment horizontal="center" vertical="center"/>
    </xf>
    <xf numFmtId="0" fontId="15" fillId="0" borderId="0" xfId="0" applyFont="1" applyAlignment="1">
      <alignment horizontal="right" vertical="center" wrapText="1"/>
    </xf>
    <xf numFmtId="0" fontId="15" fillId="13" borderId="4" xfId="0" applyFont="1" applyFill="1" applyBorder="1" applyAlignment="1">
      <alignment horizontal="center" vertical="center" wrapText="1"/>
    </xf>
    <xf numFmtId="0" fontId="15" fillId="14" borderId="8" xfId="0" applyFont="1" applyFill="1" applyBorder="1" applyAlignment="1">
      <alignment horizontal="right" vertical="center" wrapText="1"/>
    </xf>
    <xf numFmtId="0" fontId="19" fillId="14" borderId="8" xfId="0" applyFont="1" applyFill="1" applyBorder="1" applyAlignment="1">
      <alignment horizontal="center" vertical="center"/>
    </xf>
    <xf numFmtId="0" fontId="15" fillId="0" borderId="0" xfId="0" applyFont="1" applyAlignment="1">
      <alignment vertical="center" wrapText="1"/>
    </xf>
    <xf numFmtId="0" fontId="15" fillId="15" borderId="4" xfId="0" applyFont="1" applyFill="1" applyBorder="1" applyAlignment="1">
      <alignment horizontal="center" vertical="center" wrapText="1"/>
    </xf>
    <xf numFmtId="0" fontId="15" fillId="16" borderId="8" xfId="0" applyFont="1" applyFill="1" applyBorder="1" applyAlignment="1">
      <alignment horizontal="right" vertical="center" wrapText="1"/>
    </xf>
    <xf numFmtId="0" fontId="19" fillId="16" borderId="8" xfId="0" applyFont="1" applyFill="1" applyBorder="1" applyAlignment="1">
      <alignment horizontal="center" vertical="center"/>
    </xf>
    <xf numFmtId="0" fontId="11" fillId="4" borderId="3" xfId="0" applyFont="1" applyFill="1" applyBorder="1" applyAlignment="1">
      <alignment vertical="center" wrapText="1"/>
    </xf>
    <xf numFmtId="0" fontId="11" fillId="5" borderId="2" xfId="0" applyFont="1" applyFill="1" applyBorder="1" applyAlignment="1">
      <alignment vertical="center"/>
    </xf>
    <xf numFmtId="0" fontId="11" fillId="5" borderId="3" xfId="0" applyFont="1" applyFill="1" applyBorder="1" applyAlignment="1">
      <alignment vertical="center"/>
    </xf>
    <xf numFmtId="0" fontId="11" fillId="5" borderId="13" xfId="0" applyFont="1" applyFill="1" applyBorder="1" applyAlignment="1">
      <alignment vertical="center"/>
    </xf>
    <xf numFmtId="0" fontId="23" fillId="19" borderId="8" xfId="0" applyFont="1" applyFill="1" applyBorder="1" applyAlignment="1">
      <alignment horizontal="center" vertical="center" textRotation="90" wrapText="1"/>
    </xf>
    <xf numFmtId="0" fontId="13" fillId="19" borderId="8" xfId="0" applyFont="1" applyFill="1" applyBorder="1" applyAlignment="1">
      <alignment horizontal="center" vertical="center" wrapText="1"/>
    </xf>
    <xf numFmtId="0" fontId="14" fillId="19" borderId="8" xfId="0" applyFont="1" applyFill="1" applyBorder="1" applyAlignment="1">
      <alignment horizontal="center" vertical="center" wrapText="1"/>
    </xf>
    <xf numFmtId="0" fontId="11" fillId="5" borderId="8" xfId="0" applyFont="1" applyFill="1" applyBorder="1" applyAlignment="1">
      <alignment vertical="center"/>
    </xf>
    <xf numFmtId="0" fontId="10" fillId="4" borderId="3" xfId="0" applyFont="1" applyFill="1" applyBorder="1" applyAlignment="1">
      <alignment vertical="center" wrapText="1"/>
    </xf>
    <xf numFmtId="0" fontId="23" fillId="13" borderId="8" xfId="0" applyFont="1" applyFill="1" applyBorder="1" applyAlignment="1">
      <alignment horizontal="center" vertical="center" textRotation="90" wrapText="1"/>
    </xf>
    <xf numFmtId="0" fontId="23" fillId="22" borderId="8" xfId="0" applyFont="1" applyFill="1" applyBorder="1" applyAlignment="1">
      <alignment horizontal="center" vertical="center" textRotation="90" wrapText="1"/>
    </xf>
    <xf numFmtId="0" fontId="26" fillId="20" borderId="2" xfId="0" applyFont="1" applyFill="1" applyBorder="1" applyAlignment="1">
      <alignment horizontal="center" vertical="center" textRotation="90" wrapText="1"/>
    </xf>
    <xf numFmtId="0" fontId="13" fillId="17" borderId="19" xfId="178" applyFont="1" applyFill="1" applyBorder="1" applyAlignment="1">
      <alignment vertical="center" wrapText="1"/>
    </xf>
    <xf numFmtId="0" fontId="5" fillId="13" borderId="8" xfId="0" applyFont="1" applyFill="1" applyBorder="1" applyAlignment="1">
      <alignment horizontal="center" vertical="center"/>
    </xf>
    <xf numFmtId="0" fontId="16" fillId="22" borderId="8" xfId="0" applyFont="1" applyFill="1" applyBorder="1" applyAlignment="1">
      <alignment horizontal="center" vertical="center"/>
    </xf>
    <xf numFmtId="0" fontId="16" fillId="20" borderId="2" xfId="0" applyFont="1" applyFill="1" applyBorder="1" applyAlignment="1">
      <alignment horizontal="center" vertical="center"/>
    </xf>
    <xf numFmtId="0" fontId="13" fillId="9" borderId="20" xfId="0" applyFont="1" applyFill="1" applyBorder="1" applyAlignment="1">
      <alignment horizontal="left" vertical="center" wrapText="1"/>
    </xf>
    <xf numFmtId="0" fontId="14" fillId="17" borderId="4" xfId="178" applyFont="1" applyFill="1" applyBorder="1" applyAlignment="1">
      <alignment vertical="center" wrapText="1"/>
    </xf>
    <xf numFmtId="0" fontId="14" fillId="17" borderId="5" xfId="178" applyFont="1" applyFill="1" applyBorder="1" applyAlignment="1">
      <alignment vertical="center" wrapText="1"/>
    </xf>
    <xf numFmtId="0" fontId="16" fillId="13" borderId="8" xfId="0" applyFont="1" applyFill="1" applyBorder="1" applyAlignment="1">
      <alignment horizontal="center" vertical="center"/>
    </xf>
    <xf numFmtId="0" fontId="21" fillId="17" borderId="8" xfId="0" applyFont="1" applyFill="1" applyBorder="1" applyAlignment="1">
      <alignment horizontal="center"/>
    </xf>
    <xf numFmtId="0" fontId="24" fillId="20" borderId="8" xfId="0" applyFont="1" applyFill="1" applyBorder="1" applyAlignment="1">
      <alignment horizontal="center"/>
    </xf>
    <xf numFmtId="0" fontId="24" fillId="21" borderId="8" xfId="0" applyFont="1" applyFill="1" applyBorder="1" applyAlignment="1">
      <alignment horizontal="center"/>
    </xf>
    <xf numFmtId="0" fontId="19" fillId="0" borderId="0" xfId="0" applyFont="1" applyAlignment="1">
      <alignment wrapText="1"/>
    </xf>
    <xf numFmtId="0" fontId="0" fillId="0" borderId="0" xfId="0" applyAlignment="1">
      <alignment vertical="top" wrapText="1"/>
    </xf>
    <xf numFmtId="0" fontId="12" fillId="0" borderId="0" xfId="0" applyFont="1" applyAlignment="1">
      <alignment vertical="center" wrapText="1"/>
    </xf>
    <xf numFmtId="0" fontId="8" fillId="0" borderId="0" xfId="0" applyFont="1" applyAlignment="1">
      <alignment horizontal="center" vertical="center"/>
    </xf>
    <xf numFmtId="0" fontId="24" fillId="23" borderId="8" xfId="0" applyFont="1" applyFill="1" applyBorder="1" applyAlignment="1">
      <alignment horizontal="center"/>
    </xf>
    <xf numFmtId="0" fontId="13" fillId="9" borderId="20" xfId="0" applyFont="1" applyFill="1" applyBorder="1" applyAlignment="1">
      <alignment horizontal="center" vertical="center" wrapText="1"/>
    </xf>
    <xf numFmtId="0" fontId="14" fillId="0" borderId="5" xfId="183" applyFont="1" applyBorder="1" applyAlignment="1">
      <alignment horizontal="center" vertical="center" wrapText="1"/>
    </xf>
    <xf numFmtId="0" fontId="13" fillId="8" borderId="5" xfId="0" applyFont="1" applyFill="1" applyBorder="1" applyAlignment="1">
      <alignment horizontal="left" vertical="center" wrapText="1"/>
    </xf>
    <xf numFmtId="0" fontId="14" fillId="0" borderId="5" xfId="183" applyFont="1" applyBorder="1" applyAlignment="1">
      <alignment horizontal="left" vertical="center" wrapText="1"/>
    </xf>
    <xf numFmtId="0" fontId="0" fillId="0" borderId="8" xfId="0" applyBorder="1"/>
    <xf numFmtId="0" fontId="15" fillId="11" borderId="23" xfId="0" applyFont="1" applyFill="1" applyBorder="1" applyAlignment="1">
      <alignment horizontal="center" vertical="center" wrapText="1"/>
    </xf>
    <xf numFmtId="0" fontId="13" fillId="19" borderId="5" xfId="0" applyFont="1" applyFill="1" applyBorder="1" applyAlignment="1">
      <alignment horizontal="center" vertical="center" wrapText="1"/>
    </xf>
    <xf numFmtId="0" fontId="16" fillId="22" borderId="4" xfId="0" applyFont="1" applyFill="1" applyBorder="1" applyAlignment="1">
      <alignment horizontal="center" vertical="center"/>
    </xf>
    <xf numFmtId="0" fontId="16" fillId="20" borderId="6" xfId="0" applyFont="1" applyFill="1" applyBorder="1" applyAlignment="1">
      <alignment horizontal="center" vertical="center"/>
    </xf>
    <xf numFmtId="0" fontId="5" fillId="13" borderId="5" xfId="0" applyFont="1" applyFill="1" applyBorder="1" applyAlignment="1">
      <alignment horizontal="center" vertical="center"/>
    </xf>
    <xf numFmtId="0" fontId="16" fillId="22" borderId="5" xfId="0" applyFont="1" applyFill="1" applyBorder="1" applyAlignment="1">
      <alignment horizontal="center" vertical="center"/>
    </xf>
    <xf numFmtId="0" fontId="16" fillId="20" borderId="15" xfId="0" applyFont="1" applyFill="1" applyBorder="1" applyAlignment="1">
      <alignment horizontal="center" vertical="center"/>
    </xf>
    <xf numFmtId="0" fontId="15" fillId="0" borderId="13" xfId="0" applyFont="1" applyBorder="1" applyAlignment="1">
      <alignment horizontal="center" vertical="center" wrapText="1"/>
    </xf>
    <xf numFmtId="0" fontId="17" fillId="0" borderId="24" xfId="0" applyFont="1" applyBorder="1" applyAlignment="1">
      <alignment vertical="center" wrapText="1"/>
    </xf>
    <xf numFmtId="0" fontId="12" fillId="16" borderId="6" xfId="0" applyFont="1" applyFill="1" applyBorder="1" applyAlignment="1">
      <alignment horizontal="left" vertical="center"/>
    </xf>
    <xf numFmtId="0" fontId="12" fillId="16" borderId="7" xfId="0" applyFont="1" applyFill="1" applyBorder="1" applyAlignment="1">
      <alignment horizontal="left" vertical="center"/>
    </xf>
    <xf numFmtId="0" fontId="12" fillId="16" borderId="16" xfId="0" applyFont="1" applyFill="1" applyBorder="1" applyAlignment="1">
      <alignment horizontal="left" vertical="center"/>
    </xf>
    <xf numFmtId="0" fontId="14" fillId="16" borderId="19" xfId="178" applyFont="1" applyFill="1" applyBorder="1" applyAlignment="1">
      <alignment vertical="center" wrapText="1"/>
    </xf>
    <xf numFmtId="0" fontId="12" fillId="16" borderId="7" xfId="0" applyFont="1" applyFill="1" applyBorder="1" applyAlignment="1">
      <alignment vertical="center" wrapText="1"/>
    </xf>
    <xf numFmtId="0" fontId="12" fillId="16" borderId="3" xfId="0" applyFont="1" applyFill="1" applyBorder="1" applyAlignment="1">
      <alignment vertical="center" wrapText="1"/>
    </xf>
    <xf numFmtId="0" fontId="19" fillId="13" borderId="4" xfId="0" applyFont="1" applyFill="1" applyBorder="1"/>
    <xf numFmtId="0" fontId="19" fillId="13" borderId="6" xfId="0" applyFont="1" applyFill="1" applyBorder="1"/>
    <xf numFmtId="0" fontId="19" fillId="25" borderId="28" xfId="0" applyFont="1" applyFill="1" applyBorder="1" applyAlignment="1">
      <alignment horizontal="center"/>
    </xf>
    <xf numFmtId="0" fontId="0" fillId="3" borderId="29" xfId="0" applyFill="1" applyBorder="1" applyAlignment="1">
      <alignment horizontal="center"/>
    </xf>
    <xf numFmtId="0" fontId="0" fillId="3" borderId="27" xfId="0" applyFill="1" applyBorder="1" applyAlignment="1">
      <alignment horizontal="center"/>
    </xf>
    <xf numFmtId="0" fontId="0" fillId="0" borderId="30" xfId="0" applyBorder="1" applyAlignment="1">
      <alignment horizontal="center"/>
    </xf>
    <xf numFmtId="0" fontId="0" fillId="0" borderId="31" xfId="0" applyBorder="1" applyAlignment="1">
      <alignment wrapText="1"/>
    </xf>
    <xf numFmtId="0" fontId="0" fillId="0" borderId="32" xfId="0" applyBorder="1"/>
    <xf numFmtId="0" fontId="0" fillId="25" borderId="33" xfId="0" applyFill="1" applyBorder="1" applyAlignment="1">
      <alignment horizontal="center"/>
    </xf>
    <xf numFmtId="0" fontId="0" fillId="3" borderId="34" xfId="0" applyFill="1" applyBorder="1" applyAlignment="1">
      <alignment horizontal="center"/>
    </xf>
    <xf numFmtId="0" fontId="0" fillId="3" borderId="31" xfId="0" applyFill="1" applyBorder="1" applyAlignment="1">
      <alignment horizontal="center"/>
    </xf>
    <xf numFmtId="0" fontId="0" fillId="3" borderId="5" xfId="0" applyFill="1" applyBorder="1" applyAlignment="1">
      <alignment horizontal="center"/>
    </xf>
    <xf numFmtId="0" fontId="0" fillId="0" borderId="35" xfId="0" applyBorder="1" applyAlignment="1">
      <alignment horizontal="center"/>
    </xf>
    <xf numFmtId="0" fontId="0" fillId="0" borderId="8" xfId="0" applyBorder="1" applyAlignment="1">
      <alignment wrapText="1"/>
    </xf>
    <xf numFmtId="0" fontId="0" fillId="0" borderId="21" xfId="0" applyBorder="1"/>
    <xf numFmtId="0" fontId="0" fillId="3" borderId="18" xfId="0" applyFill="1" applyBorder="1" applyAlignment="1">
      <alignment horizontal="center"/>
    </xf>
    <xf numFmtId="0" fontId="0" fillId="3" borderId="8" xfId="0" applyFill="1" applyBorder="1" applyAlignment="1">
      <alignment horizontal="center"/>
    </xf>
    <xf numFmtId="0" fontId="0" fillId="0" borderId="36" xfId="0" applyBorder="1" applyAlignment="1">
      <alignment horizontal="center"/>
    </xf>
    <xf numFmtId="0" fontId="0" fillId="0" borderId="37" xfId="0" applyBorder="1"/>
    <xf numFmtId="0" fontId="0" fillId="0" borderId="38" xfId="0" applyBorder="1"/>
    <xf numFmtId="0" fontId="0" fillId="25" borderId="39" xfId="0" applyFill="1" applyBorder="1" applyAlignment="1">
      <alignment horizontal="center"/>
    </xf>
    <xf numFmtId="0" fontId="0" fillId="3" borderId="40" xfId="0" applyFill="1" applyBorder="1" applyAlignment="1">
      <alignment horizontal="center"/>
    </xf>
    <xf numFmtId="0" fontId="0" fillId="13" borderId="0" xfId="0" applyFill="1" applyAlignment="1">
      <alignment horizontal="center"/>
    </xf>
    <xf numFmtId="0" fontId="19" fillId="13" borderId="41" xfId="0" applyFont="1" applyFill="1" applyBorder="1" applyAlignment="1">
      <alignment horizontal="center"/>
    </xf>
    <xf numFmtId="0" fontId="29" fillId="12" borderId="0" xfId="0" applyFont="1" applyFill="1"/>
    <xf numFmtId="0" fontId="0" fillId="25" borderId="0" xfId="0" applyFill="1" applyAlignment="1">
      <alignment horizontal="center"/>
    </xf>
    <xf numFmtId="0" fontId="0" fillId="3" borderId="0" xfId="0" applyFill="1" applyAlignment="1">
      <alignment horizontal="center"/>
    </xf>
    <xf numFmtId="0" fontId="0" fillId="3" borderId="14" xfId="0" applyFill="1" applyBorder="1" applyAlignment="1">
      <alignment horizontal="center"/>
    </xf>
    <xf numFmtId="0" fontId="0" fillId="0" borderId="8" xfId="0" applyBorder="1" applyAlignment="1">
      <alignment horizontal="center"/>
    </xf>
    <xf numFmtId="0" fontId="0" fillId="12" borderId="33" xfId="0" applyFill="1" applyBorder="1" applyAlignment="1">
      <alignment horizontal="center"/>
    </xf>
    <xf numFmtId="0" fontId="0" fillId="12" borderId="18" xfId="0" applyFill="1" applyBorder="1" applyAlignment="1">
      <alignment horizontal="center"/>
    </xf>
    <xf numFmtId="0" fontId="0" fillId="12" borderId="8" xfId="0" applyFill="1" applyBorder="1" applyAlignment="1">
      <alignment horizontal="center"/>
    </xf>
    <xf numFmtId="0" fontId="30" fillId="12" borderId="33" xfId="0" applyFont="1" applyFill="1" applyBorder="1" applyAlignment="1">
      <alignment horizontal="center"/>
    </xf>
    <xf numFmtId="0" fontId="30" fillId="12" borderId="18" xfId="0" applyFont="1" applyFill="1" applyBorder="1" applyAlignment="1">
      <alignment horizontal="center"/>
    </xf>
    <xf numFmtId="0" fontId="30" fillId="12" borderId="8" xfId="0" applyFont="1" applyFill="1" applyBorder="1" applyAlignment="1">
      <alignment horizontal="center"/>
    </xf>
    <xf numFmtId="0" fontId="0" fillId="12" borderId="5" xfId="0" applyFill="1" applyBorder="1" applyAlignment="1">
      <alignment horizontal="center"/>
    </xf>
    <xf numFmtId="0" fontId="30" fillId="12" borderId="5" xfId="0" applyFont="1" applyFill="1" applyBorder="1" applyAlignment="1">
      <alignment horizontal="center"/>
    </xf>
    <xf numFmtId="0" fontId="0" fillId="26" borderId="43" xfId="0" applyFill="1" applyBorder="1" applyAlignment="1">
      <alignment horizontal="center"/>
    </xf>
    <xf numFmtId="0" fontId="0" fillId="27" borderId="26" xfId="0" applyFill="1" applyBorder="1"/>
    <xf numFmtId="0" fontId="0" fillId="27" borderId="27" xfId="0" applyFill="1" applyBorder="1"/>
    <xf numFmtId="0" fontId="0" fillId="3" borderId="42" xfId="0" applyFill="1" applyBorder="1" applyAlignment="1">
      <alignment horizontal="center"/>
    </xf>
    <xf numFmtId="0" fontId="19" fillId="28" borderId="28" xfId="0" applyFont="1" applyFill="1" applyBorder="1" applyAlignment="1">
      <alignment horizontal="center"/>
    </xf>
    <xf numFmtId="0" fontId="0" fillId="29" borderId="29" xfId="0" applyFill="1" applyBorder="1" applyAlignment="1">
      <alignment horizontal="center"/>
    </xf>
    <xf numFmtId="0" fontId="0" fillId="29" borderId="27" xfId="0" applyFill="1" applyBorder="1" applyAlignment="1">
      <alignment horizontal="center"/>
    </xf>
    <xf numFmtId="0" fontId="0" fillId="3" borderId="22" xfId="0" applyFill="1" applyBorder="1" applyAlignment="1">
      <alignment horizontal="center"/>
    </xf>
    <xf numFmtId="0" fontId="0" fillId="26" borderId="1" xfId="0" applyFill="1" applyBorder="1"/>
    <xf numFmtId="0" fontId="0" fillId="28" borderId="44" xfId="0" applyFill="1" applyBorder="1" applyAlignment="1">
      <alignment horizontal="center"/>
    </xf>
    <xf numFmtId="0" fontId="0" fillId="29" borderId="45" xfId="0" applyFill="1" applyBorder="1" applyAlignment="1">
      <alignment horizontal="center"/>
    </xf>
    <xf numFmtId="0" fontId="0" fillId="29" borderId="5" xfId="0" applyFill="1" applyBorder="1" applyAlignment="1">
      <alignment horizontal="center"/>
    </xf>
    <xf numFmtId="0" fontId="0" fillId="29" borderId="31" xfId="0" applyFill="1" applyBorder="1" applyAlignment="1">
      <alignment horizontal="center"/>
    </xf>
    <xf numFmtId="0" fontId="0" fillId="3" borderId="21" xfId="0" applyFill="1" applyBorder="1" applyAlignment="1">
      <alignment horizontal="center"/>
    </xf>
    <xf numFmtId="0" fontId="0" fillId="26" borderId="3" xfId="0" applyFill="1" applyBorder="1"/>
    <xf numFmtId="0" fontId="0" fillId="28" borderId="46" xfId="0" applyFill="1" applyBorder="1" applyAlignment="1">
      <alignment horizontal="center"/>
    </xf>
    <xf numFmtId="0" fontId="0" fillId="29" borderId="18" xfId="0" applyFill="1" applyBorder="1" applyAlignment="1">
      <alignment horizontal="center"/>
    </xf>
    <xf numFmtId="0" fontId="0" fillId="29" borderId="8" xfId="0" applyFill="1" applyBorder="1" applyAlignment="1">
      <alignment horizontal="center"/>
    </xf>
    <xf numFmtId="0" fontId="19" fillId="29" borderId="5" xfId="0" applyFont="1" applyFill="1" applyBorder="1" applyAlignment="1">
      <alignment horizontal="center"/>
    </xf>
    <xf numFmtId="0" fontId="0" fillId="26" borderId="47" xfId="0" applyFill="1" applyBorder="1"/>
    <xf numFmtId="0" fontId="0" fillId="28" borderId="39" xfId="0" applyFill="1" applyBorder="1" applyAlignment="1">
      <alignment horizontal="center"/>
    </xf>
    <xf numFmtId="0" fontId="0" fillId="13" borderId="41" xfId="0" applyFill="1" applyBorder="1"/>
    <xf numFmtId="0" fontId="0" fillId="12" borderId="0" xfId="0" applyFill="1" applyAlignment="1">
      <alignment horizontal="center"/>
    </xf>
    <xf numFmtId="0" fontId="0" fillId="12" borderId="14" xfId="0" applyFill="1" applyBorder="1" applyAlignment="1">
      <alignment horizontal="center"/>
    </xf>
    <xf numFmtId="0" fontId="0" fillId="12" borderId="21" xfId="0" applyFill="1" applyBorder="1" applyAlignment="1">
      <alignment horizontal="center"/>
    </xf>
    <xf numFmtId="0" fontId="19" fillId="29" borderId="8" xfId="0" applyFont="1" applyFill="1" applyBorder="1" applyAlignment="1">
      <alignment horizontal="center"/>
    </xf>
    <xf numFmtId="0" fontId="0" fillId="27" borderId="42" xfId="0" applyFill="1" applyBorder="1"/>
    <xf numFmtId="0" fontId="0" fillId="29" borderId="42" xfId="0" applyFill="1" applyBorder="1" applyAlignment="1">
      <alignment horizontal="center"/>
    </xf>
    <xf numFmtId="0" fontId="19" fillId="29" borderId="31" xfId="0" applyFont="1" applyFill="1" applyBorder="1" applyAlignment="1">
      <alignment horizontal="center"/>
    </xf>
    <xf numFmtId="0" fontId="19" fillId="29" borderId="32" xfId="0" applyFont="1" applyFill="1" applyBorder="1" applyAlignment="1">
      <alignment horizontal="center"/>
    </xf>
    <xf numFmtId="0" fontId="19" fillId="29" borderId="22" xfId="0" applyFont="1" applyFill="1" applyBorder="1" applyAlignment="1">
      <alignment horizontal="center"/>
    </xf>
    <xf numFmtId="0" fontId="0" fillId="12" borderId="48" xfId="0" applyFill="1" applyBorder="1" applyAlignment="1">
      <alignment horizontal="center"/>
    </xf>
    <xf numFmtId="0" fontId="0" fillId="29" borderId="32" xfId="0" applyFill="1" applyBorder="1" applyAlignment="1">
      <alignment horizontal="center"/>
    </xf>
    <xf numFmtId="0" fontId="0" fillId="29" borderId="21" xfId="0" applyFill="1" applyBorder="1" applyAlignment="1">
      <alignment horizontal="center"/>
    </xf>
    <xf numFmtId="0" fontId="0" fillId="13" borderId="49" xfId="0" applyFill="1" applyBorder="1" applyAlignment="1">
      <alignment horizontal="center" vertical="center"/>
    </xf>
    <xf numFmtId="0" fontId="0" fillId="30" borderId="50" xfId="0" applyFill="1" applyBorder="1" applyAlignment="1">
      <alignment horizontal="center" vertical="center" wrapText="1"/>
    </xf>
    <xf numFmtId="0" fontId="0" fillId="30" borderId="51" xfId="0" applyFill="1" applyBorder="1" applyAlignment="1">
      <alignment horizontal="center" vertical="center" wrapText="1"/>
    </xf>
    <xf numFmtId="0" fontId="0" fillId="0" borderId="52" xfId="0" applyBorder="1"/>
    <xf numFmtId="0" fontId="0" fillId="0" borderId="53" xfId="0" applyBorder="1" applyAlignment="1">
      <alignment horizontal="center"/>
    </xf>
    <xf numFmtId="0" fontId="0" fillId="2" borderId="54" xfId="0" applyFill="1" applyBorder="1" applyAlignment="1">
      <alignment horizontal="center"/>
    </xf>
    <xf numFmtId="0" fontId="0" fillId="2" borderId="53" xfId="0" applyFill="1" applyBorder="1" applyAlignment="1">
      <alignment horizontal="center"/>
    </xf>
    <xf numFmtId="0" fontId="0" fillId="0" borderId="55" xfId="0" applyBorder="1"/>
    <xf numFmtId="0" fontId="0" fillId="0" borderId="56" xfId="0" applyBorder="1" applyAlignment="1">
      <alignment horizontal="center"/>
    </xf>
    <xf numFmtId="0" fontId="0" fillId="2" borderId="52" xfId="0" applyFill="1" applyBorder="1" applyAlignment="1">
      <alignment horizontal="center"/>
    </xf>
    <xf numFmtId="0" fontId="0" fillId="2" borderId="56" xfId="0" applyFill="1" applyBorder="1" applyAlignment="1">
      <alignment horizontal="center"/>
    </xf>
    <xf numFmtId="0" fontId="0" fillId="2" borderId="55" xfId="0" applyFill="1" applyBorder="1" applyAlignment="1">
      <alignment horizontal="center"/>
    </xf>
    <xf numFmtId="0" fontId="0" fillId="2" borderId="57" xfId="0" applyFill="1" applyBorder="1" applyAlignment="1">
      <alignment horizontal="center"/>
    </xf>
    <xf numFmtId="0" fontId="0" fillId="12" borderId="57" xfId="0" applyFill="1" applyBorder="1" applyAlignment="1">
      <alignment horizontal="center"/>
    </xf>
    <xf numFmtId="0" fontId="0" fillId="0" borderId="57" xfId="0" applyBorder="1" applyAlignment="1">
      <alignment horizontal="center"/>
    </xf>
    <xf numFmtId="0" fontId="0" fillId="2" borderId="35" xfId="0" applyFill="1" applyBorder="1" applyAlignment="1">
      <alignment horizontal="center"/>
    </xf>
    <xf numFmtId="0" fontId="0" fillId="0" borderId="58" xfId="0" applyBorder="1"/>
    <xf numFmtId="0" fontId="0" fillId="0" borderId="59" xfId="0" applyBorder="1" applyAlignment="1">
      <alignment horizontal="center"/>
    </xf>
    <xf numFmtId="0" fontId="0" fillId="2" borderId="36" xfId="0" applyFill="1" applyBorder="1" applyAlignment="1">
      <alignment horizontal="center"/>
    </xf>
    <xf numFmtId="0" fontId="19" fillId="31" borderId="50" xfId="0" applyFont="1" applyFill="1" applyBorder="1"/>
    <xf numFmtId="0" fontId="19" fillId="28" borderId="50" xfId="0" applyFont="1" applyFill="1" applyBorder="1" applyAlignment="1">
      <alignment horizontal="center"/>
    </xf>
    <xf numFmtId="0" fontId="19" fillId="31" borderId="49" xfId="0" applyFont="1" applyFill="1" applyBorder="1" applyAlignment="1">
      <alignment horizontal="center"/>
    </xf>
    <xf numFmtId="0" fontId="0" fillId="0" borderId="54" xfId="0" applyBorder="1"/>
    <xf numFmtId="0" fontId="0" fillId="29" borderId="53" xfId="0" applyFill="1" applyBorder="1" applyAlignment="1">
      <alignment horizontal="center"/>
    </xf>
    <xf numFmtId="0" fontId="0" fillId="29" borderId="57" xfId="0" applyFill="1" applyBorder="1" applyAlignment="1">
      <alignment horizontal="center"/>
    </xf>
    <xf numFmtId="0" fontId="0" fillId="29" borderId="52" xfId="0" applyFill="1" applyBorder="1" applyAlignment="1">
      <alignment horizontal="center"/>
    </xf>
    <xf numFmtId="0" fontId="0" fillId="0" borderId="60" xfId="0" applyBorder="1"/>
    <xf numFmtId="0" fontId="0" fillId="31" borderId="49" xfId="0" applyFill="1" applyBorder="1" applyAlignment="1">
      <alignment horizontal="center"/>
    </xf>
    <xf numFmtId="0" fontId="19" fillId="13" borderId="50" xfId="0" applyFont="1" applyFill="1" applyBorder="1"/>
    <xf numFmtId="0" fontId="0" fillId="13" borderId="49" xfId="0" applyFill="1" applyBorder="1" applyAlignment="1">
      <alignment horizontal="center"/>
    </xf>
    <xf numFmtId="0" fontId="0" fillId="32" borderId="50" xfId="0" applyFill="1" applyBorder="1"/>
    <xf numFmtId="0" fontId="0" fillId="32" borderId="49" xfId="0" applyFill="1" applyBorder="1" applyAlignment="1">
      <alignment horizontal="center"/>
    </xf>
    <xf numFmtId="0" fontId="0" fillId="32" borderId="49" xfId="0" applyFill="1" applyBorder="1"/>
    <xf numFmtId="0" fontId="0" fillId="32" borderId="43" xfId="0" applyFill="1" applyBorder="1"/>
    <xf numFmtId="0" fontId="0" fillId="33" borderId="53" xfId="0" applyFill="1" applyBorder="1" applyAlignment="1">
      <alignment horizontal="center"/>
    </xf>
    <xf numFmtId="0" fontId="0" fillId="33" borderId="57" xfId="0" applyFill="1" applyBorder="1" applyAlignment="1">
      <alignment horizontal="center"/>
    </xf>
    <xf numFmtId="0" fontId="0" fillId="33" borderId="52" xfId="0" applyFill="1" applyBorder="1" applyAlignment="1">
      <alignment horizontal="center"/>
    </xf>
    <xf numFmtId="0" fontId="19" fillId="32" borderId="50" xfId="0" applyFont="1" applyFill="1" applyBorder="1"/>
    <xf numFmtId="0" fontId="19" fillId="32" borderId="49" xfId="0" applyFont="1" applyFill="1" applyBorder="1" applyAlignment="1">
      <alignment horizontal="center"/>
    </xf>
    <xf numFmtId="0" fontId="0" fillId="31" borderId="50" xfId="0" applyFill="1" applyBorder="1"/>
    <xf numFmtId="0" fontId="0" fillId="31" borderId="49" xfId="0" applyFill="1" applyBorder="1"/>
    <xf numFmtId="0" fontId="0" fillId="31" borderId="43" xfId="0" applyFill="1" applyBorder="1"/>
    <xf numFmtId="0" fontId="0" fillId="30" borderId="42" xfId="0" applyFill="1" applyBorder="1" applyAlignment="1">
      <alignment horizontal="center" vertical="center" wrapText="1"/>
    </xf>
    <xf numFmtId="0" fontId="0" fillId="20" borderId="49" xfId="0" applyFill="1" applyBorder="1" applyAlignment="1">
      <alignment horizontal="center" vertical="center" wrapText="1"/>
    </xf>
    <xf numFmtId="0" fontId="0" fillId="21" borderId="26" xfId="0" applyFill="1" applyBorder="1" applyAlignment="1">
      <alignment horizontal="center" vertical="center"/>
    </xf>
    <xf numFmtId="0" fontId="0" fillId="21" borderId="27" xfId="0" applyFill="1" applyBorder="1" applyAlignment="1">
      <alignment horizontal="center" vertical="center"/>
    </xf>
    <xf numFmtId="0" fontId="0" fillId="2" borderId="61" xfId="0" applyFill="1" applyBorder="1" applyAlignment="1">
      <alignment horizontal="center"/>
    </xf>
    <xf numFmtId="0" fontId="19" fillId="34" borderId="53" xfId="0" applyFont="1" applyFill="1" applyBorder="1" applyAlignment="1">
      <alignment horizontal="center"/>
    </xf>
    <xf numFmtId="0" fontId="0" fillId="35" borderId="54" xfId="0" applyFill="1" applyBorder="1" applyAlignment="1">
      <alignment horizontal="center"/>
    </xf>
    <xf numFmtId="0" fontId="0" fillId="35" borderId="31" xfId="0" applyFill="1" applyBorder="1" applyAlignment="1">
      <alignment horizontal="center"/>
    </xf>
    <xf numFmtId="0" fontId="0" fillId="2" borderId="1" xfId="0" applyFill="1" applyBorder="1" applyAlignment="1">
      <alignment horizontal="center"/>
    </xf>
    <xf numFmtId="0" fontId="19" fillId="34" borderId="56" xfId="0" applyFont="1" applyFill="1" applyBorder="1" applyAlignment="1">
      <alignment horizontal="center"/>
    </xf>
    <xf numFmtId="0" fontId="0" fillId="35" borderId="55" xfId="0" applyFill="1" applyBorder="1" applyAlignment="1">
      <alignment horizontal="center"/>
    </xf>
    <xf numFmtId="0" fontId="0" fillId="35" borderId="2" xfId="0" applyFill="1" applyBorder="1" applyAlignment="1">
      <alignment horizontal="center"/>
    </xf>
    <xf numFmtId="0" fontId="0" fillId="2" borderId="13" xfId="0" applyFill="1" applyBorder="1" applyAlignment="1">
      <alignment horizontal="center"/>
    </xf>
    <xf numFmtId="0" fontId="19" fillId="35" borderId="55" xfId="0" applyFont="1" applyFill="1" applyBorder="1" applyAlignment="1">
      <alignment horizontal="center"/>
    </xf>
    <xf numFmtId="0" fontId="19" fillId="34" borderId="57" xfId="0" applyFont="1" applyFill="1" applyBorder="1" applyAlignment="1">
      <alignment horizontal="center"/>
    </xf>
    <xf numFmtId="0" fontId="19" fillId="12" borderId="8" xfId="0" applyFont="1" applyFill="1" applyBorder="1" applyAlignment="1">
      <alignment horizontal="center"/>
    </xf>
    <xf numFmtId="0" fontId="19" fillId="35" borderId="8" xfId="0" applyFont="1" applyFill="1" applyBorder="1" applyAlignment="1">
      <alignment horizontal="center"/>
    </xf>
    <xf numFmtId="0" fontId="0" fillId="12" borderId="13" xfId="0" applyFill="1" applyBorder="1" applyAlignment="1">
      <alignment horizontal="center"/>
    </xf>
    <xf numFmtId="0" fontId="0" fillId="12" borderId="2" xfId="0" applyFill="1" applyBorder="1" applyAlignment="1">
      <alignment horizontal="center"/>
    </xf>
    <xf numFmtId="0" fontId="19" fillId="35" borderId="2" xfId="0" applyFont="1" applyFill="1" applyBorder="1" applyAlignment="1">
      <alignment horizontal="center"/>
    </xf>
    <xf numFmtId="0" fontId="0" fillId="12" borderId="55" xfId="0" applyFill="1" applyBorder="1" applyAlignment="1">
      <alignment horizontal="center"/>
    </xf>
    <xf numFmtId="0" fontId="0" fillId="34" borderId="57" xfId="0" applyFill="1" applyBorder="1" applyAlignment="1">
      <alignment horizontal="center"/>
    </xf>
    <xf numFmtId="0" fontId="19" fillId="34" borderId="59" xfId="0" applyFont="1" applyFill="1" applyBorder="1" applyAlignment="1">
      <alignment horizontal="center"/>
    </xf>
    <xf numFmtId="0" fontId="0" fillId="34" borderId="59" xfId="0" applyFill="1" applyBorder="1" applyAlignment="1">
      <alignment horizontal="center"/>
    </xf>
    <xf numFmtId="0" fontId="19" fillId="35" borderId="58" xfId="0" applyFont="1" applyFill="1" applyBorder="1" applyAlignment="1">
      <alignment horizontal="center"/>
    </xf>
    <xf numFmtId="0" fontId="19" fillId="35" borderId="37" xfId="0" applyFont="1" applyFill="1" applyBorder="1" applyAlignment="1">
      <alignment horizontal="center"/>
    </xf>
    <xf numFmtId="0" fontId="0" fillId="12" borderId="37" xfId="0" applyFill="1" applyBorder="1" applyAlignment="1">
      <alignment horizontal="center"/>
    </xf>
    <xf numFmtId="0" fontId="19" fillId="27" borderId="49" xfId="0" applyFont="1" applyFill="1" applyBorder="1" applyAlignment="1">
      <alignment horizontal="center"/>
    </xf>
    <xf numFmtId="0" fontId="19" fillId="31" borderId="49" xfId="0" applyFont="1" applyFill="1" applyBorder="1"/>
    <xf numFmtId="0" fontId="19" fillId="31" borderId="43" xfId="0" applyFont="1" applyFill="1" applyBorder="1"/>
    <xf numFmtId="0" fontId="0" fillId="27" borderId="53" xfId="0" applyFill="1" applyBorder="1" applyAlignment="1">
      <alignment horizontal="center"/>
    </xf>
    <xf numFmtId="0" fontId="0" fillId="27" borderId="57" xfId="0" applyFill="1" applyBorder="1" applyAlignment="1">
      <alignment horizontal="center"/>
    </xf>
    <xf numFmtId="0" fontId="0" fillId="27" borderId="56" xfId="0" applyFill="1" applyBorder="1" applyAlignment="1">
      <alignment horizontal="center"/>
    </xf>
    <xf numFmtId="0" fontId="0" fillId="27" borderId="49" xfId="0" applyFill="1" applyBorder="1" applyAlignment="1">
      <alignment horizontal="center"/>
    </xf>
    <xf numFmtId="0" fontId="0" fillId="32" borderId="62" xfId="0" applyFill="1" applyBorder="1"/>
    <xf numFmtId="0" fontId="0" fillId="31" borderId="62" xfId="0" applyFill="1" applyBorder="1"/>
    <xf numFmtId="0" fontId="0" fillId="33" borderId="56" xfId="0" applyFill="1" applyBorder="1" applyAlignment="1">
      <alignment horizontal="center"/>
    </xf>
    <xf numFmtId="0" fontId="0" fillId="13" borderId="47" xfId="0" applyFill="1" applyBorder="1"/>
    <xf numFmtId="0" fontId="0" fillId="21" borderId="42" xfId="0" applyFill="1" applyBorder="1" applyAlignment="1">
      <alignment horizontal="center" vertical="center"/>
    </xf>
    <xf numFmtId="0" fontId="0" fillId="12" borderId="38" xfId="0" applyFill="1" applyBorder="1" applyAlignment="1">
      <alignment horizontal="center"/>
    </xf>
    <xf numFmtId="0" fontId="19" fillId="31" borderId="63" xfId="0" applyFont="1" applyFill="1" applyBorder="1" applyAlignment="1">
      <alignment horizontal="center"/>
    </xf>
    <xf numFmtId="0" fontId="0" fillId="29" borderId="22" xfId="0" applyFill="1" applyBorder="1" applyAlignment="1">
      <alignment horizontal="center"/>
    </xf>
    <xf numFmtId="0" fontId="0" fillId="35" borderId="32" xfId="0" applyFill="1" applyBorder="1" applyAlignment="1">
      <alignment horizontal="center"/>
    </xf>
    <xf numFmtId="0" fontId="0" fillId="12" borderId="64" xfId="0" applyFill="1" applyBorder="1" applyAlignment="1">
      <alignment horizontal="center"/>
    </xf>
    <xf numFmtId="0" fontId="0" fillId="0" borderId="65" xfId="0" applyBorder="1" applyAlignment="1">
      <alignment horizontal="center"/>
    </xf>
    <xf numFmtId="0" fontId="19" fillId="32" borderId="63" xfId="0" applyFont="1" applyFill="1" applyBorder="1" applyAlignment="1">
      <alignment horizontal="center"/>
    </xf>
    <xf numFmtId="0" fontId="91" fillId="0" borderId="0" xfId="0" applyFont="1"/>
    <xf numFmtId="0" fontId="5" fillId="24" borderId="10" xfId="15" applyFont="1" applyFill="1" applyBorder="1" applyAlignment="1">
      <alignment horizontal="center" vertical="center" wrapText="1"/>
    </xf>
    <xf numFmtId="0" fontId="5" fillId="24" borderId="10" xfId="15" applyFont="1" applyFill="1" applyBorder="1" applyAlignment="1">
      <alignment vertical="center" wrapText="1"/>
    </xf>
    <xf numFmtId="0" fontId="5" fillId="0" borderId="10" xfId="15" applyFont="1" applyFill="1" applyBorder="1" applyAlignment="1">
      <alignment horizontal="center" vertical="center" wrapText="1"/>
    </xf>
    <xf numFmtId="0" fontId="5" fillId="0" borderId="10" xfId="15" applyFont="1" applyFill="1" applyBorder="1" applyAlignment="1">
      <alignment vertical="center" wrapText="1"/>
    </xf>
    <xf numFmtId="0" fontId="13" fillId="7" borderId="82" xfId="207" applyFont="1" applyFill="1" applyBorder="1" applyAlignment="1">
      <alignment horizontal="left" vertical="center" wrapText="1"/>
    </xf>
    <xf numFmtId="0" fontId="16" fillId="22" borderId="86" xfId="0" applyFont="1" applyFill="1" applyBorder="1" applyAlignment="1">
      <alignment horizontal="center" vertical="center"/>
    </xf>
    <xf numFmtId="0" fontId="16" fillId="20" borderId="86" xfId="0" applyFont="1" applyFill="1" applyBorder="1" applyAlignment="1">
      <alignment horizontal="center" vertical="center"/>
    </xf>
    <xf numFmtId="0" fontId="16" fillId="22" borderId="7" xfId="0" applyFont="1" applyFill="1" applyBorder="1" applyAlignment="1">
      <alignment horizontal="center" vertical="center"/>
    </xf>
    <xf numFmtId="0" fontId="16" fillId="20" borderId="7" xfId="0" applyFont="1" applyFill="1" applyBorder="1" applyAlignment="1">
      <alignment horizontal="center" vertical="center"/>
    </xf>
    <xf numFmtId="0" fontId="13" fillId="7" borderId="5" xfId="207" applyFont="1" applyFill="1" applyBorder="1" applyAlignment="1">
      <alignment horizontal="center" vertical="center" wrapText="1"/>
    </xf>
    <xf numFmtId="190" fontId="13" fillId="7" borderId="5" xfId="183" applyNumberFormat="1" applyFont="1" applyFill="1" applyBorder="1" applyAlignment="1">
      <alignment horizontal="center" vertical="center" wrapText="1"/>
    </xf>
    <xf numFmtId="0" fontId="16" fillId="22" borderId="84" xfId="0" applyFont="1" applyFill="1" applyBorder="1" applyAlignment="1">
      <alignment horizontal="center" vertical="center"/>
    </xf>
    <xf numFmtId="0" fontId="16" fillId="20" borderId="84" xfId="0" applyFont="1" applyFill="1" applyBorder="1" applyAlignment="1">
      <alignment horizontal="center" vertical="center"/>
    </xf>
    <xf numFmtId="0" fontId="5" fillId="24" borderId="5" xfId="0" applyFont="1" applyFill="1" applyBorder="1" applyAlignment="1">
      <alignment horizontal="center" vertical="center"/>
    </xf>
    <xf numFmtId="0" fontId="12" fillId="76" borderId="7" xfId="0" applyFont="1" applyFill="1" applyBorder="1" applyAlignment="1">
      <alignment horizontal="left" vertical="center"/>
    </xf>
    <xf numFmtId="0" fontId="12" fillId="76" borderId="2" xfId="0" applyFont="1" applyFill="1" applyBorder="1" applyAlignment="1">
      <alignment horizontal="left" vertical="center"/>
    </xf>
    <xf numFmtId="0" fontId="12" fillId="76" borderId="3" xfId="0" applyFont="1" applyFill="1" applyBorder="1" applyAlignment="1">
      <alignment horizontal="left" vertical="center"/>
    </xf>
    <xf numFmtId="0" fontId="12" fillId="76" borderId="16" xfId="0" applyFont="1" applyFill="1" applyBorder="1" applyAlignment="1">
      <alignment horizontal="left" vertical="center"/>
    </xf>
    <xf numFmtId="0" fontId="14" fillId="76" borderId="19" xfId="178" applyFont="1" applyFill="1" applyBorder="1" applyAlignment="1">
      <alignment vertical="center" wrapText="1"/>
    </xf>
    <xf numFmtId="0" fontId="12" fillId="76" borderId="7" xfId="0" applyFont="1" applyFill="1" applyBorder="1" applyAlignment="1">
      <alignment vertical="center" wrapText="1"/>
    </xf>
    <xf numFmtId="0" fontId="12" fillId="76" borderId="6" xfId="0" applyFont="1" applyFill="1" applyBorder="1" applyAlignment="1">
      <alignment horizontal="left" vertical="center"/>
    </xf>
    <xf numFmtId="0" fontId="12" fillId="76" borderId="3" xfId="0" applyFont="1" applyFill="1" applyBorder="1" applyAlignment="1">
      <alignment vertical="center" wrapText="1"/>
    </xf>
    <xf numFmtId="0" fontId="27" fillId="9" borderId="88" xfId="0" quotePrefix="1" applyFont="1" applyFill="1" applyBorder="1" applyAlignment="1">
      <alignment horizontal="left" vertical="center" wrapText="1"/>
    </xf>
    <xf numFmtId="0" fontId="16" fillId="20" borderId="5" xfId="0" applyFont="1" applyFill="1" applyBorder="1" applyAlignment="1">
      <alignment horizontal="center" vertical="center"/>
    </xf>
    <xf numFmtId="0" fontId="5" fillId="0" borderId="23" xfId="15" applyFont="1" applyFill="1" applyBorder="1" applyAlignment="1">
      <alignment vertical="center" wrapText="1"/>
    </xf>
    <xf numFmtId="190" fontId="13" fillId="7" borderId="86" xfId="183" applyNumberFormat="1" applyFont="1" applyFill="1" applyBorder="1" applyAlignment="1">
      <alignment horizontal="center" vertical="center" wrapText="1"/>
    </xf>
    <xf numFmtId="0" fontId="13" fillId="19" borderId="86" xfId="0" applyFont="1" applyFill="1" applyBorder="1" applyAlignment="1">
      <alignment horizontal="center" vertical="center" wrapText="1"/>
    </xf>
    <xf numFmtId="0" fontId="13" fillId="17" borderId="86" xfId="178" applyFont="1" applyFill="1" applyBorder="1" applyAlignment="1">
      <alignment vertical="center" wrapText="1"/>
    </xf>
    <xf numFmtId="0" fontId="5" fillId="13" borderId="86" xfId="0" applyFont="1" applyFill="1" applyBorder="1" applyAlignment="1">
      <alignment horizontal="center" vertical="center"/>
    </xf>
    <xf numFmtId="0" fontId="17" fillId="0" borderId="86" xfId="0" applyFont="1" applyBorder="1" applyAlignment="1">
      <alignment vertical="center" wrapText="1"/>
    </xf>
    <xf numFmtId="0" fontId="27" fillId="9" borderId="87" xfId="0" quotePrefix="1" applyFont="1" applyFill="1" applyBorder="1" applyAlignment="1">
      <alignment horizontal="left" vertical="center" wrapText="1"/>
    </xf>
    <xf numFmtId="0" fontId="13" fillId="19" borderId="84"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86" xfId="0" applyFont="1" applyBorder="1" applyAlignment="1">
      <alignment horizontal="center" vertical="center"/>
    </xf>
    <xf numFmtId="0" fontId="13" fillId="8" borderId="86"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4" fillId="0" borderId="86" xfId="183" applyFont="1" applyBorder="1" applyAlignment="1">
      <alignment horizontal="center" vertical="center" wrapText="1"/>
    </xf>
    <xf numFmtId="0" fontId="14" fillId="19" borderId="86" xfId="0" applyFont="1" applyFill="1" applyBorder="1" applyAlignment="1">
      <alignment horizontal="center" vertical="center" wrapText="1"/>
    </xf>
    <xf numFmtId="0" fontId="5" fillId="24" borderId="86" xfId="15" applyFont="1" applyFill="1" applyBorder="1" applyAlignment="1">
      <alignment vertical="center" wrapText="1"/>
    </xf>
    <xf numFmtId="0" fontId="13" fillId="9" borderId="88" xfId="0" applyFont="1" applyFill="1" applyBorder="1" applyAlignment="1">
      <alignment horizontal="center" vertical="center" wrapText="1"/>
    </xf>
    <xf numFmtId="191" fontId="27" fillId="7" borderId="86" xfId="0" applyNumberFormat="1" applyFont="1" applyFill="1" applyBorder="1" applyAlignment="1">
      <alignment horizontal="center" vertical="center" wrapText="1"/>
    </xf>
    <xf numFmtId="0" fontId="27" fillId="9" borderId="88" xfId="0" applyFont="1" applyFill="1" applyBorder="1" applyAlignment="1">
      <alignment horizontal="center" vertical="center" wrapText="1"/>
    </xf>
    <xf numFmtId="0" fontId="24" fillId="24" borderId="86" xfId="15" applyFont="1" applyFill="1" applyBorder="1" applyAlignment="1">
      <alignment vertical="center" wrapText="1"/>
    </xf>
    <xf numFmtId="15" fontId="30" fillId="24" borderId="89" xfId="178" applyNumberFormat="1" applyFont="1" applyFill="1" applyBorder="1" applyAlignment="1">
      <alignment vertical="center" wrapText="1"/>
    </xf>
    <xf numFmtId="0" fontId="16" fillId="20" borderId="83" xfId="0" applyFont="1" applyFill="1" applyBorder="1" applyAlignment="1">
      <alignment horizontal="center" vertical="center"/>
    </xf>
    <xf numFmtId="0" fontId="5" fillId="0" borderId="84" xfId="0" applyFont="1" applyBorder="1" applyAlignment="1">
      <alignment horizontal="center" vertical="center"/>
    </xf>
    <xf numFmtId="190" fontId="93" fillId="24" borderId="8" xfId="15" applyNumberFormat="1" applyFont="1" applyFill="1" applyBorder="1" applyAlignment="1">
      <alignment horizontal="left" vertical="center" wrapText="1"/>
    </xf>
    <xf numFmtId="0" fontId="93" fillId="24" borderId="10" xfId="15" applyFont="1" applyFill="1" applyBorder="1" applyAlignment="1">
      <alignment horizontal="center" vertical="center" wrapText="1"/>
    </xf>
    <xf numFmtId="190" fontId="93" fillId="24" borderId="8" xfId="15" applyNumberFormat="1" applyFont="1" applyFill="1" applyBorder="1" applyAlignment="1">
      <alignment horizontal="center" vertical="center" wrapText="1"/>
    </xf>
    <xf numFmtId="0" fontId="93" fillId="24" borderId="8" xfId="15" applyFont="1" applyFill="1" applyBorder="1" applyAlignment="1">
      <alignment horizontal="center" vertical="center" wrapText="1"/>
    </xf>
    <xf numFmtId="0" fontId="93" fillId="24" borderId="86" xfId="0" applyFont="1" applyFill="1" applyBorder="1" applyAlignment="1">
      <alignment horizontal="center" vertical="center"/>
    </xf>
    <xf numFmtId="0" fontId="93" fillId="24" borderId="86" xfId="0" applyFont="1" applyFill="1" applyBorder="1" applyAlignment="1">
      <alignment horizontal="left" vertical="center"/>
    </xf>
    <xf numFmtId="0" fontId="93" fillId="24" borderId="86" xfId="0" applyFont="1" applyFill="1" applyBorder="1"/>
    <xf numFmtId="0" fontId="94" fillId="24" borderId="86" xfId="0" applyFont="1" applyFill="1" applyBorder="1"/>
    <xf numFmtId="0" fontId="93" fillId="0" borderId="86" xfId="15" applyFont="1" applyFill="1" applyBorder="1" applyAlignment="1">
      <alignment vertical="center" wrapText="1"/>
    </xf>
    <xf numFmtId="190" fontId="93" fillId="0" borderId="86" xfId="15" applyNumberFormat="1" applyFont="1" applyFill="1" applyBorder="1" applyAlignment="1">
      <alignment horizontal="center" vertical="center" wrapText="1"/>
    </xf>
    <xf numFmtId="0" fontId="93" fillId="0" borderId="86" xfId="15" applyFont="1" applyFill="1" applyBorder="1" applyAlignment="1">
      <alignment horizontal="center" vertical="center" wrapText="1"/>
    </xf>
    <xf numFmtId="0" fontId="93" fillId="0" borderId="10" xfId="15" applyFont="1" applyFill="1" applyBorder="1" applyAlignment="1">
      <alignment vertical="center" wrapText="1"/>
    </xf>
    <xf numFmtId="0" fontId="27" fillId="24" borderId="86" xfId="207" applyFont="1" applyFill="1" applyBorder="1" applyAlignment="1">
      <alignment horizontal="left" vertical="center" wrapText="1"/>
    </xf>
    <xf numFmtId="15" fontId="92" fillId="24" borderId="86" xfId="178" applyNumberFormat="1" applyFont="1" applyFill="1" applyBorder="1" applyAlignment="1">
      <alignment horizontal="center" vertical="center" wrapText="1"/>
    </xf>
    <xf numFmtId="0" fontId="92" fillId="24" borderId="86" xfId="178" applyFont="1" applyFill="1" applyBorder="1" applyAlignment="1">
      <alignment horizontal="center" vertical="center" wrapText="1"/>
    </xf>
    <xf numFmtId="192" fontId="93" fillId="24" borderId="86" xfId="0" applyNumberFormat="1" applyFont="1" applyFill="1" applyBorder="1" applyAlignment="1">
      <alignment horizontal="center" vertical="center"/>
    </xf>
    <xf numFmtId="0" fontId="12" fillId="23" borderId="6" xfId="0" applyFont="1" applyFill="1" applyBorder="1" applyAlignment="1">
      <alignment horizontal="left" vertical="center"/>
    </xf>
    <xf numFmtId="0" fontId="6" fillId="78" borderId="0" xfId="0" applyFont="1" applyFill="1"/>
    <xf numFmtId="14" fontId="0" fillId="24" borderId="8" xfId="0" applyNumberFormat="1" applyFill="1" applyBorder="1" applyAlignment="1">
      <alignment horizontal="center" vertical="center"/>
    </xf>
    <xf numFmtId="14" fontId="0" fillId="0" borderId="8" xfId="0" applyNumberFormat="1" applyBorder="1" applyAlignment="1">
      <alignment horizontal="center" vertical="center"/>
    </xf>
    <xf numFmtId="0" fontId="18" fillId="77" borderId="8" xfId="0" applyFont="1" applyFill="1" applyBorder="1"/>
    <xf numFmtId="0" fontId="51" fillId="0" borderId="8" xfId="206" applyBorder="1"/>
    <xf numFmtId="0" fontId="51" fillId="24" borderId="8" xfId="206" applyFill="1" applyBorder="1"/>
    <xf numFmtId="0" fontId="18" fillId="24" borderId="8" xfId="0" applyFont="1" applyFill="1" applyBorder="1"/>
    <xf numFmtId="0" fontId="12" fillId="14" borderId="6" xfId="0" applyFont="1" applyFill="1" applyBorder="1" applyAlignment="1">
      <alignment horizontal="left" vertical="center"/>
    </xf>
    <xf numFmtId="0" fontId="12" fillId="14" borderId="7" xfId="0" applyFont="1" applyFill="1" applyBorder="1" applyAlignment="1">
      <alignment horizontal="left" vertical="center"/>
    </xf>
    <xf numFmtId="0" fontId="12" fillId="14" borderId="16" xfId="0" applyFont="1" applyFill="1" applyBorder="1" applyAlignment="1">
      <alignment horizontal="left" vertical="center"/>
    </xf>
    <xf numFmtId="0" fontId="14" fillId="14" borderId="19" xfId="178" applyFont="1" applyFill="1" applyBorder="1" applyAlignment="1">
      <alignment vertical="center" wrapText="1"/>
    </xf>
    <xf numFmtId="0" fontId="12" fillId="14" borderId="7" xfId="0" applyFont="1" applyFill="1" applyBorder="1" applyAlignment="1">
      <alignment vertical="center" wrapText="1"/>
    </xf>
    <xf numFmtId="0" fontId="12" fillId="14" borderId="3" xfId="0" applyFont="1" applyFill="1" applyBorder="1" applyAlignment="1">
      <alignment vertical="center" wrapText="1"/>
    </xf>
    <xf numFmtId="0" fontId="0" fillId="14" borderId="0" xfId="0" applyFill="1"/>
    <xf numFmtId="0" fontId="24" fillId="0" borderId="10" xfId="15" applyFont="1" applyFill="1" applyBorder="1" applyAlignment="1">
      <alignment vertical="center" wrapText="1"/>
    </xf>
    <xf numFmtId="0" fontId="24" fillId="0" borderId="10" xfId="15" applyFont="1" applyFill="1" applyBorder="1" applyAlignment="1">
      <alignment horizontal="center" vertical="center" wrapText="1"/>
    </xf>
    <xf numFmtId="0" fontId="24" fillId="0" borderId="85" xfId="15" applyFont="1" applyFill="1" applyBorder="1" applyAlignment="1">
      <alignment horizontal="center" vertical="center" wrapText="1"/>
    </xf>
    <xf numFmtId="190" fontId="24" fillId="0" borderId="8" xfId="15" applyNumberFormat="1" applyFont="1" applyFill="1" applyBorder="1" applyAlignment="1">
      <alignment horizontal="center" vertical="center" wrapText="1"/>
    </xf>
    <xf numFmtId="0" fontId="95" fillId="0" borderId="8" xfId="0" applyFont="1" applyBorder="1" applyAlignment="1">
      <alignment vertical="center" wrapText="1"/>
    </xf>
    <xf numFmtId="0" fontId="95" fillId="0" borderId="8" xfId="0" applyFont="1" applyBorder="1" applyAlignment="1">
      <alignment horizontal="center" vertical="center" wrapText="1"/>
    </xf>
    <xf numFmtId="22" fontId="95" fillId="0" borderId="8" xfId="0" applyNumberFormat="1" applyFont="1" applyBorder="1" applyAlignment="1">
      <alignment horizontal="center" vertical="center" wrapText="1"/>
    </xf>
    <xf numFmtId="0" fontId="5" fillId="0" borderId="90" xfId="0" applyFont="1" applyBorder="1" applyAlignment="1">
      <alignment horizontal="center" vertical="center"/>
    </xf>
    <xf numFmtId="0" fontId="13" fillId="9" borderId="91" xfId="0" applyFont="1" applyFill="1" applyBorder="1" applyAlignment="1">
      <alignment horizontal="left" vertical="center" wrapText="1"/>
    </xf>
    <xf numFmtId="0" fontId="13" fillId="9" borderId="91" xfId="0" applyFont="1" applyFill="1" applyBorder="1" applyAlignment="1">
      <alignment horizontal="center" vertical="center" wrapText="1"/>
    </xf>
    <xf numFmtId="0" fontId="13" fillId="8" borderId="91" xfId="0" applyFont="1" applyFill="1" applyBorder="1" applyAlignment="1">
      <alignment horizontal="left" vertical="center" wrapText="1"/>
    </xf>
    <xf numFmtId="0" fontId="14" fillId="0" borderId="91" xfId="183" applyFont="1" applyBorder="1" applyAlignment="1">
      <alignment horizontal="center" vertical="center" wrapText="1"/>
    </xf>
    <xf numFmtId="0" fontId="14" fillId="19" borderId="91" xfId="0" applyFont="1" applyFill="1" applyBorder="1" applyAlignment="1">
      <alignment horizontal="center" vertical="center" wrapText="1"/>
    </xf>
    <xf numFmtId="0" fontId="14" fillId="19" borderId="92" xfId="0" applyFont="1" applyFill="1" applyBorder="1" applyAlignment="1">
      <alignment horizontal="center" vertical="center" wrapText="1"/>
    </xf>
    <xf numFmtId="0" fontId="5" fillId="13" borderId="92" xfId="0" applyFont="1" applyFill="1" applyBorder="1" applyAlignment="1">
      <alignment horizontal="center" vertical="center"/>
    </xf>
    <xf numFmtId="0" fontId="5" fillId="13" borderId="91" xfId="0" applyFont="1" applyFill="1" applyBorder="1" applyAlignment="1">
      <alignment horizontal="center" vertical="center"/>
    </xf>
    <xf numFmtId="0" fontId="16" fillId="22" borderId="0" xfId="0" applyFont="1" applyFill="1" applyAlignment="1">
      <alignment horizontal="center" vertical="center"/>
    </xf>
    <xf numFmtId="0" fontId="16" fillId="20" borderId="0" xfId="0" applyFont="1" applyFill="1" applyAlignment="1">
      <alignment horizontal="center" vertical="center"/>
    </xf>
    <xf numFmtId="190" fontId="93" fillId="24" borderId="91" xfId="15" applyNumberFormat="1" applyFont="1" applyFill="1" applyBorder="1" applyAlignment="1">
      <alignment horizontal="left" vertical="center" wrapText="1"/>
    </xf>
    <xf numFmtId="0" fontId="13" fillId="7" borderId="91" xfId="207" applyFont="1" applyFill="1" applyBorder="1" applyAlignment="1">
      <alignment horizontal="center" vertical="center" wrapText="1"/>
    </xf>
    <xf numFmtId="0" fontId="13" fillId="7" borderId="91" xfId="207" applyFont="1" applyFill="1" applyBorder="1" applyAlignment="1">
      <alignment horizontal="left" vertical="center" wrapText="1"/>
    </xf>
    <xf numFmtId="0" fontId="93" fillId="24" borderId="0" xfId="15" applyFont="1" applyFill="1" applyBorder="1" applyAlignment="1">
      <alignment horizontal="center" vertical="center" wrapText="1"/>
    </xf>
    <xf numFmtId="0" fontId="93" fillId="24" borderId="91" xfId="15" applyFont="1" applyFill="1" applyBorder="1" applyAlignment="1">
      <alignment horizontal="center" vertical="center" wrapText="1"/>
    </xf>
    <xf numFmtId="190" fontId="93" fillId="24" borderId="91" xfId="15" applyNumberFormat="1" applyFont="1" applyFill="1" applyBorder="1" applyAlignment="1">
      <alignment horizontal="center" vertical="center" wrapText="1"/>
    </xf>
    <xf numFmtId="190" fontId="13" fillId="7" borderId="91" xfId="183" applyNumberFormat="1" applyFont="1" applyFill="1" applyBorder="1" applyAlignment="1">
      <alignment horizontal="center" vertical="center" wrapText="1"/>
    </xf>
    <xf numFmtId="0" fontId="13" fillId="19" borderId="91" xfId="0" applyFont="1" applyFill="1" applyBorder="1" applyAlignment="1">
      <alignment horizontal="center" vertical="center" wrapText="1"/>
    </xf>
    <xf numFmtId="0" fontId="13" fillId="19" borderId="92" xfId="0" applyFont="1" applyFill="1" applyBorder="1" applyAlignment="1">
      <alignment horizontal="center" vertical="center" wrapText="1"/>
    </xf>
    <xf numFmtId="0" fontId="13" fillId="17" borderId="0" xfId="178" applyFont="1" applyFill="1" applyAlignment="1">
      <alignment vertical="center" wrapText="1"/>
    </xf>
    <xf numFmtId="0" fontId="5" fillId="0" borderId="0" xfId="15" applyFont="1" applyFill="1" applyBorder="1" applyAlignment="1">
      <alignment vertical="center" wrapText="1"/>
    </xf>
    <xf numFmtId="0" fontId="15" fillId="0" borderId="86" xfId="0" applyFont="1" applyBorder="1" applyAlignment="1">
      <alignment vertical="center" wrapText="1"/>
    </xf>
    <xf numFmtId="0" fontId="13" fillId="9" borderId="86" xfId="178" applyFont="1" applyFill="1" applyBorder="1" applyAlignment="1">
      <alignment horizontal="center" vertical="center" wrapText="1"/>
    </xf>
    <xf numFmtId="0" fontId="11" fillId="5" borderId="89" xfId="0" applyFont="1" applyFill="1" applyBorder="1" applyAlignment="1">
      <alignment horizontal="center" vertical="center" wrapText="1"/>
    </xf>
    <xf numFmtId="0" fontId="11" fillId="5" borderId="89" xfId="0" applyFont="1" applyFill="1" applyBorder="1" applyAlignment="1">
      <alignment horizontal="center" vertical="center"/>
    </xf>
    <xf numFmtId="0" fontId="11" fillId="5" borderId="89" xfId="0" applyFont="1" applyFill="1" applyBorder="1" applyAlignment="1">
      <alignment vertical="center"/>
    </xf>
    <xf numFmtId="0" fontId="14" fillId="17" borderId="89" xfId="178" applyFont="1" applyFill="1" applyBorder="1" applyAlignment="1">
      <alignment vertical="center" wrapText="1"/>
    </xf>
    <xf numFmtId="0" fontId="14" fillId="0" borderId="84" xfId="183" applyFont="1" applyBorder="1" applyAlignment="1">
      <alignment horizontal="left" vertical="center" wrapText="1"/>
    </xf>
    <xf numFmtId="0" fontId="14" fillId="0" borderId="84" xfId="183" applyFont="1" applyBorder="1" applyAlignment="1">
      <alignment horizontal="center" vertical="center" wrapText="1"/>
    </xf>
    <xf numFmtId="0" fontId="14" fillId="0" borderId="84" xfId="178" applyFont="1" applyBorder="1" applyAlignment="1">
      <alignment vertical="center" wrapText="1"/>
    </xf>
    <xf numFmtId="0" fontId="14" fillId="19" borderId="84" xfId="0" applyFont="1" applyFill="1" applyBorder="1" applyAlignment="1">
      <alignment horizontal="center" vertical="center" wrapText="1"/>
    </xf>
    <xf numFmtId="0" fontId="14" fillId="17" borderId="84" xfId="178" applyFont="1" applyFill="1" applyBorder="1" applyAlignment="1">
      <alignment vertical="center" wrapText="1"/>
    </xf>
    <xf numFmtId="0" fontId="16" fillId="13" borderId="84" xfId="0" applyFont="1" applyFill="1" applyBorder="1" applyAlignment="1">
      <alignment horizontal="center" vertical="center"/>
    </xf>
    <xf numFmtId="0" fontId="15" fillId="0" borderId="86" xfId="0" applyFont="1" applyBorder="1" applyAlignment="1">
      <alignment horizontal="center" vertical="center" wrapText="1"/>
    </xf>
    <xf numFmtId="0" fontId="15" fillId="11" borderId="86" xfId="0" applyFont="1" applyFill="1" applyBorder="1" applyAlignment="1">
      <alignment horizontal="center" vertical="center" wrapText="1"/>
    </xf>
    <xf numFmtId="0" fontId="3" fillId="0" borderId="86" xfId="0" applyFont="1" applyBorder="1"/>
    <xf numFmtId="0" fontId="96" fillId="0" borderId="84" xfId="183" applyFont="1" applyBorder="1" applyAlignment="1">
      <alignment horizontal="left" vertical="center" wrapText="1"/>
    </xf>
    <xf numFmtId="193" fontId="5" fillId="0" borderId="86" xfId="0" applyNumberFormat="1" applyFont="1" applyBorder="1"/>
    <xf numFmtId="0" fontId="13" fillId="7" borderId="86" xfId="207" applyFont="1" applyFill="1" applyBorder="1" applyAlignment="1">
      <alignment horizontal="left" vertical="center" wrapText="1"/>
    </xf>
    <xf numFmtId="0" fontId="5" fillId="13" borderId="84" xfId="0" applyFont="1" applyFill="1" applyBorder="1" applyAlignment="1">
      <alignment horizontal="center" vertical="center"/>
    </xf>
    <xf numFmtId="0" fontId="5" fillId="0" borderId="15" xfId="0" applyFont="1" applyBorder="1" applyAlignment="1">
      <alignment horizontal="center" vertical="center"/>
    </xf>
    <xf numFmtId="0" fontId="13" fillId="9" borderId="0" xfId="0" applyFont="1" applyFill="1" applyAlignment="1">
      <alignment horizontal="left" vertical="center" wrapText="1"/>
    </xf>
    <xf numFmtId="0" fontId="13" fillId="9" borderId="0" xfId="0" applyFont="1" applyFill="1" applyAlignment="1">
      <alignment horizontal="center" vertical="center" wrapText="1"/>
    </xf>
    <xf numFmtId="0" fontId="13" fillId="8" borderId="1" xfId="0" applyFont="1" applyFill="1" applyBorder="1" applyAlignment="1">
      <alignment horizontal="left" vertical="center" wrapText="1"/>
    </xf>
    <xf numFmtId="0" fontId="14" fillId="0" borderId="0" xfId="183" applyFont="1" applyAlignment="1">
      <alignment horizontal="center" vertical="center" wrapText="1"/>
    </xf>
    <xf numFmtId="0" fontId="14" fillId="19" borderId="93" xfId="0" applyFont="1" applyFill="1" applyBorder="1" applyAlignment="1">
      <alignment horizontal="center" vertical="center" wrapText="1"/>
    </xf>
    <xf numFmtId="0" fontId="16" fillId="22" borderId="91" xfId="0" applyFont="1" applyFill="1" applyBorder="1" applyAlignment="1">
      <alignment horizontal="center" vertical="center"/>
    </xf>
    <xf numFmtId="0" fontId="16" fillId="20" borderId="91" xfId="0" applyFont="1" applyFill="1" applyBorder="1" applyAlignment="1">
      <alignment horizontal="center" vertical="center"/>
    </xf>
    <xf numFmtId="0" fontId="5" fillId="24" borderId="0" xfId="15" applyFont="1" applyFill="1" applyBorder="1" applyAlignment="1">
      <alignment vertical="center" wrapText="1"/>
    </xf>
    <xf numFmtId="0" fontId="97" fillId="0" borderId="86" xfId="178" applyFont="1" applyBorder="1" applyAlignment="1">
      <alignment horizontal="center" vertical="center" wrapText="1"/>
    </xf>
    <xf numFmtId="15" fontId="97" fillId="0" borderId="86" xfId="178" applyNumberFormat="1" applyFont="1" applyBorder="1" applyAlignment="1">
      <alignment horizontal="center" vertical="center" wrapText="1"/>
    </xf>
    <xf numFmtId="0" fontId="98" fillId="0" borderId="86" xfId="178" applyFont="1" applyBorder="1" applyAlignment="1">
      <alignment horizontal="center" vertical="center" wrapText="1"/>
    </xf>
    <xf numFmtId="0" fontId="13" fillId="0" borderId="84" xfId="0" applyFont="1" applyBorder="1" applyAlignment="1">
      <alignment horizontal="left" vertical="center" wrapText="1"/>
    </xf>
    <xf numFmtId="0" fontId="13" fillId="0" borderId="86" xfId="0" applyFont="1" applyBorder="1" applyAlignment="1">
      <alignment horizontal="left" vertical="center" wrapText="1"/>
    </xf>
    <xf numFmtId="0" fontId="97" fillId="24" borderId="86" xfId="178" applyFont="1" applyFill="1" applyBorder="1" applyAlignment="1">
      <alignment horizontal="center" vertical="center" wrapText="1"/>
    </xf>
    <xf numFmtId="15" fontId="30" fillId="24" borderId="89" xfId="178" applyNumberFormat="1" applyFont="1" applyFill="1" applyBorder="1" applyAlignment="1">
      <alignment horizontal="center" vertical="center" wrapText="1"/>
    </xf>
    <xf numFmtId="190" fontId="93" fillId="24" borderId="86" xfId="15" applyNumberFormat="1" applyFont="1" applyFill="1" applyBorder="1" applyAlignment="1">
      <alignment horizontal="left" vertical="center" wrapText="1"/>
    </xf>
    <xf numFmtId="0" fontId="93" fillId="24" borderId="86" xfId="15" applyFont="1" applyFill="1" applyBorder="1" applyAlignment="1">
      <alignment horizontal="center" vertical="center" wrapText="1"/>
    </xf>
    <xf numFmtId="190" fontId="93" fillId="24" borderId="86" xfId="15" applyNumberFormat="1" applyFont="1" applyFill="1" applyBorder="1" applyAlignment="1">
      <alignment horizontal="center" vertical="center" wrapText="1"/>
    </xf>
    <xf numFmtId="0" fontId="100" fillId="77" borderId="86" xfId="137" applyFont="1" applyFill="1" applyBorder="1"/>
    <xf numFmtId="0" fontId="100" fillId="24" borderId="86" xfId="137" applyFont="1" applyFill="1" applyBorder="1"/>
    <xf numFmtId="0" fontId="5" fillId="24" borderId="86" xfId="137" applyFont="1" applyFill="1" applyBorder="1"/>
    <xf numFmtId="0" fontId="5" fillId="77" borderId="86" xfId="137" applyFont="1" applyFill="1" applyBorder="1"/>
    <xf numFmtId="0" fontId="101" fillId="24" borderId="86" xfId="207" applyFont="1" applyFill="1" applyBorder="1"/>
    <xf numFmtId="0" fontId="100" fillId="77" borderId="86" xfId="137" applyFont="1" applyFill="1" applyBorder="1" applyAlignment="1">
      <alignment horizontal="center" vertical="center"/>
    </xf>
    <xf numFmtId="0" fontId="100" fillId="24" borderId="86" xfId="137" applyFont="1" applyFill="1" applyBorder="1" applyAlignment="1">
      <alignment horizontal="center" vertical="center"/>
    </xf>
    <xf numFmtId="0" fontId="97" fillId="24" borderId="86" xfId="137" applyFont="1" applyFill="1" applyBorder="1" applyAlignment="1">
      <alignment horizontal="center" vertical="center"/>
    </xf>
    <xf numFmtId="0" fontId="101" fillId="24" borderId="86" xfId="207" applyFont="1" applyFill="1" applyBorder="1" applyAlignment="1">
      <alignment horizontal="center" vertical="center"/>
    </xf>
    <xf numFmtId="0" fontId="12" fillId="76" borderId="7" xfId="0" applyFont="1" applyFill="1" applyBorder="1" applyAlignment="1">
      <alignment horizontal="center" vertical="center"/>
    </xf>
    <xf numFmtId="0" fontId="13" fillId="7" borderId="82" xfId="207" applyFont="1" applyFill="1" applyBorder="1" applyAlignment="1">
      <alignment horizontal="center" vertical="center" wrapText="1"/>
    </xf>
    <xf numFmtId="0" fontId="12" fillId="76" borderId="3" xfId="0" applyFont="1" applyFill="1" applyBorder="1" applyAlignment="1">
      <alignment horizontal="center" vertical="center"/>
    </xf>
    <xf numFmtId="0" fontId="12" fillId="16" borderId="7" xfId="0" applyFont="1" applyFill="1" applyBorder="1" applyAlignment="1">
      <alignment horizontal="center" vertical="center"/>
    </xf>
    <xf numFmtId="0" fontId="12" fillId="6" borderId="7" xfId="0" applyFont="1" applyFill="1" applyBorder="1" applyAlignment="1">
      <alignment horizontal="center" vertical="center"/>
    </xf>
    <xf numFmtId="0" fontId="24" fillId="0" borderId="86" xfId="15" applyFont="1" applyFill="1" applyBorder="1" applyAlignment="1">
      <alignment horizontal="center" vertical="center" wrapText="1"/>
    </xf>
    <xf numFmtId="0" fontId="5" fillId="24" borderId="84" xfId="0" applyFont="1" applyFill="1" applyBorder="1" applyAlignment="1">
      <alignment horizontal="center" vertical="center"/>
    </xf>
    <xf numFmtId="0" fontId="27" fillId="9" borderId="94" xfId="0" applyFont="1" applyFill="1" applyBorder="1" applyAlignment="1">
      <alignment horizontal="center" vertical="center" wrapText="1"/>
    </xf>
    <xf numFmtId="0" fontId="13" fillId="8" borderId="84" xfId="0" applyFont="1" applyFill="1" applyBorder="1" applyAlignment="1">
      <alignment horizontal="left" vertical="center" wrapText="1"/>
    </xf>
    <xf numFmtId="190" fontId="13" fillId="7" borderId="84" xfId="183" applyNumberFormat="1" applyFont="1" applyFill="1" applyBorder="1" applyAlignment="1">
      <alignment horizontal="center" vertical="center" wrapText="1"/>
    </xf>
    <xf numFmtId="0" fontId="27" fillId="9" borderId="94" xfId="0" quotePrefix="1" applyFont="1" applyFill="1" applyBorder="1" applyAlignment="1">
      <alignment horizontal="left" vertical="center" wrapText="1"/>
    </xf>
    <xf numFmtId="0" fontId="93" fillId="0" borderId="86" xfId="0" applyFont="1" applyBorder="1" applyAlignment="1">
      <alignment horizontal="left" vertical="center" wrapText="1"/>
    </xf>
    <xf numFmtId="0" fontId="93" fillId="0" borderId="86" xfId="0" quotePrefix="1" applyFont="1" applyBorder="1" applyAlignment="1">
      <alignment horizontal="left" wrapText="1"/>
    </xf>
    <xf numFmtId="0" fontId="93" fillId="0" borderId="86" xfId="0" applyFont="1" applyBorder="1" applyAlignment="1">
      <alignment horizontal="left" wrapText="1"/>
    </xf>
    <xf numFmtId="0" fontId="27" fillId="7" borderId="86" xfId="207" applyFont="1" applyFill="1" applyBorder="1" applyAlignment="1">
      <alignment horizontal="left" vertical="center" wrapText="1"/>
    </xf>
    <xf numFmtId="0" fontId="103" fillId="0" borderId="86" xfId="0" applyFont="1" applyBorder="1" applyAlignment="1">
      <alignment horizontal="left" vertical="center" wrapText="1"/>
    </xf>
    <xf numFmtId="14" fontId="0" fillId="0" borderId="86" xfId="0" applyNumberFormat="1" applyBorder="1" applyAlignment="1">
      <alignment horizontal="center" vertical="center"/>
    </xf>
    <xf numFmtId="0" fontId="13" fillId="9" borderId="95" xfId="0" applyFont="1" applyFill="1" applyBorder="1" applyAlignment="1">
      <alignment horizontal="left" vertical="center" wrapText="1"/>
    </xf>
    <xf numFmtId="0" fontId="13" fillId="9" borderId="95" xfId="0" applyFont="1" applyFill="1" applyBorder="1" applyAlignment="1">
      <alignment horizontal="center" vertical="center" wrapText="1"/>
    </xf>
    <xf numFmtId="0" fontId="13" fillId="8" borderId="95" xfId="0" applyFont="1" applyFill="1" applyBorder="1" applyAlignment="1">
      <alignment horizontal="left" vertical="center" wrapText="1"/>
    </xf>
    <xf numFmtId="0" fontId="14" fillId="0" borderId="95" xfId="183" applyFont="1" applyBorder="1" applyAlignment="1">
      <alignment horizontal="center" vertical="center" wrapText="1"/>
    </xf>
    <xf numFmtId="0" fontId="14" fillId="19" borderId="95" xfId="0" applyFont="1" applyFill="1" applyBorder="1" applyAlignment="1">
      <alignment horizontal="center" vertical="center" wrapText="1"/>
    </xf>
    <xf numFmtId="0" fontId="13" fillId="17" borderId="92" xfId="178" applyFont="1" applyFill="1" applyBorder="1" applyAlignment="1">
      <alignment vertical="center" wrapText="1"/>
    </xf>
    <xf numFmtId="0" fontId="5" fillId="13" borderId="95" xfId="0" applyFont="1" applyFill="1" applyBorder="1" applyAlignment="1">
      <alignment horizontal="center" vertical="center"/>
    </xf>
    <xf numFmtId="0" fontId="5" fillId="24" borderId="95" xfId="15" applyFont="1" applyFill="1" applyBorder="1" applyAlignment="1">
      <alignment vertical="center" wrapText="1"/>
    </xf>
    <xf numFmtId="0" fontId="16" fillId="20" borderId="96" xfId="0" applyFont="1" applyFill="1" applyBorder="1" applyAlignment="1">
      <alignment horizontal="center" vertical="center"/>
    </xf>
    <xf numFmtId="0" fontId="27" fillId="9" borderId="94" xfId="0" applyFont="1" applyFill="1" applyBorder="1" applyAlignment="1">
      <alignment horizontal="left" vertical="center" wrapText="1"/>
    </xf>
    <xf numFmtId="191" fontId="27" fillId="7" borderId="89" xfId="0" applyNumberFormat="1" applyFont="1" applyFill="1" applyBorder="1" applyAlignment="1">
      <alignment horizontal="center" vertical="center" wrapText="1"/>
    </xf>
    <xf numFmtId="0" fontId="2" fillId="79" borderId="0" xfId="0" applyFont="1" applyFill="1"/>
    <xf numFmtId="0" fontId="27" fillId="24" borderId="97" xfId="207" applyFont="1" applyFill="1" applyBorder="1" applyAlignment="1">
      <alignment horizontal="left" vertical="center" wrapText="1"/>
    </xf>
    <xf numFmtId="192" fontId="31" fillId="24" borderId="86" xfId="0" applyNumberFormat="1" applyFont="1" applyFill="1" applyBorder="1" applyAlignment="1">
      <alignment horizontal="center" vertical="center"/>
    </xf>
    <xf numFmtId="0" fontId="4" fillId="16" borderId="8" xfId="0" applyFont="1" applyFill="1" applyBorder="1" applyAlignment="1">
      <alignment horizontal="center" vertical="center"/>
    </xf>
    <xf numFmtId="14" fontId="104" fillId="0" borderId="10" xfId="0" applyNumberFormat="1" applyFont="1" applyBorder="1" applyAlignment="1">
      <alignment horizontal="center" vertical="center"/>
    </xf>
    <xf numFmtId="194" fontId="104" fillId="0" borderId="10" xfId="0" applyNumberFormat="1" applyFont="1" applyBorder="1" applyAlignment="1">
      <alignment horizontal="center" vertical="center"/>
    </xf>
    <xf numFmtId="0" fontId="94" fillId="0" borderId="10" xfId="0" applyFont="1" applyBorder="1" applyAlignment="1">
      <alignment horizontal="left" vertical="center" wrapText="1"/>
    </xf>
    <xf numFmtId="0" fontId="27" fillId="7" borderId="8" xfId="207" applyFont="1" applyFill="1" applyBorder="1" applyAlignment="1">
      <alignment horizontal="center" vertical="center" wrapText="1"/>
    </xf>
    <xf numFmtId="0" fontId="27" fillId="7" borderId="82" xfId="207" applyFont="1" applyFill="1" applyBorder="1" applyAlignment="1">
      <alignment horizontal="left" vertical="center" wrapText="1"/>
    </xf>
    <xf numFmtId="0" fontId="94" fillId="0" borderId="10" xfId="0" quotePrefix="1" applyFont="1" applyBorder="1" applyAlignment="1">
      <alignment horizontal="left" wrapText="1"/>
    </xf>
    <xf numFmtId="0" fontId="94" fillId="0" borderId="10" xfId="0" applyFont="1" applyBorder="1" applyAlignment="1">
      <alignment horizontal="left" wrapText="1"/>
    </xf>
    <xf numFmtId="0" fontId="94" fillId="80" borderId="10" xfId="0" applyFont="1" applyFill="1" applyBorder="1" applyAlignment="1">
      <alignment horizontal="left" vertical="center" wrapText="1"/>
    </xf>
    <xf numFmtId="0" fontId="105" fillId="0" borderId="10" xfId="0" applyFont="1" applyBorder="1" applyAlignment="1">
      <alignment horizontal="left" vertical="center" wrapText="1"/>
    </xf>
    <xf numFmtId="0" fontId="27" fillId="9" borderId="98" xfId="0" quotePrefix="1" applyFont="1" applyFill="1" applyBorder="1" applyAlignment="1">
      <alignment horizontal="left" vertical="center" wrapText="1"/>
    </xf>
    <xf numFmtId="191" fontId="27" fillId="7" borderId="99" xfId="0" applyNumberFormat="1" applyFont="1" applyFill="1" applyBorder="1" applyAlignment="1">
      <alignment horizontal="center" vertical="center" wrapText="1"/>
    </xf>
    <xf numFmtId="0" fontId="27" fillId="9" borderId="9" xfId="0" quotePrefix="1" applyFont="1" applyFill="1" applyBorder="1" applyAlignment="1">
      <alignment horizontal="left" vertical="center" wrapText="1"/>
    </xf>
    <xf numFmtId="0" fontId="13" fillId="7" borderId="99" xfId="207" applyFont="1" applyFill="1" applyBorder="1" applyAlignment="1">
      <alignment horizontal="left" vertical="center" wrapText="1"/>
    </xf>
    <xf numFmtId="14" fontId="0" fillId="0" borderId="99" xfId="0" applyNumberFormat="1" applyBorder="1" applyAlignment="1">
      <alignment horizontal="center" vertical="center"/>
    </xf>
    <xf numFmtId="0" fontId="27" fillId="9" borderId="9" xfId="0" applyFont="1" applyFill="1" applyBorder="1" applyAlignment="1">
      <alignment horizontal="left" vertical="center" wrapText="1"/>
    </xf>
    <xf numFmtId="0" fontId="27" fillId="81" borderId="9" xfId="0" applyFont="1" applyFill="1" applyBorder="1" applyAlignment="1">
      <alignment horizontal="left" vertical="center" wrapText="1"/>
    </xf>
    <xf numFmtId="0" fontId="27" fillId="9" borderId="100" xfId="0" quotePrefix="1" applyFont="1" applyFill="1" applyBorder="1" applyAlignment="1">
      <alignment horizontal="left" vertical="center" wrapText="1"/>
    </xf>
    <xf numFmtId="0" fontId="92" fillId="0" borderId="99" xfId="0" applyFont="1" applyBorder="1" applyAlignment="1">
      <alignment horizontal="left" vertical="center" wrapText="1"/>
    </xf>
    <xf numFmtId="0" fontId="92" fillId="24" borderId="99" xfId="0" applyFont="1" applyFill="1" applyBorder="1" applyAlignment="1">
      <alignment horizontal="left" vertical="center" wrapText="1"/>
    </xf>
    <xf numFmtId="0" fontId="5" fillId="0" borderId="99" xfId="0" applyFont="1" applyBorder="1" applyAlignment="1">
      <alignment horizontal="center" vertical="center"/>
    </xf>
    <xf numFmtId="0" fontId="93" fillId="24" borderId="99" xfId="0" applyFont="1" applyFill="1" applyBorder="1" applyAlignment="1">
      <alignment horizontal="center" vertical="center"/>
    </xf>
    <xf numFmtId="192" fontId="93" fillId="24" borderId="99" xfId="0" applyNumberFormat="1" applyFont="1" applyFill="1" applyBorder="1" applyAlignment="1">
      <alignment horizontal="center" vertical="center"/>
    </xf>
    <xf numFmtId="190" fontId="13" fillId="7" borderId="99" xfId="183" applyNumberFormat="1" applyFont="1" applyFill="1" applyBorder="1" applyAlignment="1">
      <alignment horizontal="center" vertical="center" wrapText="1"/>
    </xf>
    <xf numFmtId="0" fontId="13" fillId="19" borderId="99" xfId="0" applyFont="1" applyFill="1" applyBorder="1" applyAlignment="1">
      <alignment horizontal="center" vertical="center" wrapText="1"/>
    </xf>
    <xf numFmtId="0" fontId="5" fillId="13" borderId="99" xfId="0" applyFont="1" applyFill="1" applyBorder="1" applyAlignment="1">
      <alignment horizontal="center" vertical="center"/>
    </xf>
    <xf numFmtId="0" fontId="93" fillId="24" borderId="99" xfId="0" applyFont="1" applyFill="1" applyBorder="1"/>
    <xf numFmtId="0" fontId="16" fillId="22" borderId="99" xfId="0" applyFont="1" applyFill="1" applyBorder="1" applyAlignment="1">
      <alignment horizontal="center" vertical="center"/>
    </xf>
    <xf numFmtId="0" fontId="16" fillId="20" borderId="101" xfId="0" applyFont="1" applyFill="1" applyBorder="1" applyAlignment="1">
      <alignment horizontal="center" vertical="center"/>
    </xf>
    <xf numFmtId="0" fontId="106" fillId="0" borderId="10" xfId="15" applyFont="1" applyFill="1" applyBorder="1" applyAlignment="1">
      <alignment horizontal="center" vertical="center" wrapText="1"/>
    </xf>
    <xf numFmtId="0" fontId="92" fillId="9" borderId="98" xfId="0" quotePrefix="1" applyFont="1" applyFill="1" applyBorder="1" applyAlignment="1">
      <alignment horizontal="center" vertical="center" wrapText="1"/>
    </xf>
    <xf numFmtId="192" fontId="1" fillId="24" borderId="86" xfId="0" applyNumberFormat="1" applyFont="1" applyFill="1" applyBorder="1" applyAlignment="1">
      <alignment horizontal="center" vertical="center"/>
    </xf>
    <xf numFmtId="0" fontId="27" fillId="24" borderId="99" xfId="207" applyFont="1" applyFill="1" applyBorder="1" applyAlignment="1">
      <alignment horizontal="left" vertical="center" wrapText="1"/>
    </xf>
    <xf numFmtId="15" fontId="92" fillId="24" borderId="99" xfId="178" applyNumberFormat="1" applyFont="1" applyFill="1" applyBorder="1" applyAlignment="1">
      <alignment horizontal="center" vertical="center" wrapText="1"/>
    </xf>
    <xf numFmtId="0" fontId="0" fillId="10" borderId="26" xfId="0" applyFill="1" applyBorder="1" applyAlignment="1">
      <alignment horizontal="center"/>
    </xf>
    <xf numFmtId="0" fontId="0" fillId="10" borderId="27" xfId="0" applyFill="1" applyBorder="1" applyAlignment="1">
      <alignment horizontal="center"/>
    </xf>
    <xf numFmtId="0" fontId="0" fillId="10" borderId="42" xfId="0" applyFill="1" applyBorder="1" applyAlignment="1">
      <alignment horizontal="center"/>
    </xf>
    <xf numFmtId="0" fontId="19" fillId="16" borderId="6" xfId="0" applyFont="1" applyFill="1" applyBorder="1" applyAlignment="1">
      <alignment horizontal="center" vertical="center"/>
    </xf>
    <xf numFmtId="0" fontId="19" fillId="16" borderId="7" xfId="0" applyFont="1" applyFill="1" applyBorder="1" applyAlignment="1">
      <alignment horizontal="center" vertical="center"/>
    </xf>
    <xf numFmtId="0" fontId="24" fillId="21" borderId="8" xfId="0" applyFont="1" applyFill="1" applyBorder="1" applyAlignment="1">
      <alignment horizontal="left"/>
    </xf>
    <xf numFmtId="0" fontId="20" fillId="0" borderId="1" xfId="0" applyFont="1" applyBorder="1" applyAlignment="1">
      <alignment horizontal="center" vertical="center"/>
    </xf>
    <xf numFmtId="0" fontId="21" fillId="17" borderId="2" xfId="0" applyFont="1" applyFill="1" applyBorder="1" applyAlignment="1">
      <alignment horizontal="center"/>
    </xf>
    <xf numFmtId="0" fontId="21" fillId="17" borderId="3" xfId="0" applyFont="1" applyFill="1" applyBorder="1" applyAlignment="1">
      <alignment horizontal="center"/>
    </xf>
    <xf numFmtId="0" fontId="21" fillId="17" borderId="13" xfId="0" applyFont="1" applyFill="1" applyBorder="1" applyAlignment="1">
      <alignment horizontal="center"/>
    </xf>
    <xf numFmtId="0" fontId="22" fillId="18" borderId="6" xfId="0" applyFont="1" applyFill="1" applyBorder="1" applyAlignment="1">
      <alignment horizontal="center" vertical="center" wrapText="1"/>
    </xf>
    <xf numFmtId="0" fontId="22" fillId="18" borderId="7" xfId="0" applyFont="1" applyFill="1" applyBorder="1" applyAlignment="1">
      <alignment horizontal="center" vertical="center" wrapText="1"/>
    </xf>
    <xf numFmtId="0" fontId="22" fillId="18" borderId="16" xfId="0" applyFont="1" applyFill="1" applyBorder="1" applyAlignment="1">
      <alignment horizontal="center" vertical="center" wrapText="1"/>
    </xf>
    <xf numFmtId="0" fontId="22" fillId="18" borderId="14" xfId="0" applyFont="1" applyFill="1" applyBorder="1" applyAlignment="1">
      <alignment horizontal="center" vertical="center" wrapText="1"/>
    </xf>
    <xf numFmtId="0" fontId="22" fillId="18" borderId="0" xfId="0" applyFont="1" applyFill="1" applyAlignment="1">
      <alignment horizontal="center" vertical="center" wrapText="1"/>
    </xf>
    <xf numFmtId="0" fontId="22" fillId="18" borderId="17" xfId="0" applyFont="1" applyFill="1" applyBorder="1" applyAlignment="1">
      <alignment horizontal="center" vertical="center" wrapText="1"/>
    </xf>
    <xf numFmtId="0" fontId="22" fillId="18" borderId="15" xfId="0" applyFont="1" applyFill="1" applyBorder="1" applyAlignment="1">
      <alignment horizontal="center" vertical="center" wrapText="1"/>
    </xf>
    <xf numFmtId="0" fontId="22" fillId="18" borderId="1" xfId="0" applyFont="1" applyFill="1" applyBorder="1" applyAlignment="1">
      <alignment horizontal="center" vertical="center" wrapText="1"/>
    </xf>
    <xf numFmtId="0" fontId="22" fillId="18" borderId="18" xfId="0" applyFont="1" applyFill="1" applyBorder="1" applyAlignment="1">
      <alignment horizontal="center" vertical="center" wrapText="1"/>
    </xf>
    <xf numFmtId="0" fontId="24" fillId="20" borderId="2" xfId="0" applyFont="1" applyFill="1" applyBorder="1" applyAlignment="1">
      <alignment horizontal="left"/>
    </xf>
    <xf numFmtId="0" fontId="24" fillId="20" borderId="3" xfId="0" applyFont="1" applyFill="1" applyBorder="1" applyAlignment="1">
      <alignment horizontal="left"/>
    </xf>
    <xf numFmtId="0" fontId="24" fillId="20" borderId="13" xfId="0" applyFont="1" applyFill="1" applyBorder="1" applyAlignment="1">
      <alignment horizontal="left"/>
    </xf>
    <xf numFmtId="0" fontId="24" fillId="20" borderId="8" xfId="0" applyFont="1" applyFill="1" applyBorder="1" applyAlignment="1">
      <alignment horizontal="left"/>
    </xf>
    <xf numFmtId="0" fontId="24" fillId="23" borderId="2" xfId="0" applyFont="1" applyFill="1" applyBorder="1" applyAlignment="1">
      <alignment horizontal="center"/>
    </xf>
    <xf numFmtId="0" fontId="24" fillId="23" borderId="3" xfId="0" applyFont="1" applyFill="1" applyBorder="1" applyAlignment="1">
      <alignment horizontal="center"/>
    </xf>
    <xf numFmtId="0" fontId="24" fillId="23" borderId="13" xfId="0" applyFont="1" applyFill="1" applyBorder="1" applyAlignment="1">
      <alignment horizontal="center"/>
    </xf>
    <xf numFmtId="0" fontId="12" fillId="6" borderId="3" xfId="0" applyFont="1" applyFill="1" applyBorder="1" applyAlignment="1">
      <alignment horizontal="center" vertical="center" wrapText="1"/>
    </xf>
    <xf numFmtId="0" fontId="12" fillId="6" borderId="7" xfId="0" applyFont="1" applyFill="1" applyBorder="1" applyAlignment="1">
      <alignment horizontal="left" vertical="center" wrapText="1"/>
    </xf>
    <xf numFmtId="0" fontId="11" fillId="5" borderId="8" xfId="0" applyFont="1" applyFill="1" applyBorder="1" applyAlignment="1">
      <alignment horizontal="center" vertical="center"/>
    </xf>
    <xf numFmtId="0" fontId="12" fillId="76" borderId="7" xfId="0" applyFont="1" applyFill="1" applyBorder="1" applyAlignment="1">
      <alignment horizontal="center" vertical="center" wrapText="1"/>
    </xf>
    <xf numFmtId="0" fontId="12" fillId="76" borderId="7" xfId="0" applyFont="1" applyFill="1" applyBorder="1" applyAlignment="1">
      <alignment horizontal="left" vertical="center" wrapText="1"/>
    </xf>
    <xf numFmtId="0" fontId="12" fillId="14" borderId="7" xfId="0" applyFont="1" applyFill="1" applyBorder="1" applyAlignment="1">
      <alignment horizontal="center" vertical="center" wrapText="1"/>
    </xf>
    <xf numFmtId="0" fontId="12" fillId="14" borderId="7" xfId="0" applyFont="1" applyFill="1" applyBorder="1" applyAlignment="1">
      <alignment horizontal="left" vertical="center" wrapText="1"/>
    </xf>
    <xf numFmtId="0" fontId="12" fillId="76" borderId="3" xfId="0" applyFont="1" applyFill="1" applyBorder="1" applyAlignment="1">
      <alignment horizontal="center" vertical="center" wrapText="1"/>
    </xf>
    <xf numFmtId="0" fontId="11" fillId="5" borderId="4" xfId="0" applyFont="1" applyFill="1" applyBorder="1" applyAlignment="1">
      <alignment horizontal="center" vertical="center"/>
    </xf>
    <xf numFmtId="0" fontId="11" fillId="5" borderId="5" xfId="0" applyFont="1" applyFill="1" applyBorder="1" applyAlignment="1">
      <alignment horizontal="center" vertical="center"/>
    </xf>
    <xf numFmtId="0" fontId="19" fillId="17" borderId="8" xfId="0" applyFont="1" applyFill="1" applyBorder="1" applyAlignment="1">
      <alignment horizontal="center" vertical="center"/>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25" fillId="5" borderId="8" xfId="0" applyFont="1" applyFill="1" applyBorder="1" applyAlignment="1">
      <alignment horizontal="center"/>
    </xf>
    <xf numFmtId="0" fontId="25" fillId="5" borderId="2" xfId="0" applyFont="1" applyFill="1" applyBorder="1" applyAlignment="1">
      <alignment horizontal="center"/>
    </xf>
    <xf numFmtId="0" fontId="28" fillId="0" borderId="0" xfId="0" applyFont="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1" fillId="5" borderId="89" xfId="0" applyFont="1" applyFill="1" applyBorder="1" applyAlignment="1">
      <alignment horizontal="center" vertical="center"/>
    </xf>
    <xf numFmtId="0" fontId="19" fillId="16" borderId="90" xfId="0" applyFont="1" applyFill="1" applyBorder="1" applyAlignment="1">
      <alignment horizontal="center" vertical="center"/>
    </xf>
    <xf numFmtId="0" fontId="19" fillId="16" borderId="91" xfId="0" applyFont="1" applyFill="1" applyBorder="1" applyAlignment="1">
      <alignment horizontal="center" vertical="center"/>
    </xf>
    <xf numFmtId="0" fontId="12" fillId="16" borderId="7" xfId="0" applyFont="1" applyFill="1" applyBorder="1" applyAlignment="1">
      <alignment horizontal="left" vertical="center" wrapText="1"/>
    </xf>
    <xf numFmtId="0" fontId="12" fillId="76" borderId="91" xfId="0" applyFont="1" applyFill="1" applyBorder="1" applyAlignment="1">
      <alignment horizontal="center" vertical="center" wrapText="1"/>
    </xf>
    <xf numFmtId="0" fontId="12" fillId="76" borderId="91" xfId="0" applyFont="1" applyFill="1" applyBorder="1" applyAlignment="1">
      <alignment horizontal="left" vertical="center" wrapText="1"/>
    </xf>
    <xf numFmtId="0" fontId="102" fillId="16" borderId="90" xfId="0" applyFont="1" applyFill="1" applyBorder="1" applyAlignment="1">
      <alignment horizontal="center" vertical="center"/>
    </xf>
    <xf numFmtId="0" fontId="102" fillId="16" borderId="91" xfId="0" applyFont="1" applyFill="1" applyBorder="1" applyAlignment="1">
      <alignment horizontal="center" vertical="center"/>
    </xf>
    <xf numFmtId="1" fontId="12" fillId="76" borderId="3" xfId="0" applyNumberFormat="1" applyFont="1" applyFill="1" applyBorder="1" applyAlignment="1">
      <alignment horizontal="center" vertical="center" wrapText="1"/>
    </xf>
    <xf numFmtId="1" fontId="10" fillId="4" borderId="3" xfId="0" applyNumberFormat="1" applyFont="1" applyFill="1" applyBorder="1" applyAlignment="1">
      <alignment horizontal="left" vertical="center" wrapText="1"/>
    </xf>
    <xf numFmtId="0" fontId="19" fillId="14" borderId="2" xfId="0" applyFont="1" applyFill="1" applyBorder="1" applyAlignment="1">
      <alignment horizontal="center" vertical="center"/>
    </xf>
    <xf numFmtId="0" fontId="19" fillId="14" borderId="13" xfId="0" applyFont="1" applyFill="1" applyBorder="1" applyAlignment="1">
      <alignment horizontal="center" vertical="center"/>
    </xf>
    <xf numFmtId="0" fontId="0" fillId="0" borderId="14" xfId="0" applyBorder="1" applyAlignment="1">
      <alignment horizontal="center"/>
    </xf>
    <xf numFmtId="0" fontId="0" fillId="0" borderId="0" xfId="0" applyAlignment="1">
      <alignment horizontal="center"/>
    </xf>
    <xf numFmtId="0" fontId="31" fillId="0" borderId="99" xfId="0" applyFont="1" applyBorder="1"/>
    <xf numFmtId="0" fontId="95" fillId="77" borderId="99" xfId="0" applyFont="1" applyFill="1" applyBorder="1"/>
    <xf numFmtId="0" fontId="98" fillId="0" borderId="99" xfId="178" applyFont="1" applyBorder="1" applyAlignment="1">
      <alignment horizontal="center" vertical="center" wrapText="1"/>
    </xf>
    <xf numFmtId="0" fontId="98" fillId="24" borderId="89" xfId="178" applyFont="1" applyFill="1" applyBorder="1" applyAlignment="1">
      <alignment horizontal="center" vertical="center" wrapText="1"/>
    </xf>
    <xf numFmtId="0" fontId="16" fillId="0" borderId="99" xfId="178" applyFont="1" applyBorder="1" applyAlignment="1">
      <alignment horizontal="center" vertical="center" wrapText="1"/>
    </xf>
    <xf numFmtId="0" fontId="13" fillId="0" borderId="86" xfId="183" applyFont="1" applyBorder="1" applyAlignment="1">
      <alignment horizontal="center" vertical="center" wrapText="1"/>
    </xf>
  </cellXfs>
  <cellStyles count="248">
    <cellStyle name=" 5MP" xfId="24" xr:uid="{00000000-0005-0000-0000-000047000000}"/>
    <cellStyle name="________________________PAWC-20ss" xfId="12" xr:uid="{00000000-0005-0000-0000-000027000000}"/>
    <cellStyle name="________________________PAWC-20ss_09-06 (Offload Equipment)" xfId="26" xr:uid="{00000000-0005-0000-0000-000049000000}"/>
    <cellStyle name="____________________ORDER" xfId="28" xr:uid="{00000000-0005-0000-0000-00004B000000}"/>
    <cellStyle name="__________________PAWC-20ss" xfId="29" xr:uid="{00000000-0005-0000-0000-00004C000000}"/>
    <cellStyle name="__________________PAWC-20ss_09-06 (Offload Equipment)" xfId="30" xr:uid="{00000000-0005-0000-0000-00004D000000}"/>
    <cellStyle name="_____278(13 FT )Patch JKWA-24, 17Jan 05" xfId="32" xr:uid="{00000000-0005-0000-0000-00004F000000}"/>
    <cellStyle name="_____278(13 FT )Patch JKWA-24, 17Jan 05_09-06 (Offload Equipment)" xfId="22" xr:uid="{00000000-0005-0000-0000-000043000000}"/>
    <cellStyle name="_SeVIHb05wRz1loXjzFdq3CBWW_1" xfId="20" xr:uid="{00000000-0005-0000-0000-00003E000000}"/>
    <cellStyle name="_SeVIHb05wRz1loXjzFdq3CBWW_2" xfId="23" xr:uid="{00000000-0005-0000-0000-000044000000}"/>
    <cellStyle name="_SeVIHb05wRz1loXjzFdq3CBWW_3" xfId="10" xr:uid="{00000000-0005-0000-0000-000024000000}"/>
    <cellStyle name="_SeVIHb05wRz1loXjzFdq3CBWW_4" xfId="34" xr:uid="{00000000-0005-0000-0000-000051000000}"/>
    <cellStyle name="_SeVIHb05wRz1loXjzFdq3CBWW_5" xfId="36" xr:uid="{00000000-0005-0000-0000-000053000000}"/>
    <cellStyle name="_SeVIHb05wRz1loXjzFdq3CBWW_6" xfId="39" xr:uid="{00000000-0005-0000-0000-000056000000}"/>
    <cellStyle name="_SeVIHb05wRz1loXjzFdq3CBWW_7" xfId="41" xr:uid="{00000000-0005-0000-0000-000058000000}"/>
    <cellStyle name="_SeVIHb05wRz1loXjzFdq3CBWW_8" xfId="44" xr:uid="{00000000-0005-0000-0000-00005B000000}"/>
    <cellStyle name="_SeVIHb05wRz1loXjzFdq3CBWW_9" xfId="31" xr:uid="{00000000-0005-0000-0000-00004E000000}"/>
    <cellStyle name="_SeVIHb05wRz1loXjzFdq3CBWW_A" xfId="45" xr:uid="{00000000-0005-0000-0000-00005C000000}"/>
    <cellStyle name="_SeVIHb05wRz1loXjzFdq3CBWW_APC_Htools_Response" xfId="46" xr:uid="{00000000-0005-0000-0000-00005D000000}"/>
    <cellStyle name="_SeVIHb05wRz1loXjzFdq3CBWW_B" xfId="47" xr:uid="{00000000-0005-0000-0000-00005E000000}"/>
    <cellStyle name="_x005f_x0002_" xfId="48" xr:uid="{00000000-0005-0000-0000-00005F000000}"/>
    <cellStyle name="_x005f_x000f_¦" xfId="49" xr:uid="{00000000-0005-0000-0000-000060000000}"/>
    <cellStyle name="_x005f_x000f_¶" xfId="50" xr:uid="{00000000-0005-0000-0000-000061000000}"/>
    <cellStyle name="_x005f_x000f_·" xfId="51" xr:uid="{00000000-0005-0000-0000-000062000000}"/>
    <cellStyle name="_x005f_x000f_á" xfId="14" xr:uid="{00000000-0005-0000-0000-00002C000000}"/>
    <cellStyle name="_x005f_x000f_Ø_x005f_x000f_ø" xfId="27" xr:uid="{00000000-0005-0000-0000-00004A000000}"/>
    <cellStyle name="_x005f_x000f_Ø_x005f_x000f_Ø_x005f_x000f_µ" xfId="52" xr:uid="{00000000-0005-0000-0000-000063000000}"/>
    <cellStyle name="_x005f_x000f_Ø_x005f_x000f_Ø_x005f_x000f_Ø_x005f_x000f_Ø_x005f_x000f_Ø_x005f_x000f_Ø_x005f_x000f_Ø_x005f_x000f_±" xfId="54" xr:uid="{00000000-0005-0000-0000-000065000000}"/>
    <cellStyle name="_x005f_x000f_ÿ_x005f_x000f_¯" xfId="3" xr:uid="{00000000-0005-0000-0000-00000A000000}"/>
    <cellStyle name="_x005f_x000f_ÿ_x005f_x000f_ÿ_x005f_x000f_µ" xfId="56" xr:uid="{00000000-0005-0000-0000-000067000000}"/>
    <cellStyle name="_x005f_x000f_ÿ_x005f_x000f_ÿ_x005f_x000f_ÿ_x005f_x000f_ÿ_x005f_x000f_ÿ_x005f_x000f_ÿ_x005f_x000f_ÿ_x005f_x000f_±" xfId="57" xr:uid="{00000000-0005-0000-0000-000068000000}"/>
    <cellStyle name="20% - Accent1 2" xfId="59" xr:uid="{00000000-0005-0000-0000-00006A000000}"/>
    <cellStyle name="20% - Accent2 2" xfId="61" xr:uid="{00000000-0005-0000-0000-00006C000000}"/>
    <cellStyle name="20% - Accent3 2" xfId="7" xr:uid="{00000000-0005-0000-0000-000019000000}"/>
    <cellStyle name="20% - Accent4 2" xfId="62" xr:uid="{00000000-0005-0000-0000-00006D000000}"/>
    <cellStyle name="20% - Accent5 2" xfId="63" xr:uid="{00000000-0005-0000-0000-00006E000000}"/>
    <cellStyle name="20% - Accent6" xfId="15" builtinId="50"/>
    <cellStyle name="20% - Accent6 2" xfId="64" xr:uid="{00000000-0005-0000-0000-00006F000000}"/>
    <cellStyle name="2decimal" xfId="65" xr:uid="{00000000-0005-0000-0000-000070000000}"/>
    <cellStyle name="40% - Accent1 2" xfId="66" xr:uid="{00000000-0005-0000-0000-000071000000}"/>
    <cellStyle name="40% - Accent2 2" xfId="69" xr:uid="{00000000-0005-0000-0000-000074000000}"/>
    <cellStyle name="40% - Accent3 2" xfId="70" xr:uid="{00000000-0005-0000-0000-000075000000}"/>
    <cellStyle name="40% - Accent4 2" xfId="71" xr:uid="{00000000-0005-0000-0000-000076000000}"/>
    <cellStyle name="40% - Accent5 2" xfId="72" xr:uid="{00000000-0005-0000-0000-000077000000}"/>
    <cellStyle name="40% - Accent6 2" xfId="73" xr:uid="{00000000-0005-0000-0000-000078000000}"/>
    <cellStyle name="60% - Accent1 2" xfId="53" xr:uid="{00000000-0005-0000-0000-000064000000}"/>
    <cellStyle name="60% - Accent2 2" xfId="74" xr:uid="{00000000-0005-0000-0000-000079000000}"/>
    <cellStyle name="60% - Accent3 2" xfId="13" xr:uid="{00000000-0005-0000-0000-000029000000}"/>
    <cellStyle name="60% - Accent4 2" xfId="75" xr:uid="{00000000-0005-0000-0000-00007A000000}"/>
    <cellStyle name="60% - Accent5 2" xfId="76" xr:uid="{00000000-0005-0000-0000-00007B000000}"/>
    <cellStyle name="60% - Accent6 2" xfId="77" xr:uid="{00000000-0005-0000-0000-00007C000000}"/>
    <cellStyle name="Accent1 2" xfId="78" xr:uid="{00000000-0005-0000-0000-00007D000000}"/>
    <cellStyle name="Accent2 2" xfId="79" xr:uid="{00000000-0005-0000-0000-00007E000000}"/>
    <cellStyle name="Accent3 2" xfId="80" xr:uid="{00000000-0005-0000-0000-00007F000000}"/>
    <cellStyle name="Accent4 2" xfId="21" xr:uid="{00000000-0005-0000-0000-000041000000}"/>
    <cellStyle name="Accent5 2" xfId="82" xr:uid="{00000000-0005-0000-0000-000081000000}"/>
    <cellStyle name="Accent6 2" xfId="83" xr:uid="{00000000-0005-0000-0000-000082000000}"/>
    <cellStyle name="args.style" xfId="84" xr:uid="{00000000-0005-0000-0000-000083000000}"/>
    <cellStyle name="AutoFormat Options" xfId="85" xr:uid="{00000000-0005-0000-0000-000084000000}"/>
    <cellStyle name="b±" xfId="86" xr:uid="{00000000-0005-0000-0000-000085000000}"/>
    <cellStyle name="Bad 2" xfId="87" xr:uid="{00000000-0005-0000-0000-000086000000}"/>
    <cellStyle name="Body" xfId="88" xr:uid="{00000000-0005-0000-0000-000087000000}"/>
    <cellStyle name="Calc Currency (0)" xfId="91" xr:uid="{00000000-0005-0000-0000-00008A000000}"/>
    <cellStyle name="Calculation 2" xfId="55" xr:uid="{00000000-0005-0000-0000-000066000000}"/>
    <cellStyle name="Check Cell 2" xfId="93" xr:uid="{00000000-0005-0000-0000-00008C000000}"/>
    <cellStyle name="Check Cell 2 2" xfId="94" xr:uid="{00000000-0005-0000-0000-00008D000000}"/>
    <cellStyle name="Comma  - Style1" xfId="95" xr:uid="{00000000-0005-0000-0000-00008E000000}"/>
    <cellStyle name="Comma  - Style2" xfId="81" xr:uid="{00000000-0005-0000-0000-000080000000}"/>
    <cellStyle name="Comma  - Style3" xfId="96" xr:uid="{00000000-0005-0000-0000-00008F000000}"/>
    <cellStyle name="Comma  - Style4" xfId="97" xr:uid="{00000000-0005-0000-0000-000090000000}"/>
    <cellStyle name="Comma  - Style5" xfId="98" xr:uid="{00000000-0005-0000-0000-000091000000}"/>
    <cellStyle name="Comma  - Style6" xfId="100" xr:uid="{00000000-0005-0000-0000-000093000000}"/>
    <cellStyle name="Comma  - Style7" xfId="101" xr:uid="{00000000-0005-0000-0000-000094000000}"/>
    <cellStyle name="Comma  - Style8" xfId="102" xr:uid="{00000000-0005-0000-0000-000095000000}"/>
    <cellStyle name="Comma 2" xfId="103" xr:uid="{00000000-0005-0000-0000-000096000000}"/>
    <cellStyle name="Comma 3" xfId="105" xr:uid="{00000000-0005-0000-0000-000098000000}"/>
    <cellStyle name="Comma 4" xfId="106" xr:uid="{00000000-0005-0000-0000-000099000000}"/>
    <cellStyle name="Comma0" xfId="107" xr:uid="{00000000-0005-0000-0000-00009A000000}"/>
    <cellStyle name="Copied" xfId="11" xr:uid="{00000000-0005-0000-0000-000026000000}"/>
    <cellStyle name="Currency [0]b" xfId="108" xr:uid="{00000000-0005-0000-0000-00009B000000}"/>
    <cellStyle name="Currency 2" xfId="111" xr:uid="{00000000-0005-0000-0000-00009E000000}"/>
    <cellStyle name="Currency 2 2" xfId="112" xr:uid="{00000000-0005-0000-0000-00009F000000}"/>
    <cellStyle name="Currency 3" xfId="113" xr:uid="{00000000-0005-0000-0000-0000A0000000}"/>
    <cellStyle name="Currency 3 2" xfId="115" xr:uid="{00000000-0005-0000-0000-0000A2000000}"/>
    <cellStyle name="Currency 4" xfId="116" xr:uid="{00000000-0005-0000-0000-0000A3000000}"/>
    <cellStyle name="currency(2)" xfId="117" xr:uid="{00000000-0005-0000-0000-0000A4000000}"/>
    <cellStyle name="Currency0" xfId="118" xr:uid="{00000000-0005-0000-0000-0000A5000000}"/>
    <cellStyle name="DATACOPY" xfId="119" xr:uid="{00000000-0005-0000-0000-0000A6000000}"/>
    <cellStyle name="DATAFIELDS" xfId="120" xr:uid="{00000000-0005-0000-0000-0000A7000000}"/>
    <cellStyle name="Date" xfId="121" xr:uid="{00000000-0005-0000-0000-0000A8000000}"/>
    <cellStyle name="Dezimal [0]_NEGS" xfId="122" xr:uid="{00000000-0005-0000-0000-0000A9000000}"/>
    <cellStyle name="Dezimal_NEGS" xfId="123" xr:uid="{00000000-0005-0000-0000-0000AA000000}"/>
    <cellStyle name="Entered" xfId="124" xr:uid="{00000000-0005-0000-0000-0000AB000000}"/>
    <cellStyle name="Explanatory Text 2" xfId="125" xr:uid="{00000000-0005-0000-0000-0000AC000000}"/>
    <cellStyle name="Fixed" xfId="126" xr:uid="{00000000-0005-0000-0000-0000AD000000}"/>
    <cellStyle name="form" xfId="127" xr:uid="{00000000-0005-0000-0000-0000AE000000}"/>
    <cellStyle name="Gas" xfId="128" xr:uid="{00000000-0005-0000-0000-0000AF000000}"/>
    <cellStyle name="Good 2" xfId="129" xr:uid="{00000000-0005-0000-0000-0000B0000000}"/>
    <cellStyle name="Good 2 2" xfId="130" xr:uid="{00000000-0005-0000-0000-0000B1000000}"/>
    <cellStyle name="Grey" xfId="131" xr:uid="{00000000-0005-0000-0000-0000B2000000}"/>
    <cellStyle name="Head 1" xfId="132" xr:uid="{00000000-0005-0000-0000-0000B3000000}"/>
    <cellStyle name="Header1" xfId="133" xr:uid="{00000000-0005-0000-0000-0000B4000000}"/>
    <cellStyle name="Header2" xfId="135" xr:uid="{00000000-0005-0000-0000-0000B6000000}"/>
    <cellStyle name="Heading" xfId="138" xr:uid="{00000000-0005-0000-0000-0000B9000000}"/>
    <cellStyle name="Heading 1 2" xfId="25" xr:uid="{00000000-0005-0000-0000-000048000000}"/>
    <cellStyle name="Heading 1 2 2" xfId="139" xr:uid="{00000000-0005-0000-0000-0000BA000000}"/>
    <cellStyle name="Heading 2 2" xfId="140" xr:uid="{00000000-0005-0000-0000-0000BB000000}"/>
    <cellStyle name="Heading 3 2" xfId="141" xr:uid="{00000000-0005-0000-0000-0000BC000000}"/>
    <cellStyle name="Heading 3 2 2" xfId="145" xr:uid="{00000000-0005-0000-0000-0000C0000000}"/>
    <cellStyle name="Heading 4 2" xfId="146" xr:uid="{00000000-0005-0000-0000-0000C1000000}"/>
    <cellStyle name="HEADINGS" xfId="147" xr:uid="{00000000-0005-0000-0000-0000C2000000}"/>
    <cellStyle name="HEADINGSTOP" xfId="148" xr:uid="{00000000-0005-0000-0000-0000C3000000}"/>
    <cellStyle name="Hyperlink 2" xfId="149" xr:uid="{00000000-0005-0000-0000-0000C4000000}"/>
    <cellStyle name="Hyperlink 3" xfId="150" xr:uid="{00000000-0005-0000-0000-0000C5000000}"/>
    <cellStyle name="Input [yellow]" xfId="114" xr:uid="{00000000-0005-0000-0000-0000A1000000}"/>
    <cellStyle name="Input [yellow] 2" xfId="38" xr:uid="{00000000-0005-0000-0000-000055000000}"/>
    <cellStyle name="Input 2" xfId="151" xr:uid="{00000000-0005-0000-0000-0000C6000000}"/>
    <cellStyle name="inters\163.184.21.33" xfId="134" xr:uid="{00000000-0005-0000-0000-0000B5000000}"/>
    <cellStyle name="Item" xfId="152" xr:uid="{00000000-0005-0000-0000-0000C7000000}"/>
    <cellStyle name="k's Printer" xfId="153" xr:uid="{00000000-0005-0000-0000-0000C8000000}"/>
    <cellStyle name="l|" xfId="43" xr:uid="{00000000-0005-0000-0000-00005A000000}"/>
    <cellStyle name="L5MS" xfId="154" xr:uid="{00000000-0005-0000-0000-0000C9000000}"/>
    <cellStyle name="Linked Cell 2" xfId="156" xr:uid="{00000000-0005-0000-0000-0000CB000000}"/>
    <cellStyle name="MS_Arabic" xfId="157" xr:uid="{00000000-0005-0000-0000-0000CC000000}"/>
    <cellStyle name="Neutral 2" xfId="161" xr:uid="{00000000-0005-0000-0000-0000D0000000}"/>
    <cellStyle name="Normal" xfId="0" builtinId="0"/>
    <cellStyle name="Normal - Style1" xfId="19" xr:uid="{00000000-0005-0000-0000-00003B000000}"/>
    <cellStyle name="Normal 10" xfId="162" xr:uid="{00000000-0005-0000-0000-0000D1000000}"/>
    <cellStyle name="Normal 11" xfId="163" xr:uid="{00000000-0005-0000-0000-0000D2000000}"/>
    <cellStyle name="Normal 12" xfId="92" xr:uid="{00000000-0005-0000-0000-00008B000000}"/>
    <cellStyle name="Normal 13" xfId="164" xr:uid="{00000000-0005-0000-0000-0000D3000000}"/>
    <cellStyle name="Normal 14" xfId="166" xr:uid="{00000000-0005-0000-0000-0000D5000000}"/>
    <cellStyle name="Normal 15" xfId="144" xr:uid="{00000000-0005-0000-0000-0000BF000000}"/>
    <cellStyle name="Normal 16" xfId="169" xr:uid="{00000000-0005-0000-0000-0000D8000000}"/>
    <cellStyle name="Normal 17" xfId="160" xr:uid="{00000000-0005-0000-0000-0000CF000000}"/>
    <cellStyle name="Normal 18" xfId="173" xr:uid="{00000000-0005-0000-0000-0000DC000000}"/>
    <cellStyle name="Normal 19" xfId="177" xr:uid="{00000000-0005-0000-0000-0000E0000000}"/>
    <cellStyle name="Normal 2" xfId="178" xr:uid="{00000000-0005-0000-0000-0000E1000000}"/>
    <cellStyle name="Normal 2 10" xfId="179" xr:uid="{00000000-0005-0000-0000-0000E2000000}"/>
    <cellStyle name="Normal 2 11" xfId="181" xr:uid="{00000000-0005-0000-0000-0000E4000000}"/>
    <cellStyle name="Normal 2 14" xfId="8" xr:uid="{00000000-0005-0000-0000-00001C000000}"/>
    <cellStyle name="Normal 2 2" xfId="183" xr:uid="{00000000-0005-0000-0000-0000E6000000}"/>
    <cellStyle name="Normal 2 2 2" xfId="9" xr:uid="{00000000-0005-0000-0000-000023000000}"/>
    <cellStyle name="Normal 2 2 2 2" xfId="17" xr:uid="{00000000-0005-0000-0000-000036000000}"/>
    <cellStyle name="Normal 2 2 2 3" xfId="18" xr:uid="{00000000-0005-0000-0000-000039000000}"/>
    <cellStyle name="Normal 2 2 3" xfId="33" xr:uid="{00000000-0005-0000-0000-000050000000}"/>
    <cellStyle name="Normal 2 2 4" xfId="35" xr:uid="{00000000-0005-0000-0000-000052000000}"/>
    <cellStyle name="Normal 2 2 5" xfId="37" xr:uid="{00000000-0005-0000-0000-000054000000}"/>
    <cellStyle name="Normal 2 2 6" xfId="40" xr:uid="{00000000-0005-0000-0000-000057000000}"/>
    <cellStyle name="Normal 2 2 7" xfId="42" xr:uid="{00000000-0005-0000-0000-000059000000}"/>
    <cellStyle name="Normal 2 3" xfId="185" xr:uid="{00000000-0005-0000-0000-0000E8000000}"/>
    <cellStyle name="Normal 2 3 2" xfId="186" xr:uid="{00000000-0005-0000-0000-0000E9000000}"/>
    <cellStyle name="Normal 2 3 2 2" xfId="172" xr:uid="{00000000-0005-0000-0000-0000DB000000}"/>
    <cellStyle name="Normal 2 3 3" xfId="155" xr:uid="{00000000-0005-0000-0000-0000CA000000}"/>
    <cellStyle name="Normal 2 3 4" xfId="188" xr:uid="{00000000-0005-0000-0000-0000EB000000}"/>
    <cellStyle name="Normal 2 4" xfId="189" xr:uid="{00000000-0005-0000-0000-0000EC000000}"/>
    <cellStyle name="Normal 2 4 2" xfId="190" xr:uid="{00000000-0005-0000-0000-0000ED000000}"/>
    <cellStyle name="Normal 2 4 3" xfId="191" xr:uid="{00000000-0005-0000-0000-0000EE000000}"/>
    <cellStyle name="Normal 2 5" xfId="192" xr:uid="{00000000-0005-0000-0000-0000EF000000}"/>
    <cellStyle name="Normal 2 5 2" xfId="193" xr:uid="{00000000-0005-0000-0000-0000F0000000}"/>
    <cellStyle name="Normal 2 5 2 2" xfId="194" xr:uid="{00000000-0005-0000-0000-0000F1000000}"/>
    <cellStyle name="Normal 2 5 3" xfId="195" xr:uid="{00000000-0005-0000-0000-0000F2000000}"/>
    <cellStyle name="Normal 2 6" xfId="196" xr:uid="{00000000-0005-0000-0000-0000F3000000}"/>
    <cellStyle name="Normal 2 7" xfId="197" xr:uid="{00000000-0005-0000-0000-0000F4000000}"/>
    <cellStyle name="Normal 2 8" xfId="198" xr:uid="{00000000-0005-0000-0000-0000F5000000}"/>
    <cellStyle name="Normal 2 9" xfId="68" xr:uid="{00000000-0005-0000-0000-000073000000}"/>
    <cellStyle name="Normal 20" xfId="143" xr:uid="{00000000-0005-0000-0000-0000BE000000}"/>
    <cellStyle name="Normal 21" xfId="168" xr:uid="{00000000-0005-0000-0000-0000D7000000}"/>
    <cellStyle name="Normal 22" xfId="159" xr:uid="{00000000-0005-0000-0000-0000CE000000}"/>
    <cellStyle name="Normal 23" xfId="171" xr:uid="{00000000-0005-0000-0000-0000DA000000}"/>
    <cellStyle name="Normal 24" xfId="176" xr:uid="{00000000-0005-0000-0000-0000DF000000}"/>
    <cellStyle name="Normal 25" xfId="201" xr:uid="{00000000-0005-0000-0000-0000F8000000}"/>
    <cellStyle name="Normal 26" xfId="205" xr:uid="{00000000-0005-0000-0000-0000FC000000}"/>
    <cellStyle name="Normal 3" xfId="206" xr:uid="{00000000-0005-0000-0000-0000FD000000}"/>
    <cellStyle name="Normal 3 2" xfId="207" xr:uid="{00000000-0005-0000-0000-0000FE000000}"/>
    <cellStyle name="Normal 3 2 2" xfId="137" xr:uid="{00000000-0005-0000-0000-0000B8000000}"/>
    <cellStyle name="Normal 3 3" xfId="208" xr:uid="{00000000-0005-0000-0000-0000FF000000}"/>
    <cellStyle name="Normal 3 4" xfId="209" xr:uid="{00000000-0005-0000-0000-000000010000}"/>
    <cellStyle name="Normal 3 5" xfId="58" xr:uid="{00000000-0005-0000-0000-000069000000}"/>
    <cellStyle name="Normal 3 6" xfId="210" xr:uid="{00000000-0005-0000-0000-000001010000}"/>
    <cellStyle name="Normal 4" xfId="212" xr:uid="{00000000-0005-0000-0000-000003010000}"/>
    <cellStyle name="Normal 4 2" xfId="213" xr:uid="{00000000-0005-0000-0000-000004010000}"/>
    <cellStyle name="Normal 4 2 2" xfId="214" xr:uid="{00000000-0005-0000-0000-000005010000}"/>
    <cellStyle name="Normal 4 3" xfId="215" xr:uid="{00000000-0005-0000-0000-000006010000}"/>
    <cellStyle name="Normal 4 4" xfId="216" xr:uid="{00000000-0005-0000-0000-000007010000}"/>
    <cellStyle name="Normal 4 5" xfId="60" xr:uid="{00000000-0005-0000-0000-00006B000000}"/>
    <cellStyle name="Normal 5" xfId="219" xr:uid="{00000000-0005-0000-0000-00000A010000}"/>
    <cellStyle name="Normal 5 2" xfId="220" xr:uid="{00000000-0005-0000-0000-00000B010000}"/>
    <cellStyle name="Normal 5 3" xfId="6" xr:uid="{00000000-0005-0000-0000-000017000000}"/>
    <cellStyle name="Normal 6" xfId="90" xr:uid="{00000000-0005-0000-0000-000089000000}"/>
    <cellStyle name="Normal 7" xfId="221" xr:uid="{00000000-0005-0000-0000-00000C010000}"/>
    <cellStyle name="Normal 8" xfId="222" xr:uid="{00000000-0005-0000-0000-00000D010000}"/>
    <cellStyle name="Normal 9" xfId="223" xr:uid="{00000000-0005-0000-0000-00000E010000}"/>
    <cellStyle name="Note 2" xfId="104" xr:uid="{00000000-0005-0000-0000-000097000000}"/>
    <cellStyle name="Number" xfId="204" xr:uid="{00000000-0005-0000-0000-0000FB000000}"/>
    <cellStyle name="Number 2" xfId="224" xr:uid="{00000000-0005-0000-0000-000010010000}"/>
    <cellStyle name="ô@" xfId="136" xr:uid="{00000000-0005-0000-0000-0000B7000000}"/>
    <cellStyle name="ò¬_x005f_x0001__x005f_x000c_" xfId="187" xr:uid="{00000000-0005-0000-0000-0000EA000000}"/>
    <cellStyle name="Output 2" xfId="225" xr:uid="{00000000-0005-0000-0000-000011010000}"/>
    <cellStyle name="p_x005f_x0010__x005f_x0001_N_x005f_x0003_HP LaserJet 5MP" xfId="89" xr:uid="{00000000-0005-0000-0000-000088000000}"/>
    <cellStyle name="per.style" xfId="2" xr:uid="{00000000-0005-0000-0000-000009000000}"/>
    <cellStyle name="Percent [2]" xfId="226" xr:uid="{00000000-0005-0000-0000-000012010000}"/>
    <cellStyle name="Percent 2" xfId="227" xr:uid="{00000000-0005-0000-0000-000013010000}"/>
    <cellStyle name="PRINTFIELD" xfId="110" xr:uid="{00000000-0005-0000-0000-00009D000000}"/>
    <cellStyle name="Prod" xfId="109" xr:uid="{00000000-0005-0000-0000-00009C000000}"/>
    <cellStyle name="Qty" xfId="228" xr:uid="{00000000-0005-0000-0000-000014010000}"/>
    <cellStyle name="regstoresfromspecstores" xfId="229" xr:uid="{00000000-0005-0000-0000-000015010000}"/>
    <cellStyle name="RevList" xfId="211" xr:uid="{00000000-0005-0000-0000-000002010000}"/>
    <cellStyle name="shade" xfId="230" xr:uid="{00000000-0005-0000-0000-000016010000}"/>
    <cellStyle name="SHADEDSTORES" xfId="231" xr:uid="{00000000-0005-0000-0000-000017010000}"/>
    <cellStyle name="Shell" xfId="67" xr:uid="{00000000-0005-0000-0000-000072000000}"/>
    <cellStyle name="small bold" xfId="218" xr:uid="{00000000-0005-0000-0000-000009010000}"/>
    <cellStyle name="Special" xfId="180" xr:uid="{00000000-0005-0000-0000-0000E3000000}"/>
    <cellStyle name="Special 2" xfId="233" xr:uid="{00000000-0005-0000-0000-000019010000}"/>
    <cellStyle name="specstores" xfId="5" xr:uid="{00000000-0005-0000-0000-000012000000}"/>
    <cellStyle name="Standard_NEGS" xfId="234" xr:uid="{00000000-0005-0000-0000-00001A010000}"/>
    <cellStyle name="Style 1" xfId="235" xr:uid="{00000000-0005-0000-0000-00001B010000}"/>
    <cellStyle name="Style 10" xfId="165" xr:uid="{00000000-0005-0000-0000-0000D4000000}"/>
    <cellStyle name="Style 11" xfId="142" xr:uid="{00000000-0005-0000-0000-0000BD000000}"/>
    <cellStyle name="Style 12" xfId="167" xr:uid="{00000000-0005-0000-0000-0000D6000000}"/>
    <cellStyle name="Style 13" xfId="158" xr:uid="{00000000-0005-0000-0000-0000CD000000}"/>
    <cellStyle name="Style 14" xfId="170" xr:uid="{00000000-0005-0000-0000-0000D9000000}"/>
    <cellStyle name="Style 15" xfId="175" xr:uid="{00000000-0005-0000-0000-0000DE000000}"/>
    <cellStyle name="Style 16" xfId="200" xr:uid="{00000000-0005-0000-0000-0000F7000000}"/>
    <cellStyle name="Style 17" xfId="203" xr:uid="{00000000-0005-0000-0000-0000FA000000}"/>
    <cellStyle name="Style 18" xfId="236" xr:uid="{00000000-0005-0000-0000-00001C010000}"/>
    <cellStyle name="Style 19" xfId="237" xr:uid="{00000000-0005-0000-0000-00001D010000}"/>
    <cellStyle name="Style 2" xfId="232" xr:uid="{00000000-0005-0000-0000-000018010000}"/>
    <cellStyle name="Style 20" xfId="174" xr:uid="{00000000-0005-0000-0000-0000DD000000}"/>
    <cellStyle name="Style 21" xfId="199" xr:uid="{00000000-0005-0000-0000-0000F6000000}"/>
    <cellStyle name="Style 22" xfId="202" xr:uid="{00000000-0005-0000-0000-0000F9000000}"/>
    <cellStyle name="Style 3" xfId="238" xr:uid="{00000000-0005-0000-0000-00001E010000}"/>
    <cellStyle name="Style 4" xfId="239" xr:uid="{00000000-0005-0000-0000-00001F010000}"/>
    <cellStyle name="Style 5" xfId="240" xr:uid="{00000000-0005-0000-0000-000020010000}"/>
    <cellStyle name="Style 6" xfId="1" xr:uid="{00000000-0005-0000-0000-000005000000}"/>
    <cellStyle name="Style 7" xfId="241" xr:uid="{00000000-0005-0000-0000-000021010000}"/>
    <cellStyle name="Style 8" xfId="182" xr:uid="{00000000-0005-0000-0000-0000E5000000}"/>
    <cellStyle name="Style 9" xfId="184" xr:uid="{00000000-0005-0000-0000-0000E7000000}"/>
    <cellStyle name="Subtotal" xfId="242" xr:uid="{00000000-0005-0000-0000-000022010000}"/>
    <cellStyle name="SUDN_x005f_x0003_HP LaserJet 5MP" xfId="99" xr:uid="{00000000-0005-0000-0000-000092000000}"/>
    <cellStyle name="TableStyleLight1" xfId="4" xr:uid="{00000000-0005-0000-0000-00000C000000}"/>
    <cellStyle name="ter" xfId="243" xr:uid="{00000000-0005-0000-0000-000023010000}"/>
    <cellStyle name="Title 2" xfId="16" xr:uid="{00000000-0005-0000-0000-000033000000}"/>
    <cellStyle name="Total 2" xfId="244" xr:uid="{00000000-0005-0000-0000-000024010000}"/>
    <cellStyle name="Ù@" xfId="245" xr:uid="{00000000-0005-0000-0000-000025010000}"/>
    <cellStyle name="Ú¨_x005f_x0001__x005f_x000c_" xfId="217" xr:uid="{00000000-0005-0000-0000-000008010000}"/>
    <cellStyle name="Warning Text 2" xfId="246" xr:uid="{00000000-0005-0000-0000-000026010000}"/>
    <cellStyle name="YELLOW" xfId="247" xr:uid="{00000000-0005-0000-0000-000027010000}"/>
  </cellStyles>
  <dxfs count="94">
    <dxf>
      <font>
        <b/>
        <i/>
        <color rgb="FFFF0000"/>
      </font>
    </dxf>
    <dxf>
      <font>
        <b/>
        <i val="0"/>
      </font>
    </dxf>
    <dxf>
      <font>
        <b/>
        <i val="0"/>
      </font>
    </dxf>
    <dxf>
      <font>
        <b/>
        <i/>
        <color rgb="FFFF0000"/>
      </font>
    </dxf>
    <dxf>
      <font>
        <b/>
        <i/>
        <color rgb="FFFF0066"/>
      </font>
    </dxf>
    <dxf>
      <font>
        <b/>
        <i/>
        <color rgb="FFFF0000"/>
      </font>
    </dxf>
    <dxf>
      <font>
        <b/>
        <i/>
        <color rgb="FFFF0000"/>
      </font>
    </dxf>
    <dxf>
      <font>
        <b/>
        <i/>
        <color rgb="FFFF0000"/>
      </font>
    </dxf>
    <dxf>
      <font>
        <b/>
        <i val="0"/>
      </font>
    </dxf>
    <dxf>
      <font>
        <b/>
        <i/>
        <color rgb="FFFF0066"/>
      </font>
    </dxf>
    <dxf>
      <font>
        <b/>
        <i/>
        <color rgb="FFFF0000"/>
      </font>
    </dxf>
    <dxf>
      <font>
        <b/>
        <i val="0"/>
      </font>
    </dxf>
    <dxf>
      <font>
        <b/>
        <i/>
        <color rgb="FFFF0066"/>
      </font>
    </dxf>
    <dxf>
      <font>
        <b/>
        <i val="0"/>
      </font>
    </dxf>
    <dxf>
      <font>
        <b/>
        <i val="0"/>
      </font>
    </dxf>
    <dxf>
      <font>
        <b/>
        <i val="0"/>
      </font>
    </dxf>
    <dxf>
      <fill>
        <patternFill patternType="solid">
          <bgColor theme="1"/>
        </patternFill>
      </fill>
    </dxf>
    <dxf>
      <font>
        <b/>
        <i val="0"/>
      </font>
    </dxf>
    <dxf>
      <font>
        <b/>
        <i/>
        <color rgb="FFFF0066"/>
      </font>
    </dxf>
    <dxf>
      <font>
        <b/>
        <i val="0"/>
      </font>
    </dxf>
    <dxf>
      <font>
        <b/>
        <i val="0"/>
      </font>
    </dxf>
    <dxf>
      <font>
        <b val="0"/>
        <i/>
      </font>
    </dxf>
    <dxf>
      <font>
        <b/>
        <i val="0"/>
      </font>
    </dxf>
    <dxf>
      <font>
        <b/>
        <i val="0"/>
      </font>
    </dxf>
    <dxf>
      <font>
        <b/>
        <i val="0"/>
      </font>
    </dxf>
    <dxf>
      <font>
        <b/>
        <i/>
        <color rgb="FFFF0066"/>
      </font>
    </dxf>
    <dxf>
      <font>
        <b/>
        <i val="0"/>
      </font>
    </dxf>
    <dxf>
      <font>
        <b/>
        <i val="0"/>
      </font>
    </dxf>
    <dxf>
      <font>
        <b/>
        <i val="0"/>
      </font>
    </dxf>
    <dxf>
      <font>
        <b/>
        <i val="0"/>
      </font>
    </dxf>
    <dxf>
      <font>
        <b/>
        <i val="0"/>
      </font>
    </dxf>
    <dxf>
      <font>
        <b/>
        <i/>
        <color rgb="FFFF0066"/>
      </font>
    </dxf>
    <dxf>
      <font>
        <b/>
        <i val="0"/>
      </font>
    </dxf>
    <dxf>
      <font>
        <b/>
        <i/>
        <color rgb="FFFF0066"/>
      </font>
    </dxf>
    <dxf>
      <fill>
        <patternFill patternType="solid">
          <bgColor theme="1"/>
        </patternFill>
      </fill>
    </dxf>
    <dxf>
      <fill>
        <patternFill patternType="solid">
          <bgColor theme="1"/>
        </patternFill>
      </fill>
    </dxf>
    <dxf>
      <font>
        <b/>
        <i/>
        <color rgb="FFFF0066"/>
      </font>
    </dxf>
    <dxf>
      <font>
        <b/>
        <i/>
        <color rgb="FFFF0066"/>
      </font>
    </dxf>
    <dxf>
      <fill>
        <patternFill patternType="solid">
          <bgColor theme="1"/>
        </patternFill>
      </fill>
    </dxf>
    <dxf>
      <font>
        <b/>
        <i/>
        <color rgb="FFFF0066"/>
      </font>
    </dxf>
    <dxf>
      <fill>
        <patternFill patternType="solid">
          <bgColor theme="1"/>
        </patternFill>
      </fill>
    </dxf>
    <dxf>
      <fill>
        <patternFill patternType="solid">
          <bgColor theme="1"/>
        </patternFill>
      </fill>
    </dxf>
    <dxf>
      <fill>
        <patternFill patternType="solid">
          <bgColor theme="1"/>
        </patternFill>
      </fill>
    </dxf>
    <dxf>
      <font>
        <b/>
        <i/>
        <color rgb="FFFF0066"/>
      </font>
    </dxf>
    <dxf>
      <font>
        <b/>
        <i val="0"/>
      </font>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ont>
        <b/>
        <i val="0"/>
      </font>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dxf>
    <dxf>
      <fill>
        <patternFill patternType="solid">
          <bgColor theme="1"/>
        </patternFill>
      </fill>
    </dxf>
    <dxf>
      <font>
        <b/>
        <i val="0"/>
      </font>
      <fill>
        <patternFill patternType="solid">
          <bgColor rgb="FFD7D7D7"/>
        </patternFill>
      </fill>
    </dxf>
    <dxf>
      <font>
        <b val="0"/>
        <i val="0"/>
      </font>
      <fill>
        <patternFill patternType="none"/>
      </fill>
    </dxf>
  </dxfs>
  <tableStyles count="1" defaultTableStyle="TableStyleMedium2" defaultPivotStyle="PivotStyleLight16">
    <tableStyle name="MySqlDefault" pivot="0" table="0" count="2" xr9:uid="{00000000-0011-0000-FFFF-FFFF00000000}">
      <tableStyleElement type="wholeTable" dxfId="93"/>
      <tableStyleElement type="headerRow" dxfId="92"/>
    </tableStyle>
  </tableStyles>
  <colors>
    <mruColors>
      <color rgb="FFFFFF99"/>
      <color rgb="FF008000"/>
      <color rgb="FFFFCC99"/>
      <color rgb="FFFABF8F"/>
      <color rgb="FFFFCCFF"/>
      <color rgb="FF6699FF"/>
      <color rgb="FFFF66FF"/>
      <color rgb="FFFF0066"/>
      <color rgb="FFFF9933"/>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94072</xdr:colOff>
      <xdr:row>0</xdr:row>
      <xdr:rowOff>1066799</xdr:rowOff>
    </xdr:to>
    <xdr:pic>
      <xdr:nvPicPr>
        <xdr:cNvPr id="2" name="Picture 1">
          <a:extLst>
            <a:ext uri="{FF2B5EF4-FFF2-40B4-BE49-F238E27FC236}">
              <a16:creationId xmlns:a16="http://schemas.microsoft.com/office/drawing/2014/main" id="{D4AAF47A-43E3-4528-B92D-B64CA5E2F4C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10</xdr:col>
      <xdr:colOff>244020</xdr:colOff>
      <xdr:row>0</xdr:row>
      <xdr:rowOff>855133</xdr:rowOff>
    </xdr:to>
    <xdr:pic>
      <xdr:nvPicPr>
        <xdr:cNvPr id="3" name="Picture 2">
          <a:extLst>
            <a:ext uri="{FF2B5EF4-FFF2-40B4-BE49-F238E27FC236}">
              <a16:creationId xmlns:a16="http://schemas.microsoft.com/office/drawing/2014/main" id="{DE379D75-AE2C-40F1-8FEA-82F37C6C309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959154</xdr:colOff>
      <xdr:row>0</xdr:row>
      <xdr:rowOff>1061356</xdr:rowOff>
    </xdr:to>
    <xdr:pic>
      <xdr:nvPicPr>
        <xdr:cNvPr id="4" name="Picture 3">
          <a:extLst>
            <a:ext uri="{FF2B5EF4-FFF2-40B4-BE49-F238E27FC236}">
              <a16:creationId xmlns:a16="http://schemas.microsoft.com/office/drawing/2014/main" id="{A8DEB1F5-A8E0-4CC3-AB96-DF51C3B04F3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952804</xdr:colOff>
      <xdr:row>0</xdr:row>
      <xdr:rowOff>1061356</xdr:rowOff>
    </xdr:to>
    <xdr:pic>
      <xdr:nvPicPr>
        <xdr:cNvPr id="5" name="Picture 4">
          <a:extLst>
            <a:ext uri="{FF2B5EF4-FFF2-40B4-BE49-F238E27FC236}">
              <a16:creationId xmlns:a16="http://schemas.microsoft.com/office/drawing/2014/main" id="{8ABBECA8-4249-4799-A5E3-F4350733BF1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960968</xdr:colOff>
      <xdr:row>0</xdr:row>
      <xdr:rowOff>1061356</xdr:rowOff>
    </xdr:to>
    <xdr:pic>
      <xdr:nvPicPr>
        <xdr:cNvPr id="6" name="Picture 5">
          <a:extLst>
            <a:ext uri="{FF2B5EF4-FFF2-40B4-BE49-F238E27FC236}">
              <a16:creationId xmlns:a16="http://schemas.microsoft.com/office/drawing/2014/main" id="{E0442307-49E6-4389-A0A0-AAA34D5A705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940558</xdr:colOff>
      <xdr:row>0</xdr:row>
      <xdr:rowOff>1061356</xdr:rowOff>
    </xdr:to>
    <xdr:pic>
      <xdr:nvPicPr>
        <xdr:cNvPr id="7" name="Picture 6">
          <a:extLst>
            <a:ext uri="{FF2B5EF4-FFF2-40B4-BE49-F238E27FC236}">
              <a16:creationId xmlns:a16="http://schemas.microsoft.com/office/drawing/2014/main" id="{82C806DD-3759-4473-9455-7368C33FEB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949780</xdr:colOff>
      <xdr:row>0</xdr:row>
      <xdr:rowOff>1061356</xdr:rowOff>
    </xdr:to>
    <xdr:pic>
      <xdr:nvPicPr>
        <xdr:cNvPr id="8" name="Picture 7">
          <a:extLst>
            <a:ext uri="{FF2B5EF4-FFF2-40B4-BE49-F238E27FC236}">
              <a16:creationId xmlns:a16="http://schemas.microsoft.com/office/drawing/2014/main" id="{C1B7B6CB-D131-46F3-978A-C007958F0DA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957944</xdr:colOff>
      <xdr:row>0</xdr:row>
      <xdr:rowOff>1061356</xdr:rowOff>
    </xdr:to>
    <xdr:pic>
      <xdr:nvPicPr>
        <xdr:cNvPr id="9" name="Picture 8">
          <a:extLst>
            <a:ext uri="{FF2B5EF4-FFF2-40B4-BE49-F238E27FC236}">
              <a16:creationId xmlns:a16="http://schemas.microsoft.com/office/drawing/2014/main" id="{E56A2E67-22B6-40CA-968D-773383ACA39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937534</xdr:colOff>
      <xdr:row>0</xdr:row>
      <xdr:rowOff>1061356</xdr:rowOff>
    </xdr:to>
    <xdr:pic>
      <xdr:nvPicPr>
        <xdr:cNvPr id="10" name="Picture 9">
          <a:extLst>
            <a:ext uri="{FF2B5EF4-FFF2-40B4-BE49-F238E27FC236}">
              <a16:creationId xmlns:a16="http://schemas.microsoft.com/office/drawing/2014/main" id="{36749526-B4A1-402E-AC07-80DA5AE05C6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1294191</xdr:colOff>
      <xdr:row>0</xdr:row>
      <xdr:rowOff>1054553</xdr:rowOff>
    </xdr:to>
    <xdr:pic>
      <xdr:nvPicPr>
        <xdr:cNvPr id="11" name="Picture 10">
          <a:extLst>
            <a:ext uri="{FF2B5EF4-FFF2-40B4-BE49-F238E27FC236}">
              <a16:creationId xmlns:a16="http://schemas.microsoft.com/office/drawing/2014/main" id="{73A2259A-D875-41EB-81C9-5E9472CCD64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10</xdr:col>
      <xdr:colOff>235554</xdr:colOff>
      <xdr:row>0</xdr:row>
      <xdr:rowOff>1066799</xdr:rowOff>
    </xdr:to>
    <xdr:pic>
      <xdr:nvPicPr>
        <xdr:cNvPr id="12" name="Picture 11">
          <a:extLst>
            <a:ext uri="{FF2B5EF4-FFF2-40B4-BE49-F238E27FC236}">
              <a16:creationId xmlns:a16="http://schemas.microsoft.com/office/drawing/2014/main" id="{725F3EB3-F1BC-47B3-9A39-C7655BC81C6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954013</xdr:colOff>
      <xdr:row>0</xdr:row>
      <xdr:rowOff>1061356</xdr:rowOff>
    </xdr:to>
    <xdr:pic>
      <xdr:nvPicPr>
        <xdr:cNvPr id="13" name="Picture 12">
          <a:extLst>
            <a:ext uri="{FF2B5EF4-FFF2-40B4-BE49-F238E27FC236}">
              <a16:creationId xmlns:a16="http://schemas.microsoft.com/office/drawing/2014/main" id="{B38D0D38-4C20-49AE-BC42-EF88540BF0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962177</xdr:colOff>
      <xdr:row>0</xdr:row>
      <xdr:rowOff>1061356</xdr:rowOff>
    </xdr:to>
    <xdr:pic>
      <xdr:nvPicPr>
        <xdr:cNvPr id="14" name="Picture 13">
          <a:extLst>
            <a:ext uri="{FF2B5EF4-FFF2-40B4-BE49-F238E27FC236}">
              <a16:creationId xmlns:a16="http://schemas.microsoft.com/office/drawing/2014/main" id="{63B15856-7E19-4F29-89DC-7BB5985B40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941767</xdr:colOff>
      <xdr:row>0</xdr:row>
      <xdr:rowOff>1061356</xdr:rowOff>
    </xdr:to>
    <xdr:pic>
      <xdr:nvPicPr>
        <xdr:cNvPr id="15" name="Picture 14">
          <a:extLst>
            <a:ext uri="{FF2B5EF4-FFF2-40B4-BE49-F238E27FC236}">
              <a16:creationId xmlns:a16="http://schemas.microsoft.com/office/drawing/2014/main" id="{99A3DFA4-FC57-4FCD-A6D8-60C6B4F723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1300541</xdr:colOff>
      <xdr:row>0</xdr:row>
      <xdr:rowOff>1054553</xdr:rowOff>
    </xdr:to>
    <xdr:pic>
      <xdr:nvPicPr>
        <xdr:cNvPr id="16" name="Picture 15">
          <a:extLst>
            <a:ext uri="{FF2B5EF4-FFF2-40B4-BE49-F238E27FC236}">
              <a16:creationId xmlns:a16="http://schemas.microsoft.com/office/drawing/2014/main" id="{D3CBB973-FCDB-4700-A2F6-54082BF398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10</xdr:col>
      <xdr:colOff>250371</xdr:colOff>
      <xdr:row>0</xdr:row>
      <xdr:rowOff>1066799</xdr:rowOff>
    </xdr:to>
    <xdr:pic>
      <xdr:nvPicPr>
        <xdr:cNvPr id="17" name="Picture 16">
          <a:extLst>
            <a:ext uri="{FF2B5EF4-FFF2-40B4-BE49-F238E27FC236}">
              <a16:creationId xmlns:a16="http://schemas.microsoft.com/office/drawing/2014/main" id="{5B5A850C-50F0-4A81-93D3-5140AE5D88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959154</xdr:colOff>
      <xdr:row>0</xdr:row>
      <xdr:rowOff>1061356</xdr:rowOff>
    </xdr:to>
    <xdr:pic>
      <xdr:nvPicPr>
        <xdr:cNvPr id="18" name="Picture 17">
          <a:extLst>
            <a:ext uri="{FF2B5EF4-FFF2-40B4-BE49-F238E27FC236}">
              <a16:creationId xmlns:a16="http://schemas.microsoft.com/office/drawing/2014/main" id="{76E50FDB-76A0-4E57-9410-82FA68E2D7B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952804</xdr:colOff>
      <xdr:row>0</xdr:row>
      <xdr:rowOff>1061356</xdr:rowOff>
    </xdr:to>
    <xdr:pic>
      <xdr:nvPicPr>
        <xdr:cNvPr id="19" name="Picture 18">
          <a:extLst>
            <a:ext uri="{FF2B5EF4-FFF2-40B4-BE49-F238E27FC236}">
              <a16:creationId xmlns:a16="http://schemas.microsoft.com/office/drawing/2014/main" id="{D9E4CCE4-BE64-456D-A353-421ABF0C646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960968</xdr:colOff>
      <xdr:row>0</xdr:row>
      <xdr:rowOff>1061356</xdr:rowOff>
    </xdr:to>
    <xdr:pic>
      <xdr:nvPicPr>
        <xdr:cNvPr id="20" name="Picture 19">
          <a:extLst>
            <a:ext uri="{FF2B5EF4-FFF2-40B4-BE49-F238E27FC236}">
              <a16:creationId xmlns:a16="http://schemas.microsoft.com/office/drawing/2014/main" id="{CD91AB82-3E37-49A2-BAA1-EB0897B1CF9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940558</xdr:colOff>
      <xdr:row>0</xdr:row>
      <xdr:rowOff>1061356</xdr:rowOff>
    </xdr:to>
    <xdr:pic>
      <xdr:nvPicPr>
        <xdr:cNvPr id="21" name="Picture 20">
          <a:extLst>
            <a:ext uri="{FF2B5EF4-FFF2-40B4-BE49-F238E27FC236}">
              <a16:creationId xmlns:a16="http://schemas.microsoft.com/office/drawing/2014/main" id="{F927BC45-FD78-47A9-B147-20499CD675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949780</xdr:colOff>
      <xdr:row>0</xdr:row>
      <xdr:rowOff>1061356</xdr:rowOff>
    </xdr:to>
    <xdr:pic>
      <xdr:nvPicPr>
        <xdr:cNvPr id="22" name="Picture 21">
          <a:extLst>
            <a:ext uri="{FF2B5EF4-FFF2-40B4-BE49-F238E27FC236}">
              <a16:creationId xmlns:a16="http://schemas.microsoft.com/office/drawing/2014/main" id="{9CF1A5F2-A72D-425B-85A4-A8CEC0C86AB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957944</xdr:colOff>
      <xdr:row>0</xdr:row>
      <xdr:rowOff>1061356</xdr:rowOff>
    </xdr:to>
    <xdr:pic>
      <xdr:nvPicPr>
        <xdr:cNvPr id="23" name="Picture 22">
          <a:extLst>
            <a:ext uri="{FF2B5EF4-FFF2-40B4-BE49-F238E27FC236}">
              <a16:creationId xmlns:a16="http://schemas.microsoft.com/office/drawing/2014/main" id="{CEC73C26-B42F-4434-BF8A-950E6E83DEB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937534</xdr:colOff>
      <xdr:row>0</xdr:row>
      <xdr:rowOff>1061356</xdr:rowOff>
    </xdr:to>
    <xdr:pic>
      <xdr:nvPicPr>
        <xdr:cNvPr id="24" name="Picture 23">
          <a:extLst>
            <a:ext uri="{FF2B5EF4-FFF2-40B4-BE49-F238E27FC236}">
              <a16:creationId xmlns:a16="http://schemas.microsoft.com/office/drawing/2014/main" id="{B463FBC2-1F78-4B02-9B2F-10AB195EBC1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1294191</xdr:colOff>
      <xdr:row>0</xdr:row>
      <xdr:rowOff>1054553</xdr:rowOff>
    </xdr:to>
    <xdr:pic>
      <xdr:nvPicPr>
        <xdr:cNvPr id="25" name="Picture 24">
          <a:extLst>
            <a:ext uri="{FF2B5EF4-FFF2-40B4-BE49-F238E27FC236}">
              <a16:creationId xmlns:a16="http://schemas.microsoft.com/office/drawing/2014/main" id="{08C9F6E5-B547-421A-A41E-5591BE097E9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10</xdr:col>
      <xdr:colOff>235554</xdr:colOff>
      <xdr:row>0</xdr:row>
      <xdr:rowOff>1066799</xdr:rowOff>
    </xdr:to>
    <xdr:pic>
      <xdr:nvPicPr>
        <xdr:cNvPr id="26" name="Picture 25">
          <a:extLst>
            <a:ext uri="{FF2B5EF4-FFF2-40B4-BE49-F238E27FC236}">
              <a16:creationId xmlns:a16="http://schemas.microsoft.com/office/drawing/2014/main" id="{42B70FEB-455D-4468-88D7-9B43DBF56D7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954013</xdr:colOff>
      <xdr:row>0</xdr:row>
      <xdr:rowOff>1061356</xdr:rowOff>
    </xdr:to>
    <xdr:pic>
      <xdr:nvPicPr>
        <xdr:cNvPr id="27" name="Picture 26">
          <a:extLst>
            <a:ext uri="{FF2B5EF4-FFF2-40B4-BE49-F238E27FC236}">
              <a16:creationId xmlns:a16="http://schemas.microsoft.com/office/drawing/2014/main" id="{4DDA6554-F893-44EE-9363-86823E264E2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962177</xdr:colOff>
      <xdr:row>0</xdr:row>
      <xdr:rowOff>1061356</xdr:rowOff>
    </xdr:to>
    <xdr:pic>
      <xdr:nvPicPr>
        <xdr:cNvPr id="28" name="Picture 27">
          <a:extLst>
            <a:ext uri="{FF2B5EF4-FFF2-40B4-BE49-F238E27FC236}">
              <a16:creationId xmlns:a16="http://schemas.microsoft.com/office/drawing/2014/main" id="{E80A513F-AED9-4EA4-9D14-1A70A607E4A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941767</xdr:colOff>
      <xdr:row>0</xdr:row>
      <xdr:rowOff>1061356</xdr:rowOff>
    </xdr:to>
    <xdr:pic>
      <xdr:nvPicPr>
        <xdr:cNvPr id="29" name="Picture 28">
          <a:extLst>
            <a:ext uri="{FF2B5EF4-FFF2-40B4-BE49-F238E27FC236}">
              <a16:creationId xmlns:a16="http://schemas.microsoft.com/office/drawing/2014/main" id="{15C5E45F-5F23-450E-AD83-B8F5E176E7A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1300541</xdr:colOff>
      <xdr:row>0</xdr:row>
      <xdr:rowOff>1054553</xdr:rowOff>
    </xdr:to>
    <xdr:pic>
      <xdr:nvPicPr>
        <xdr:cNvPr id="30" name="Picture 29">
          <a:extLst>
            <a:ext uri="{FF2B5EF4-FFF2-40B4-BE49-F238E27FC236}">
              <a16:creationId xmlns:a16="http://schemas.microsoft.com/office/drawing/2014/main" id="{BA91046F-F00C-40F5-A536-15E72FA514D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10</xdr:col>
      <xdr:colOff>250371</xdr:colOff>
      <xdr:row>0</xdr:row>
      <xdr:rowOff>1066799</xdr:rowOff>
    </xdr:to>
    <xdr:pic>
      <xdr:nvPicPr>
        <xdr:cNvPr id="31" name="Picture 30">
          <a:extLst>
            <a:ext uri="{FF2B5EF4-FFF2-40B4-BE49-F238E27FC236}">
              <a16:creationId xmlns:a16="http://schemas.microsoft.com/office/drawing/2014/main" id="{13AB0EBA-6BC5-4224-B8AD-364CF9EB044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9</xdr:col>
      <xdr:colOff>308384</xdr:colOff>
      <xdr:row>0</xdr:row>
      <xdr:rowOff>1066799</xdr:rowOff>
    </xdr:to>
    <xdr:pic>
      <xdr:nvPicPr>
        <xdr:cNvPr id="2" name="Picture 1">
          <a:extLst>
            <a:ext uri="{FF2B5EF4-FFF2-40B4-BE49-F238E27FC236}">
              <a16:creationId xmlns:a16="http://schemas.microsoft.com/office/drawing/2014/main" id="{863E863B-4E10-4090-BA9E-18861FE7AA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9</xdr:col>
      <xdr:colOff>454364</xdr:colOff>
      <xdr:row>0</xdr:row>
      <xdr:rowOff>855133</xdr:rowOff>
    </xdr:to>
    <xdr:pic>
      <xdr:nvPicPr>
        <xdr:cNvPr id="3" name="Picture 2">
          <a:extLst>
            <a:ext uri="{FF2B5EF4-FFF2-40B4-BE49-F238E27FC236}">
              <a16:creationId xmlns:a16="http://schemas.microsoft.com/office/drawing/2014/main" id="{A10FC873-313A-4040-AD92-E82A3726A8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756747</xdr:colOff>
      <xdr:row>0</xdr:row>
      <xdr:rowOff>1061356</xdr:rowOff>
    </xdr:to>
    <xdr:pic>
      <xdr:nvPicPr>
        <xdr:cNvPr id="4" name="Picture 3">
          <a:extLst>
            <a:ext uri="{FF2B5EF4-FFF2-40B4-BE49-F238E27FC236}">
              <a16:creationId xmlns:a16="http://schemas.microsoft.com/office/drawing/2014/main" id="{2440095B-DDDE-4837-9020-A58074FC990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750397</xdr:colOff>
      <xdr:row>0</xdr:row>
      <xdr:rowOff>1061356</xdr:rowOff>
    </xdr:to>
    <xdr:pic>
      <xdr:nvPicPr>
        <xdr:cNvPr id="5" name="Picture 4">
          <a:extLst>
            <a:ext uri="{FF2B5EF4-FFF2-40B4-BE49-F238E27FC236}">
              <a16:creationId xmlns:a16="http://schemas.microsoft.com/office/drawing/2014/main" id="{853746DE-2E00-4754-9825-A5B0B1C7CAF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758561</xdr:colOff>
      <xdr:row>0</xdr:row>
      <xdr:rowOff>1061356</xdr:rowOff>
    </xdr:to>
    <xdr:pic>
      <xdr:nvPicPr>
        <xdr:cNvPr id="6" name="Picture 5">
          <a:extLst>
            <a:ext uri="{FF2B5EF4-FFF2-40B4-BE49-F238E27FC236}">
              <a16:creationId xmlns:a16="http://schemas.microsoft.com/office/drawing/2014/main" id="{FD58EA96-619F-43F6-B174-91B1BD8EA41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738151</xdr:colOff>
      <xdr:row>0</xdr:row>
      <xdr:rowOff>1061356</xdr:rowOff>
    </xdr:to>
    <xdr:pic>
      <xdr:nvPicPr>
        <xdr:cNvPr id="7" name="Picture 6">
          <a:extLst>
            <a:ext uri="{FF2B5EF4-FFF2-40B4-BE49-F238E27FC236}">
              <a16:creationId xmlns:a16="http://schemas.microsoft.com/office/drawing/2014/main" id="{634DADC3-55ED-4FC6-AE9D-FB150A7B488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747373</xdr:colOff>
      <xdr:row>0</xdr:row>
      <xdr:rowOff>1061356</xdr:rowOff>
    </xdr:to>
    <xdr:pic>
      <xdr:nvPicPr>
        <xdr:cNvPr id="8" name="Picture 7">
          <a:extLst>
            <a:ext uri="{FF2B5EF4-FFF2-40B4-BE49-F238E27FC236}">
              <a16:creationId xmlns:a16="http://schemas.microsoft.com/office/drawing/2014/main" id="{A45CB6DB-28B9-481D-AAC9-D5EA204C28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755537</xdr:colOff>
      <xdr:row>0</xdr:row>
      <xdr:rowOff>1061356</xdr:rowOff>
    </xdr:to>
    <xdr:pic>
      <xdr:nvPicPr>
        <xdr:cNvPr id="9" name="Picture 8">
          <a:extLst>
            <a:ext uri="{FF2B5EF4-FFF2-40B4-BE49-F238E27FC236}">
              <a16:creationId xmlns:a16="http://schemas.microsoft.com/office/drawing/2014/main" id="{25146BBA-AE00-455E-9F0B-085C8C39D8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735127</xdr:colOff>
      <xdr:row>0</xdr:row>
      <xdr:rowOff>1061356</xdr:rowOff>
    </xdr:to>
    <xdr:pic>
      <xdr:nvPicPr>
        <xdr:cNvPr id="10" name="Picture 9">
          <a:extLst>
            <a:ext uri="{FF2B5EF4-FFF2-40B4-BE49-F238E27FC236}">
              <a16:creationId xmlns:a16="http://schemas.microsoft.com/office/drawing/2014/main" id="{D05686C0-8EAA-4920-84CF-E4451581B3E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1099722</xdr:colOff>
      <xdr:row>0</xdr:row>
      <xdr:rowOff>1054553</xdr:rowOff>
    </xdr:to>
    <xdr:pic>
      <xdr:nvPicPr>
        <xdr:cNvPr id="11" name="Picture 10">
          <a:extLst>
            <a:ext uri="{FF2B5EF4-FFF2-40B4-BE49-F238E27FC236}">
              <a16:creationId xmlns:a16="http://schemas.microsoft.com/office/drawing/2014/main" id="{8FB257B1-0A2F-4E03-8B80-3A2E1821A03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9</xdr:col>
      <xdr:colOff>445898</xdr:colOff>
      <xdr:row>0</xdr:row>
      <xdr:rowOff>1066799</xdr:rowOff>
    </xdr:to>
    <xdr:pic>
      <xdr:nvPicPr>
        <xdr:cNvPr id="12" name="Picture 11">
          <a:extLst>
            <a:ext uri="{FF2B5EF4-FFF2-40B4-BE49-F238E27FC236}">
              <a16:creationId xmlns:a16="http://schemas.microsoft.com/office/drawing/2014/main" id="{BBB3AB36-8056-46F8-9294-3F3571491D1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751606</xdr:colOff>
      <xdr:row>0</xdr:row>
      <xdr:rowOff>1061356</xdr:rowOff>
    </xdr:to>
    <xdr:pic>
      <xdr:nvPicPr>
        <xdr:cNvPr id="13" name="Picture 12">
          <a:extLst>
            <a:ext uri="{FF2B5EF4-FFF2-40B4-BE49-F238E27FC236}">
              <a16:creationId xmlns:a16="http://schemas.microsoft.com/office/drawing/2014/main" id="{5188C0CE-354D-4B5E-808E-85BDA03A1B0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759770</xdr:colOff>
      <xdr:row>0</xdr:row>
      <xdr:rowOff>1061356</xdr:rowOff>
    </xdr:to>
    <xdr:pic>
      <xdr:nvPicPr>
        <xdr:cNvPr id="14" name="Picture 13">
          <a:extLst>
            <a:ext uri="{FF2B5EF4-FFF2-40B4-BE49-F238E27FC236}">
              <a16:creationId xmlns:a16="http://schemas.microsoft.com/office/drawing/2014/main" id="{8624E9B4-EC51-4F26-8B75-E413DDE1A0C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739360</xdr:colOff>
      <xdr:row>0</xdr:row>
      <xdr:rowOff>1061356</xdr:rowOff>
    </xdr:to>
    <xdr:pic>
      <xdr:nvPicPr>
        <xdr:cNvPr id="15" name="Picture 14">
          <a:extLst>
            <a:ext uri="{FF2B5EF4-FFF2-40B4-BE49-F238E27FC236}">
              <a16:creationId xmlns:a16="http://schemas.microsoft.com/office/drawing/2014/main" id="{3B836793-82F9-4116-9602-2FC0E2295F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1106072</xdr:colOff>
      <xdr:row>0</xdr:row>
      <xdr:rowOff>1054553</xdr:rowOff>
    </xdr:to>
    <xdr:pic>
      <xdr:nvPicPr>
        <xdr:cNvPr id="16" name="Picture 15">
          <a:extLst>
            <a:ext uri="{FF2B5EF4-FFF2-40B4-BE49-F238E27FC236}">
              <a16:creationId xmlns:a16="http://schemas.microsoft.com/office/drawing/2014/main" id="{114DB8F6-E478-45D8-B361-AFBC2ED153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9</xdr:col>
      <xdr:colOff>460715</xdr:colOff>
      <xdr:row>0</xdr:row>
      <xdr:rowOff>1066799</xdr:rowOff>
    </xdr:to>
    <xdr:pic>
      <xdr:nvPicPr>
        <xdr:cNvPr id="17" name="Picture 16">
          <a:extLst>
            <a:ext uri="{FF2B5EF4-FFF2-40B4-BE49-F238E27FC236}">
              <a16:creationId xmlns:a16="http://schemas.microsoft.com/office/drawing/2014/main" id="{5111DFE7-D28D-4F59-A8DF-B02546B99D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756747</xdr:colOff>
      <xdr:row>0</xdr:row>
      <xdr:rowOff>1061356</xdr:rowOff>
    </xdr:to>
    <xdr:pic>
      <xdr:nvPicPr>
        <xdr:cNvPr id="18" name="Picture 17">
          <a:extLst>
            <a:ext uri="{FF2B5EF4-FFF2-40B4-BE49-F238E27FC236}">
              <a16:creationId xmlns:a16="http://schemas.microsoft.com/office/drawing/2014/main" id="{90F0DAB3-49EC-4CA1-9439-159C99EA62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750397</xdr:colOff>
      <xdr:row>0</xdr:row>
      <xdr:rowOff>1061356</xdr:rowOff>
    </xdr:to>
    <xdr:pic>
      <xdr:nvPicPr>
        <xdr:cNvPr id="19" name="Picture 18">
          <a:extLst>
            <a:ext uri="{FF2B5EF4-FFF2-40B4-BE49-F238E27FC236}">
              <a16:creationId xmlns:a16="http://schemas.microsoft.com/office/drawing/2014/main" id="{65142B53-7891-4BB6-8E2E-05C8B3E87EE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758561</xdr:colOff>
      <xdr:row>0</xdr:row>
      <xdr:rowOff>1061356</xdr:rowOff>
    </xdr:to>
    <xdr:pic>
      <xdr:nvPicPr>
        <xdr:cNvPr id="20" name="Picture 19">
          <a:extLst>
            <a:ext uri="{FF2B5EF4-FFF2-40B4-BE49-F238E27FC236}">
              <a16:creationId xmlns:a16="http://schemas.microsoft.com/office/drawing/2014/main" id="{669B7698-E4B0-4809-B811-606D78A6D85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738151</xdr:colOff>
      <xdr:row>0</xdr:row>
      <xdr:rowOff>1061356</xdr:rowOff>
    </xdr:to>
    <xdr:pic>
      <xdr:nvPicPr>
        <xdr:cNvPr id="21" name="Picture 20">
          <a:extLst>
            <a:ext uri="{FF2B5EF4-FFF2-40B4-BE49-F238E27FC236}">
              <a16:creationId xmlns:a16="http://schemas.microsoft.com/office/drawing/2014/main" id="{FD70DD1E-2BFD-453C-9E99-62DE58D56FF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747373</xdr:colOff>
      <xdr:row>0</xdr:row>
      <xdr:rowOff>1061356</xdr:rowOff>
    </xdr:to>
    <xdr:pic>
      <xdr:nvPicPr>
        <xdr:cNvPr id="22" name="Picture 21">
          <a:extLst>
            <a:ext uri="{FF2B5EF4-FFF2-40B4-BE49-F238E27FC236}">
              <a16:creationId xmlns:a16="http://schemas.microsoft.com/office/drawing/2014/main" id="{73AD9061-9994-44FE-B187-E11D217DF1C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755537</xdr:colOff>
      <xdr:row>0</xdr:row>
      <xdr:rowOff>1061356</xdr:rowOff>
    </xdr:to>
    <xdr:pic>
      <xdr:nvPicPr>
        <xdr:cNvPr id="23" name="Picture 22">
          <a:extLst>
            <a:ext uri="{FF2B5EF4-FFF2-40B4-BE49-F238E27FC236}">
              <a16:creationId xmlns:a16="http://schemas.microsoft.com/office/drawing/2014/main" id="{F9D04CC0-103E-4E62-801F-DA59F435DB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735127</xdr:colOff>
      <xdr:row>0</xdr:row>
      <xdr:rowOff>1061356</xdr:rowOff>
    </xdr:to>
    <xdr:pic>
      <xdr:nvPicPr>
        <xdr:cNvPr id="24" name="Picture 23">
          <a:extLst>
            <a:ext uri="{FF2B5EF4-FFF2-40B4-BE49-F238E27FC236}">
              <a16:creationId xmlns:a16="http://schemas.microsoft.com/office/drawing/2014/main" id="{FEB5B050-36DC-45A0-B326-C3212288DF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1099722</xdr:colOff>
      <xdr:row>0</xdr:row>
      <xdr:rowOff>1054553</xdr:rowOff>
    </xdr:to>
    <xdr:pic>
      <xdr:nvPicPr>
        <xdr:cNvPr id="25" name="Picture 24">
          <a:extLst>
            <a:ext uri="{FF2B5EF4-FFF2-40B4-BE49-F238E27FC236}">
              <a16:creationId xmlns:a16="http://schemas.microsoft.com/office/drawing/2014/main" id="{40BB055C-E773-4002-A65C-53B8CF334F2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9</xdr:col>
      <xdr:colOff>445898</xdr:colOff>
      <xdr:row>0</xdr:row>
      <xdr:rowOff>1066799</xdr:rowOff>
    </xdr:to>
    <xdr:pic>
      <xdr:nvPicPr>
        <xdr:cNvPr id="26" name="Picture 25">
          <a:extLst>
            <a:ext uri="{FF2B5EF4-FFF2-40B4-BE49-F238E27FC236}">
              <a16:creationId xmlns:a16="http://schemas.microsoft.com/office/drawing/2014/main" id="{C4EAC39A-7175-4FD2-B882-5D639B802F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751606</xdr:colOff>
      <xdr:row>0</xdr:row>
      <xdr:rowOff>1061356</xdr:rowOff>
    </xdr:to>
    <xdr:pic>
      <xdr:nvPicPr>
        <xdr:cNvPr id="27" name="Picture 26">
          <a:extLst>
            <a:ext uri="{FF2B5EF4-FFF2-40B4-BE49-F238E27FC236}">
              <a16:creationId xmlns:a16="http://schemas.microsoft.com/office/drawing/2014/main" id="{EC878399-9558-4E8A-ADA4-707DCD8D814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759770</xdr:colOff>
      <xdr:row>0</xdr:row>
      <xdr:rowOff>1061356</xdr:rowOff>
    </xdr:to>
    <xdr:pic>
      <xdr:nvPicPr>
        <xdr:cNvPr id="28" name="Picture 27">
          <a:extLst>
            <a:ext uri="{FF2B5EF4-FFF2-40B4-BE49-F238E27FC236}">
              <a16:creationId xmlns:a16="http://schemas.microsoft.com/office/drawing/2014/main" id="{6D9041D6-181B-4B4F-A582-039C4E77AC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739360</xdr:colOff>
      <xdr:row>0</xdr:row>
      <xdr:rowOff>1061356</xdr:rowOff>
    </xdr:to>
    <xdr:pic>
      <xdr:nvPicPr>
        <xdr:cNvPr id="29" name="Picture 28">
          <a:extLst>
            <a:ext uri="{FF2B5EF4-FFF2-40B4-BE49-F238E27FC236}">
              <a16:creationId xmlns:a16="http://schemas.microsoft.com/office/drawing/2014/main" id="{23AD3562-8B84-4EC7-BDDA-4F826CDC27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1106072</xdr:colOff>
      <xdr:row>0</xdr:row>
      <xdr:rowOff>1054553</xdr:rowOff>
    </xdr:to>
    <xdr:pic>
      <xdr:nvPicPr>
        <xdr:cNvPr id="30" name="Picture 29">
          <a:extLst>
            <a:ext uri="{FF2B5EF4-FFF2-40B4-BE49-F238E27FC236}">
              <a16:creationId xmlns:a16="http://schemas.microsoft.com/office/drawing/2014/main" id="{B582F9B4-4B85-4C1A-9B4F-9EBA2B5CFA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9</xdr:col>
      <xdr:colOff>460715</xdr:colOff>
      <xdr:row>0</xdr:row>
      <xdr:rowOff>1066799</xdr:rowOff>
    </xdr:to>
    <xdr:pic>
      <xdr:nvPicPr>
        <xdr:cNvPr id="31" name="Picture 30">
          <a:extLst>
            <a:ext uri="{FF2B5EF4-FFF2-40B4-BE49-F238E27FC236}">
              <a16:creationId xmlns:a16="http://schemas.microsoft.com/office/drawing/2014/main" id="{02805698-DA79-4AA9-BC58-A92C245A896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2" name="Picture 1">
          <a:extLst>
            <a:ext uri="{FF2B5EF4-FFF2-40B4-BE49-F238E27FC236}">
              <a16:creationId xmlns:a16="http://schemas.microsoft.com/office/drawing/2014/main" id="{3A5E147C-CB7E-49A4-9A46-C7D37374AB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3" name="Picture 2">
          <a:extLst>
            <a:ext uri="{FF2B5EF4-FFF2-40B4-BE49-F238E27FC236}">
              <a16:creationId xmlns:a16="http://schemas.microsoft.com/office/drawing/2014/main" id="{62C58917-A200-49DE-85B5-FA4493EC28D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4" name="Picture 3">
          <a:extLst>
            <a:ext uri="{FF2B5EF4-FFF2-40B4-BE49-F238E27FC236}">
              <a16:creationId xmlns:a16="http://schemas.microsoft.com/office/drawing/2014/main" id="{0F0B192B-627D-4900-AA2C-B733B822F97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5" name="Picture 4">
          <a:extLst>
            <a:ext uri="{FF2B5EF4-FFF2-40B4-BE49-F238E27FC236}">
              <a16:creationId xmlns:a16="http://schemas.microsoft.com/office/drawing/2014/main" id="{07F88BBD-0938-470F-8309-136AA3CBA03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6" name="Picture 5">
          <a:extLst>
            <a:ext uri="{FF2B5EF4-FFF2-40B4-BE49-F238E27FC236}">
              <a16:creationId xmlns:a16="http://schemas.microsoft.com/office/drawing/2014/main" id="{BA4E560E-6163-49F9-BE3E-E48493047B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7" name="Picture 6">
          <a:extLst>
            <a:ext uri="{FF2B5EF4-FFF2-40B4-BE49-F238E27FC236}">
              <a16:creationId xmlns:a16="http://schemas.microsoft.com/office/drawing/2014/main" id="{B19E745C-56CC-4872-97EA-AEF5B020519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8" name="Picture 7">
          <a:extLst>
            <a:ext uri="{FF2B5EF4-FFF2-40B4-BE49-F238E27FC236}">
              <a16:creationId xmlns:a16="http://schemas.microsoft.com/office/drawing/2014/main" id="{AA12702F-B8BA-4D94-9D43-C4744885305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9" name="Picture 8">
          <a:extLst>
            <a:ext uri="{FF2B5EF4-FFF2-40B4-BE49-F238E27FC236}">
              <a16:creationId xmlns:a16="http://schemas.microsoft.com/office/drawing/2014/main" id="{CC84A767-0509-4EC5-BCFA-7694823045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10" name="Picture 9">
          <a:extLst>
            <a:ext uri="{FF2B5EF4-FFF2-40B4-BE49-F238E27FC236}">
              <a16:creationId xmlns:a16="http://schemas.microsoft.com/office/drawing/2014/main" id="{712D825B-75CE-47B5-B70B-1B7FB866AFA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1" name="Picture 10">
          <a:extLst>
            <a:ext uri="{FF2B5EF4-FFF2-40B4-BE49-F238E27FC236}">
              <a16:creationId xmlns:a16="http://schemas.microsoft.com/office/drawing/2014/main" id="{2CB3D62C-33BC-4066-9C94-CD4893FB9A8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2" name="Picture 11">
          <a:extLst>
            <a:ext uri="{FF2B5EF4-FFF2-40B4-BE49-F238E27FC236}">
              <a16:creationId xmlns:a16="http://schemas.microsoft.com/office/drawing/2014/main" id="{91E6FB81-A23C-4822-A549-4F3A8C39F6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3" name="Picture 12">
          <a:extLst>
            <a:ext uri="{FF2B5EF4-FFF2-40B4-BE49-F238E27FC236}">
              <a16:creationId xmlns:a16="http://schemas.microsoft.com/office/drawing/2014/main" id="{711C48D9-6DD5-4037-A920-4F1BF008FF8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4" name="Picture 13">
          <a:extLst>
            <a:ext uri="{FF2B5EF4-FFF2-40B4-BE49-F238E27FC236}">
              <a16:creationId xmlns:a16="http://schemas.microsoft.com/office/drawing/2014/main" id="{4A8E3D31-1CF7-4593-A0C7-224B932F738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5" name="Picture 14">
          <a:extLst>
            <a:ext uri="{FF2B5EF4-FFF2-40B4-BE49-F238E27FC236}">
              <a16:creationId xmlns:a16="http://schemas.microsoft.com/office/drawing/2014/main" id="{5EC12091-D2C5-4B7D-9F7E-E5C78ED30EA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6" name="Picture 15">
          <a:extLst>
            <a:ext uri="{FF2B5EF4-FFF2-40B4-BE49-F238E27FC236}">
              <a16:creationId xmlns:a16="http://schemas.microsoft.com/office/drawing/2014/main" id="{4E7F3615-C84E-4E0C-AE2E-20B4536159F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7" name="Picture 16">
          <a:extLst>
            <a:ext uri="{FF2B5EF4-FFF2-40B4-BE49-F238E27FC236}">
              <a16:creationId xmlns:a16="http://schemas.microsoft.com/office/drawing/2014/main" id="{169BCE85-F5B7-4F8C-A3FA-56CBEA54CF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0B25301E-603A-42B6-BC07-D1A47A7F5D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CD1DBA3F-6C7F-42BD-BB30-EFB9C14D02B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C4AA8994-2ABC-4CAE-9BC1-AA68B18CC4C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97E2954D-FC9E-49B4-9E19-60B0673306F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FBE79E7B-CCB8-4350-B6AE-FD959C7EBFB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069DDEEA-3735-4611-8187-FB8AAC46B1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CCA18937-5ADD-4E19-894F-BD2062F0E4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3B8F1635-07CD-4137-99CB-49A181993D1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C7D8348F-1421-4A3C-AEC5-098515FAD6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26BD25E6-FD76-4F53-86E9-1F44E2A974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E1F4AFCA-5BD6-4EBA-8766-24FCD8BF8F7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843C8D60-F914-49CA-B3B4-A521297C8B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6227974B-9ADB-4762-BA8D-C8D288630C0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3FB84E2F-147D-42DF-8479-709C63FE24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130357</xdr:colOff>
      <xdr:row>0</xdr:row>
      <xdr:rowOff>1066799</xdr:rowOff>
    </xdr:to>
    <xdr:pic>
      <xdr:nvPicPr>
        <xdr:cNvPr id="2" name="Picture 1">
          <a:extLst>
            <a:ext uri="{FF2B5EF4-FFF2-40B4-BE49-F238E27FC236}">
              <a16:creationId xmlns:a16="http://schemas.microsoft.com/office/drawing/2014/main" id="{1288082A-820D-4361-803B-536C63B912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10</xdr:col>
      <xdr:colOff>280305</xdr:colOff>
      <xdr:row>0</xdr:row>
      <xdr:rowOff>855133</xdr:rowOff>
    </xdr:to>
    <xdr:pic>
      <xdr:nvPicPr>
        <xdr:cNvPr id="3" name="Picture 2">
          <a:extLst>
            <a:ext uri="{FF2B5EF4-FFF2-40B4-BE49-F238E27FC236}">
              <a16:creationId xmlns:a16="http://schemas.microsoft.com/office/drawing/2014/main" id="{DB5AE203-2CC4-413B-AEAB-1C4ABE9A0E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995440</xdr:colOff>
      <xdr:row>0</xdr:row>
      <xdr:rowOff>1061356</xdr:rowOff>
    </xdr:to>
    <xdr:pic>
      <xdr:nvPicPr>
        <xdr:cNvPr id="4" name="Picture 3">
          <a:extLst>
            <a:ext uri="{FF2B5EF4-FFF2-40B4-BE49-F238E27FC236}">
              <a16:creationId xmlns:a16="http://schemas.microsoft.com/office/drawing/2014/main" id="{173F1CD6-D351-4D4A-8A64-328D60B2F5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989090</xdr:colOff>
      <xdr:row>0</xdr:row>
      <xdr:rowOff>1061356</xdr:rowOff>
    </xdr:to>
    <xdr:pic>
      <xdr:nvPicPr>
        <xdr:cNvPr id="5" name="Picture 4">
          <a:extLst>
            <a:ext uri="{FF2B5EF4-FFF2-40B4-BE49-F238E27FC236}">
              <a16:creationId xmlns:a16="http://schemas.microsoft.com/office/drawing/2014/main" id="{CE0C07B2-1A4C-45A9-9049-95EE15AD807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997254</xdr:colOff>
      <xdr:row>0</xdr:row>
      <xdr:rowOff>1061356</xdr:rowOff>
    </xdr:to>
    <xdr:pic>
      <xdr:nvPicPr>
        <xdr:cNvPr id="6" name="Picture 5">
          <a:extLst>
            <a:ext uri="{FF2B5EF4-FFF2-40B4-BE49-F238E27FC236}">
              <a16:creationId xmlns:a16="http://schemas.microsoft.com/office/drawing/2014/main" id="{5AC7611F-675B-45B3-ABD0-96635DCE812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976844</xdr:colOff>
      <xdr:row>0</xdr:row>
      <xdr:rowOff>1061356</xdr:rowOff>
    </xdr:to>
    <xdr:pic>
      <xdr:nvPicPr>
        <xdr:cNvPr id="7" name="Picture 6">
          <a:extLst>
            <a:ext uri="{FF2B5EF4-FFF2-40B4-BE49-F238E27FC236}">
              <a16:creationId xmlns:a16="http://schemas.microsoft.com/office/drawing/2014/main" id="{423E29D5-A353-4C9F-BB3B-9C298CFB87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986066</xdr:colOff>
      <xdr:row>0</xdr:row>
      <xdr:rowOff>1061356</xdr:rowOff>
    </xdr:to>
    <xdr:pic>
      <xdr:nvPicPr>
        <xdr:cNvPr id="8" name="Picture 7">
          <a:extLst>
            <a:ext uri="{FF2B5EF4-FFF2-40B4-BE49-F238E27FC236}">
              <a16:creationId xmlns:a16="http://schemas.microsoft.com/office/drawing/2014/main" id="{F1460538-7A33-40D3-A43F-A69CDDD0E53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994230</xdr:colOff>
      <xdr:row>0</xdr:row>
      <xdr:rowOff>1061356</xdr:rowOff>
    </xdr:to>
    <xdr:pic>
      <xdr:nvPicPr>
        <xdr:cNvPr id="9" name="Picture 8">
          <a:extLst>
            <a:ext uri="{FF2B5EF4-FFF2-40B4-BE49-F238E27FC236}">
              <a16:creationId xmlns:a16="http://schemas.microsoft.com/office/drawing/2014/main" id="{1CD0E3A8-DB20-4E14-A98A-95C9E7E982B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973820</xdr:colOff>
      <xdr:row>0</xdr:row>
      <xdr:rowOff>1061356</xdr:rowOff>
    </xdr:to>
    <xdr:pic>
      <xdr:nvPicPr>
        <xdr:cNvPr id="10" name="Picture 9">
          <a:extLst>
            <a:ext uri="{FF2B5EF4-FFF2-40B4-BE49-F238E27FC236}">
              <a16:creationId xmlns:a16="http://schemas.microsoft.com/office/drawing/2014/main" id="{2137360A-458D-4B25-BFF2-3C3B30F923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1339548</xdr:colOff>
      <xdr:row>0</xdr:row>
      <xdr:rowOff>1054553</xdr:rowOff>
    </xdr:to>
    <xdr:pic>
      <xdr:nvPicPr>
        <xdr:cNvPr id="11" name="Picture 10">
          <a:extLst>
            <a:ext uri="{FF2B5EF4-FFF2-40B4-BE49-F238E27FC236}">
              <a16:creationId xmlns:a16="http://schemas.microsoft.com/office/drawing/2014/main" id="{BF7DC8C8-56AD-47EB-ABAD-4DDC7A421BC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10</xdr:col>
      <xdr:colOff>271839</xdr:colOff>
      <xdr:row>0</xdr:row>
      <xdr:rowOff>1066799</xdr:rowOff>
    </xdr:to>
    <xdr:pic>
      <xdr:nvPicPr>
        <xdr:cNvPr id="12" name="Picture 11">
          <a:extLst>
            <a:ext uri="{FF2B5EF4-FFF2-40B4-BE49-F238E27FC236}">
              <a16:creationId xmlns:a16="http://schemas.microsoft.com/office/drawing/2014/main" id="{32D6ABC2-A67D-44C7-96FF-861F27A0188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990299</xdr:colOff>
      <xdr:row>0</xdr:row>
      <xdr:rowOff>1061356</xdr:rowOff>
    </xdr:to>
    <xdr:pic>
      <xdr:nvPicPr>
        <xdr:cNvPr id="13" name="Picture 12">
          <a:extLst>
            <a:ext uri="{FF2B5EF4-FFF2-40B4-BE49-F238E27FC236}">
              <a16:creationId xmlns:a16="http://schemas.microsoft.com/office/drawing/2014/main" id="{FA595DFF-924E-4303-BEEC-070E77B0F4B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998463</xdr:colOff>
      <xdr:row>0</xdr:row>
      <xdr:rowOff>1061356</xdr:rowOff>
    </xdr:to>
    <xdr:pic>
      <xdr:nvPicPr>
        <xdr:cNvPr id="14" name="Picture 13">
          <a:extLst>
            <a:ext uri="{FF2B5EF4-FFF2-40B4-BE49-F238E27FC236}">
              <a16:creationId xmlns:a16="http://schemas.microsoft.com/office/drawing/2014/main" id="{1FB1A605-4413-4326-895D-52379F9A0D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978053</xdr:colOff>
      <xdr:row>0</xdr:row>
      <xdr:rowOff>1061356</xdr:rowOff>
    </xdr:to>
    <xdr:pic>
      <xdr:nvPicPr>
        <xdr:cNvPr id="15" name="Picture 14">
          <a:extLst>
            <a:ext uri="{FF2B5EF4-FFF2-40B4-BE49-F238E27FC236}">
              <a16:creationId xmlns:a16="http://schemas.microsoft.com/office/drawing/2014/main" id="{EB6A2AAA-2A56-4B5A-B014-1797E7E4BA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1345898</xdr:colOff>
      <xdr:row>0</xdr:row>
      <xdr:rowOff>1054553</xdr:rowOff>
    </xdr:to>
    <xdr:pic>
      <xdr:nvPicPr>
        <xdr:cNvPr id="16" name="Picture 15">
          <a:extLst>
            <a:ext uri="{FF2B5EF4-FFF2-40B4-BE49-F238E27FC236}">
              <a16:creationId xmlns:a16="http://schemas.microsoft.com/office/drawing/2014/main" id="{7ACD172F-815F-4C35-A04A-2E8274E9ABF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10</xdr:col>
      <xdr:colOff>286656</xdr:colOff>
      <xdr:row>0</xdr:row>
      <xdr:rowOff>1066799</xdr:rowOff>
    </xdr:to>
    <xdr:pic>
      <xdr:nvPicPr>
        <xdr:cNvPr id="17" name="Picture 16">
          <a:extLst>
            <a:ext uri="{FF2B5EF4-FFF2-40B4-BE49-F238E27FC236}">
              <a16:creationId xmlns:a16="http://schemas.microsoft.com/office/drawing/2014/main" id="{1D0505E6-1454-4469-9F90-926F7490ED6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995440</xdr:colOff>
      <xdr:row>0</xdr:row>
      <xdr:rowOff>1061356</xdr:rowOff>
    </xdr:to>
    <xdr:pic>
      <xdr:nvPicPr>
        <xdr:cNvPr id="18" name="Picture 17">
          <a:extLst>
            <a:ext uri="{FF2B5EF4-FFF2-40B4-BE49-F238E27FC236}">
              <a16:creationId xmlns:a16="http://schemas.microsoft.com/office/drawing/2014/main" id="{F6166FF7-8C26-459A-9114-8D0181FB44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989090</xdr:colOff>
      <xdr:row>0</xdr:row>
      <xdr:rowOff>1061356</xdr:rowOff>
    </xdr:to>
    <xdr:pic>
      <xdr:nvPicPr>
        <xdr:cNvPr id="19" name="Picture 18">
          <a:extLst>
            <a:ext uri="{FF2B5EF4-FFF2-40B4-BE49-F238E27FC236}">
              <a16:creationId xmlns:a16="http://schemas.microsoft.com/office/drawing/2014/main" id="{33F72DFA-0BF3-4A8A-BA24-DAA4BB6A20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997254</xdr:colOff>
      <xdr:row>0</xdr:row>
      <xdr:rowOff>1061356</xdr:rowOff>
    </xdr:to>
    <xdr:pic>
      <xdr:nvPicPr>
        <xdr:cNvPr id="20" name="Picture 19">
          <a:extLst>
            <a:ext uri="{FF2B5EF4-FFF2-40B4-BE49-F238E27FC236}">
              <a16:creationId xmlns:a16="http://schemas.microsoft.com/office/drawing/2014/main" id="{9C71C676-255C-4492-956E-81832044D83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976844</xdr:colOff>
      <xdr:row>0</xdr:row>
      <xdr:rowOff>1061356</xdr:rowOff>
    </xdr:to>
    <xdr:pic>
      <xdr:nvPicPr>
        <xdr:cNvPr id="21" name="Picture 20">
          <a:extLst>
            <a:ext uri="{FF2B5EF4-FFF2-40B4-BE49-F238E27FC236}">
              <a16:creationId xmlns:a16="http://schemas.microsoft.com/office/drawing/2014/main" id="{4C97056D-FF21-4FDD-911F-5932A8FC3F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986066</xdr:colOff>
      <xdr:row>0</xdr:row>
      <xdr:rowOff>1061356</xdr:rowOff>
    </xdr:to>
    <xdr:pic>
      <xdr:nvPicPr>
        <xdr:cNvPr id="22" name="Picture 21">
          <a:extLst>
            <a:ext uri="{FF2B5EF4-FFF2-40B4-BE49-F238E27FC236}">
              <a16:creationId xmlns:a16="http://schemas.microsoft.com/office/drawing/2014/main" id="{20E3CCF6-D6B5-4FE5-9887-DAC7044255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994230</xdr:colOff>
      <xdr:row>0</xdr:row>
      <xdr:rowOff>1061356</xdr:rowOff>
    </xdr:to>
    <xdr:pic>
      <xdr:nvPicPr>
        <xdr:cNvPr id="23" name="Picture 22">
          <a:extLst>
            <a:ext uri="{FF2B5EF4-FFF2-40B4-BE49-F238E27FC236}">
              <a16:creationId xmlns:a16="http://schemas.microsoft.com/office/drawing/2014/main" id="{1E86D4D7-DDAE-414C-BCBB-1A7F63F405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973820</xdr:colOff>
      <xdr:row>0</xdr:row>
      <xdr:rowOff>1061356</xdr:rowOff>
    </xdr:to>
    <xdr:pic>
      <xdr:nvPicPr>
        <xdr:cNvPr id="24" name="Picture 23">
          <a:extLst>
            <a:ext uri="{FF2B5EF4-FFF2-40B4-BE49-F238E27FC236}">
              <a16:creationId xmlns:a16="http://schemas.microsoft.com/office/drawing/2014/main" id="{024C989F-EF2C-479F-81C7-811E8CB76AE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1339548</xdr:colOff>
      <xdr:row>0</xdr:row>
      <xdr:rowOff>1054553</xdr:rowOff>
    </xdr:to>
    <xdr:pic>
      <xdr:nvPicPr>
        <xdr:cNvPr id="25" name="Picture 24">
          <a:extLst>
            <a:ext uri="{FF2B5EF4-FFF2-40B4-BE49-F238E27FC236}">
              <a16:creationId xmlns:a16="http://schemas.microsoft.com/office/drawing/2014/main" id="{E724B46F-F800-4925-BFBE-BFF3A19BEE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10</xdr:col>
      <xdr:colOff>271839</xdr:colOff>
      <xdr:row>0</xdr:row>
      <xdr:rowOff>1066799</xdr:rowOff>
    </xdr:to>
    <xdr:pic>
      <xdr:nvPicPr>
        <xdr:cNvPr id="26" name="Picture 25">
          <a:extLst>
            <a:ext uri="{FF2B5EF4-FFF2-40B4-BE49-F238E27FC236}">
              <a16:creationId xmlns:a16="http://schemas.microsoft.com/office/drawing/2014/main" id="{54133578-BDAD-439A-A691-D52151FD8EC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990299</xdr:colOff>
      <xdr:row>0</xdr:row>
      <xdr:rowOff>1061356</xdr:rowOff>
    </xdr:to>
    <xdr:pic>
      <xdr:nvPicPr>
        <xdr:cNvPr id="27" name="Picture 26">
          <a:extLst>
            <a:ext uri="{FF2B5EF4-FFF2-40B4-BE49-F238E27FC236}">
              <a16:creationId xmlns:a16="http://schemas.microsoft.com/office/drawing/2014/main" id="{4FF6C0D6-A1A2-4458-9FF8-77F57DA292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998463</xdr:colOff>
      <xdr:row>0</xdr:row>
      <xdr:rowOff>1061356</xdr:rowOff>
    </xdr:to>
    <xdr:pic>
      <xdr:nvPicPr>
        <xdr:cNvPr id="28" name="Picture 27">
          <a:extLst>
            <a:ext uri="{FF2B5EF4-FFF2-40B4-BE49-F238E27FC236}">
              <a16:creationId xmlns:a16="http://schemas.microsoft.com/office/drawing/2014/main" id="{783CDFB7-9DEC-4AA9-B182-07033757126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978053</xdr:colOff>
      <xdr:row>0</xdr:row>
      <xdr:rowOff>1061356</xdr:rowOff>
    </xdr:to>
    <xdr:pic>
      <xdr:nvPicPr>
        <xdr:cNvPr id="29" name="Picture 28">
          <a:extLst>
            <a:ext uri="{FF2B5EF4-FFF2-40B4-BE49-F238E27FC236}">
              <a16:creationId xmlns:a16="http://schemas.microsoft.com/office/drawing/2014/main" id="{36710B58-9C2A-4F24-AC69-2EB3904F57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1345898</xdr:colOff>
      <xdr:row>0</xdr:row>
      <xdr:rowOff>1054553</xdr:rowOff>
    </xdr:to>
    <xdr:pic>
      <xdr:nvPicPr>
        <xdr:cNvPr id="30" name="Picture 29">
          <a:extLst>
            <a:ext uri="{FF2B5EF4-FFF2-40B4-BE49-F238E27FC236}">
              <a16:creationId xmlns:a16="http://schemas.microsoft.com/office/drawing/2014/main" id="{BF34007F-3C4A-4518-A26D-8AB42FB55D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10</xdr:col>
      <xdr:colOff>286656</xdr:colOff>
      <xdr:row>0</xdr:row>
      <xdr:rowOff>1066799</xdr:rowOff>
    </xdr:to>
    <xdr:pic>
      <xdr:nvPicPr>
        <xdr:cNvPr id="31" name="Picture 30">
          <a:extLst>
            <a:ext uri="{FF2B5EF4-FFF2-40B4-BE49-F238E27FC236}">
              <a16:creationId xmlns:a16="http://schemas.microsoft.com/office/drawing/2014/main" id="{49349C65-CA8B-44D2-AFEE-316BC6351B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9</xdr:col>
      <xdr:colOff>70259</xdr:colOff>
      <xdr:row>0</xdr:row>
      <xdr:rowOff>1066799</xdr:rowOff>
    </xdr:to>
    <xdr:pic>
      <xdr:nvPicPr>
        <xdr:cNvPr id="2" name="Picture 1">
          <a:extLst>
            <a:ext uri="{FF2B5EF4-FFF2-40B4-BE49-F238E27FC236}">
              <a16:creationId xmlns:a16="http://schemas.microsoft.com/office/drawing/2014/main" id="{45FCD6D7-CB3B-4483-B278-E869C1A3D1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9</xdr:col>
      <xdr:colOff>216239</xdr:colOff>
      <xdr:row>0</xdr:row>
      <xdr:rowOff>855133</xdr:rowOff>
    </xdr:to>
    <xdr:pic>
      <xdr:nvPicPr>
        <xdr:cNvPr id="3" name="Picture 2">
          <a:extLst>
            <a:ext uri="{FF2B5EF4-FFF2-40B4-BE49-F238E27FC236}">
              <a16:creationId xmlns:a16="http://schemas.microsoft.com/office/drawing/2014/main" id="{59723B3D-ED5D-40B7-B81C-DACCC977B1B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518622</xdr:colOff>
      <xdr:row>0</xdr:row>
      <xdr:rowOff>1061356</xdr:rowOff>
    </xdr:to>
    <xdr:pic>
      <xdr:nvPicPr>
        <xdr:cNvPr id="4" name="Picture 3">
          <a:extLst>
            <a:ext uri="{FF2B5EF4-FFF2-40B4-BE49-F238E27FC236}">
              <a16:creationId xmlns:a16="http://schemas.microsoft.com/office/drawing/2014/main" id="{7AB08B6A-6AFD-4F03-B4E0-E143A0C5E8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512272</xdr:colOff>
      <xdr:row>0</xdr:row>
      <xdr:rowOff>1061356</xdr:rowOff>
    </xdr:to>
    <xdr:pic>
      <xdr:nvPicPr>
        <xdr:cNvPr id="5" name="Picture 4">
          <a:extLst>
            <a:ext uri="{FF2B5EF4-FFF2-40B4-BE49-F238E27FC236}">
              <a16:creationId xmlns:a16="http://schemas.microsoft.com/office/drawing/2014/main" id="{B8F390E9-C3F9-4C38-AEB3-4683C6B659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520436</xdr:colOff>
      <xdr:row>0</xdr:row>
      <xdr:rowOff>1061356</xdr:rowOff>
    </xdr:to>
    <xdr:pic>
      <xdr:nvPicPr>
        <xdr:cNvPr id="6" name="Picture 5">
          <a:extLst>
            <a:ext uri="{FF2B5EF4-FFF2-40B4-BE49-F238E27FC236}">
              <a16:creationId xmlns:a16="http://schemas.microsoft.com/office/drawing/2014/main" id="{87D20F62-57A0-43FC-90DA-733F8E56DA8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500026</xdr:colOff>
      <xdr:row>0</xdr:row>
      <xdr:rowOff>1061356</xdr:rowOff>
    </xdr:to>
    <xdr:pic>
      <xdr:nvPicPr>
        <xdr:cNvPr id="7" name="Picture 6">
          <a:extLst>
            <a:ext uri="{FF2B5EF4-FFF2-40B4-BE49-F238E27FC236}">
              <a16:creationId xmlns:a16="http://schemas.microsoft.com/office/drawing/2014/main" id="{39E23B8A-6344-4E73-BBF5-B639D4187C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509248</xdr:colOff>
      <xdr:row>0</xdr:row>
      <xdr:rowOff>1061356</xdr:rowOff>
    </xdr:to>
    <xdr:pic>
      <xdr:nvPicPr>
        <xdr:cNvPr id="8" name="Picture 7">
          <a:extLst>
            <a:ext uri="{FF2B5EF4-FFF2-40B4-BE49-F238E27FC236}">
              <a16:creationId xmlns:a16="http://schemas.microsoft.com/office/drawing/2014/main" id="{8E366551-E2FA-4BDA-907B-1974E392C3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517412</xdr:colOff>
      <xdr:row>0</xdr:row>
      <xdr:rowOff>1061356</xdr:rowOff>
    </xdr:to>
    <xdr:pic>
      <xdr:nvPicPr>
        <xdr:cNvPr id="9" name="Picture 8">
          <a:extLst>
            <a:ext uri="{FF2B5EF4-FFF2-40B4-BE49-F238E27FC236}">
              <a16:creationId xmlns:a16="http://schemas.microsoft.com/office/drawing/2014/main" id="{9A1132F7-36A4-46B1-966E-703B17FBE4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497002</xdr:colOff>
      <xdr:row>0</xdr:row>
      <xdr:rowOff>1061356</xdr:rowOff>
    </xdr:to>
    <xdr:pic>
      <xdr:nvPicPr>
        <xdr:cNvPr id="10" name="Picture 9">
          <a:extLst>
            <a:ext uri="{FF2B5EF4-FFF2-40B4-BE49-F238E27FC236}">
              <a16:creationId xmlns:a16="http://schemas.microsoft.com/office/drawing/2014/main" id="{61A329BA-90B1-402B-80AF-760482C77BA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861597</xdr:colOff>
      <xdr:row>0</xdr:row>
      <xdr:rowOff>1054553</xdr:rowOff>
    </xdr:to>
    <xdr:pic>
      <xdr:nvPicPr>
        <xdr:cNvPr id="11" name="Picture 10">
          <a:extLst>
            <a:ext uri="{FF2B5EF4-FFF2-40B4-BE49-F238E27FC236}">
              <a16:creationId xmlns:a16="http://schemas.microsoft.com/office/drawing/2014/main" id="{27081B08-C251-45A3-8093-D951380360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9</xdr:col>
      <xdr:colOff>207773</xdr:colOff>
      <xdr:row>0</xdr:row>
      <xdr:rowOff>1066799</xdr:rowOff>
    </xdr:to>
    <xdr:pic>
      <xdr:nvPicPr>
        <xdr:cNvPr id="12" name="Picture 11">
          <a:extLst>
            <a:ext uri="{FF2B5EF4-FFF2-40B4-BE49-F238E27FC236}">
              <a16:creationId xmlns:a16="http://schemas.microsoft.com/office/drawing/2014/main" id="{B2E4C780-528F-4D91-85E0-1FB93920ECE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513481</xdr:colOff>
      <xdr:row>0</xdr:row>
      <xdr:rowOff>1061356</xdr:rowOff>
    </xdr:to>
    <xdr:pic>
      <xdr:nvPicPr>
        <xdr:cNvPr id="13" name="Picture 12">
          <a:extLst>
            <a:ext uri="{FF2B5EF4-FFF2-40B4-BE49-F238E27FC236}">
              <a16:creationId xmlns:a16="http://schemas.microsoft.com/office/drawing/2014/main" id="{AF39E47B-609D-497E-8CD6-F46FF59D17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521645</xdr:colOff>
      <xdr:row>0</xdr:row>
      <xdr:rowOff>1061356</xdr:rowOff>
    </xdr:to>
    <xdr:pic>
      <xdr:nvPicPr>
        <xdr:cNvPr id="14" name="Picture 13">
          <a:extLst>
            <a:ext uri="{FF2B5EF4-FFF2-40B4-BE49-F238E27FC236}">
              <a16:creationId xmlns:a16="http://schemas.microsoft.com/office/drawing/2014/main" id="{C8556A1E-D152-4B38-9BDC-78B9E66F0A5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501235</xdr:colOff>
      <xdr:row>0</xdr:row>
      <xdr:rowOff>1061356</xdr:rowOff>
    </xdr:to>
    <xdr:pic>
      <xdr:nvPicPr>
        <xdr:cNvPr id="15" name="Picture 14">
          <a:extLst>
            <a:ext uri="{FF2B5EF4-FFF2-40B4-BE49-F238E27FC236}">
              <a16:creationId xmlns:a16="http://schemas.microsoft.com/office/drawing/2014/main" id="{2F9CC841-132D-4145-8ECE-20B007A77F8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867947</xdr:colOff>
      <xdr:row>0</xdr:row>
      <xdr:rowOff>1054553</xdr:rowOff>
    </xdr:to>
    <xdr:pic>
      <xdr:nvPicPr>
        <xdr:cNvPr id="16" name="Picture 15">
          <a:extLst>
            <a:ext uri="{FF2B5EF4-FFF2-40B4-BE49-F238E27FC236}">
              <a16:creationId xmlns:a16="http://schemas.microsoft.com/office/drawing/2014/main" id="{7774F3BD-5E54-46B1-8ADF-3C0991E167B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9</xdr:col>
      <xdr:colOff>222590</xdr:colOff>
      <xdr:row>0</xdr:row>
      <xdr:rowOff>1066799</xdr:rowOff>
    </xdr:to>
    <xdr:pic>
      <xdr:nvPicPr>
        <xdr:cNvPr id="17" name="Picture 16">
          <a:extLst>
            <a:ext uri="{FF2B5EF4-FFF2-40B4-BE49-F238E27FC236}">
              <a16:creationId xmlns:a16="http://schemas.microsoft.com/office/drawing/2014/main" id="{3EEA5460-6E4C-4131-846E-23DED2418F8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518622</xdr:colOff>
      <xdr:row>0</xdr:row>
      <xdr:rowOff>1061356</xdr:rowOff>
    </xdr:to>
    <xdr:pic>
      <xdr:nvPicPr>
        <xdr:cNvPr id="18" name="Picture 17">
          <a:extLst>
            <a:ext uri="{FF2B5EF4-FFF2-40B4-BE49-F238E27FC236}">
              <a16:creationId xmlns:a16="http://schemas.microsoft.com/office/drawing/2014/main" id="{190D4757-2368-4150-8A11-49BCA818B2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512272</xdr:colOff>
      <xdr:row>0</xdr:row>
      <xdr:rowOff>1061356</xdr:rowOff>
    </xdr:to>
    <xdr:pic>
      <xdr:nvPicPr>
        <xdr:cNvPr id="19" name="Picture 18">
          <a:extLst>
            <a:ext uri="{FF2B5EF4-FFF2-40B4-BE49-F238E27FC236}">
              <a16:creationId xmlns:a16="http://schemas.microsoft.com/office/drawing/2014/main" id="{DD503A01-F18C-48BF-A4D0-D6BC84255D7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520436</xdr:colOff>
      <xdr:row>0</xdr:row>
      <xdr:rowOff>1061356</xdr:rowOff>
    </xdr:to>
    <xdr:pic>
      <xdr:nvPicPr>
        <xdr:cNvPr id="20" name="Picture 19">
          <a:extLst>
            <a:ext uri="{FF2B5EF4-FFF2-40B4-BE49-F238E27FC236}">
              <a16:creationId xmlns:a16="http://schemas.microsoft.com/office/drawing/2014/main" id="{0669A9EF-4E3E-4C45-87CD-8325FA023DE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500026</xdr:colOff>
      <xdr:row>0</xdr:row>
      <xdr:rowOff>1061356</xdr:rowOff>
    </xdr:to>
    <xdr:pic>
      <xdr:nvPicPr>
        <xdr:cNvPr id="21" name="Picture 20">
          <a:extLst>
            <a:ext uri="{FF2B5EF4-FFF2-40B4-BE49-F238E27FC236}">
              <a16:creationId xmlns:a16="http://schemas.microsoft.com/office/drawing/2014/main" id="{6421A48B-A628-41FA-B9A7-9C6E82E517C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509248</xdr:colOff>
      <xdr:row>0</xdr:row>
      <xdr:rowOff>1061356</xdr:rowOff>
    </xdr:to>
    <xdr:pic>
      <xdr:nvPicPr>
        <xdr:cNvPr id="22" name="Picture 21">
          <a:extLst>
            <a:ext uri="{FF2B5EF4-FFF2-40B4-BE49-F238E27FC236}">
              <a16:creationId xmlns:a16="http://schemas.microsoft.com/office/drawing/2014/main" id="{650C8D9D-6214-49A4-B667-3B6367267C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517412</xdr:colOff>
      <xdr:row>0</xdr:row>
      <xdr:rowOff>1061356</xdr:rowOff>
    </xdr:to>
    <xdr:pic>
      <xdr:nvPicPr>
        <xdr:cNvPr id="23" name="Picture 22">
          <a:extLst>
            <a:ext uri="{FF2B5EF4-FFF2-40B4-BE49-F238E27FC236}">
              <a16:creationId xmlns:a16="http://schemas.microsoft.com/office/drawing/2014/main" id="{7B60A402-620C-465E-9E67-73917B4F1D5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497002</xdr:colOff>
      <xdr:row>0</xdr:row>
      <xdr:rowOff>1061356</xdr:rowOff>
    </xdr:to>
    <xdr:pic>
      <xdr:nvPicPr>
        <xdr:cNvPr id="24" name="Picture 23">
          <a:extLst>
            <a:ext uri="{FF2B5EF4-FFF2-40B4-BE49-F238E27FC236}">
              <a16:creationId xmlns:a16="http://schemas.microsoft.com/office/drawing/2014/main" id="{96F57BB2-74AE-4DAF-A71F-188FD255265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7</xdr:col>
      <xdr:colOff>861597</xdr:colOff>
      <xdr:row>0</xdr:row>
      <xdr:rowOff>1054553</xdr:rowOff>
    </xdr:to>
    <xdr:pic>
      <xdr:nvPicPr>
        <xdr:cNvPr id="25" name="Picture 24">
          <a:extLst>
            <a:ext uri="{FF2B5EF4-FFF2-40B4-BE49-F238E27FC236}">
              <a16:creationId xmlns:a16="http://schemas.microsoft.com/office/drawing/2014/main" id="{9F5FF1BC-5B07-4444-89CA-E881508658E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9</xdr:col>
      <xdr:colOff>207773</xdr:colOff>
      <xdr:row>0</xdr:row>
      <xdr:rowOff>1066799</xdr:rowOff>
    </xdr:to>
    <xdr:pic>
      <xdr:nvPicPr>
        <xdr:cNvPr id="26" name="Picture 25">
          <a:extLst>
            <a:ext uri="{FF2B5EF4-FFF2-40B4-BE49-F238E27FC236}">
              <a16:creationId xmlns:a16="http://schemas.microsoft.com/office/drawing/2014/main" id="{A7D2487B-6A3B-409F-86FD-6CFCFA9FE8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513481</xdr:colOff>
      <xdr:row>0</xdr:row>
      <xdr:rowOff>1061356</xdr:rowOff>
    </xdr:to>
    <xdr:pic>
      <xdr:nvPicPr>
        <xdr:cNvPr id="27" name="Picture 26">
          <a:extLst>
            <a:ext uri="{FF2B5EF4-FFF2-40B4-BE49-F238E27FC236}">
              <a16:creationId xmlns:a16="http://schemas.microsoft.com/office/drawing/2014/main" id="{22BB4D3C-D523-4F04-84AA-2B168EED7C8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521645</xdr:colOff>
      <xdr:row>0</xdr:row>
      <xdr:rowOff>1061356</xdr:rowOff>
    </xdr:to>
    <xdr:pic>
      <xdr:nvPicPr>
        <xdr:cNvPr id="28" name="Picture 27">
          <a:extLst>
            <a:ext uri="{FF2B5EF4-FFF2-40B4-BE49-F238E27FC236}">
              <a16:creationId xmlns:a16="http://schemas.microsoft.com/office/drawing/2014/main" id="{23693EEC-12A8-440D-8849-37D9B443E6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501235</xdr:colOff>
      <xdr:row>0</xdr:row>
      <xdr:rowOff>1061356</xdr:rowOff>
    </xdr:to>
    <xdr:pic>
      <xdr:nvPicPr>
        <xdr:cNvPr id="29" name="Picture 28">
          <a:extLst>
            <a:ext uri="{FF2B5EF4-FFF2-40B4-BE49-F238E27FC236}">
              <a16:creationId xmlns:a16="http://schemas.microsoft.com/office/drawing/2014/main" id="{7E7E1591-32A2-412A-A98A-252ECA2AD3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7</xdr:col>
      <xdr:colOff>867947</xdr:colOff>
      <xdr:row>0</xdr:row>
      <xdr:rowOff>1054553</xdr:rowOff>
    </xdr:to>
    <xdr:pic>
      <xdr:nvPicPr>
        <xdr:cNvPr id="30" name="Picture 29">
          <a:extLst>
            <a:ext uri="{FF2B5EF4-FFF2-40B4-BE49-F238E27FC236}">
              <a16:creationId xmlns:a16="http://schemas.microsoft.com/office/drawing/2014/main" id="{5C2E0F0A-6E3B-4498-8BB4-448C4001B1D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9</xdr:col>
      <xdr:colOff>222590</xdr:colOff>
      <xdr:row>0</xdr:row>
      <xdr:rowOff>1066799</xdr:rowOff>
    </xdr:to>
    <xdr:pic>
      <xdr:nvPicPr>
        <xdr:cNvPr id="31" name="Picture 30">
          <a:extLst>
            <a:ext uri="{FF2B5EF4-FFF2-40B4-BE49-F238E27FC236}">
              <a16:creationId xmlns:a16="http://schemas.microsoft.com/office/drawing/2014/main" id="{425A860D-2B16-419B-893E-8872278F06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2" name="Picture 1">
          <a:extLst>
            <a:ext uri="{FF2B5EF4-FFF2-40B4-BE49-F238E27FC236}">
              <a16:creationId xmlns:a16="http://schemas.microsoft.com/office/drawing/2014/main" id="{6148DB12-0D14-404D-8B0F-4CD3FC0ABB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3" name="Picture 2">
          <a:extLst>
            <a:ext uri="{FF2B5EF4-FFF2-40B4-BE49-F238E27FC236}">
              <a16:creationId xmlns:a16="http://schemas.microsoft.com/office/drawing/2014/main" id="{0AEA191D-9C67-4170-B7CB-3DFB5F1BCB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4" name="Picture 3">
          <a:extLst>
            <a:ext uri="{FF2B5EF4-FFF2-40B4-BE49-F238E27FC236}">
              <a16:creationId xmlns:a16="http://schemas.microsoft.com/office/drawing/2014/main" id="{77CF7FE5-B8A7-4254-96F1-5797AB0319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5" name="Picture 4">
          <a:extLst>
            <a:ext uri="{FF2B5EF4-FFF2-40B4-BE49-F238E27FC236}">
              <a16:creationId xmlns:a16="http://schemas.microsoft.com/office/drawing/2014/main" id="{9253FE51-95E4-4544-827C-93BC1D29412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6" name="Picture 5">
          <a:extLst>
            <a:ext uri="{FF2B5EF4-FFF2-40B4-BE49-F238E27FC236}">
              <a16:creationId xmlns:a16="http://schemas.microsoft.com/office/drawing/2014/main" id="{82A21D6B-842B-4BF7-83B3-09D0C7C40DE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7" name="Picture 6">
          <a:extLst>
            <a:ext uri="{FF2B5EF4-FFF2-40B4-BE49-F238E27FC236}">
              <a16:creationId xmlns:a16="http://schemas.microsoft.com/office/drawing/2014/main" id="{14C5253C-9F6B-4412-BB96-C4FA2AD1A11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8" name="Picture 7">
          <a:extLst>
            <a:ext uri="{FF2B5EF4-FFF2-40B4-BE49-F238E27FC236}">
              <a16:creationId xmlns:a16="http://schemas.microsoft.com/office/drawing/2014/main" id="{79F5AE66-68CF-4DFE-B3F2-27EDB3D29E7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9" name="Picture 8">
          <a:extLst>
            <a:ext uri="{FF2B5EF4-FFF2-40B4-BE49-F238E27FC236}">
              <a16:creationId xmlns:a16="http://schemas.microsoft.com/office/drawing/2014/main" id="{4DE69949-EC89-49FD-B575-93A584B7154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10" name="Picture 9">
          <a:extLst>
            <a:ext uri="{FF2B5EF4-FFF2-40B4-BE49-F238E27FC236}">
              <a16:creationId xmlns:a16="http://schemas.microsoft.com/office/drawing/2014/main" id="{A86A858D-E0CE-44A4-91C7-5E1BF0DF4D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1" name="Picture 10">
          <a:extLst>
            <a:ext uri="{FF2B5EF4-FFF2-40B4-BE49-F238E27FC236}">
              <a16:creationId xmlns:a16="http://schemas.microsoft.com/office/drawing/2014/main" id="{F71FE14A-2554-42C7-9743-D27F102137B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2" name="Picture 11">
          <a:extLst>
            <a:ext uri="{FF2B5EF4-FFF2-40B4-BE49-F238E27FC236}">
              <a16:creationId xmlns:a16="http://schemas.microsoft.com/office/drawing/2014/main" id="{F5469A5D-5D6C-4F81-BAF1-F4F0F67FB9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3" name="Picture 12">
          <a:extLst>
            <a:ext uri="{FF2B5EF4-FFF2-40B4-BE49-F238E27FC236}">
              <a16:creationId xmlns:a16="http://schemas.microsoft.com/office/drawing/2014/main" id="{0540318B-838B-4CC8-ACAC-8E19A7ECB7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4" name="Picture 13">
          <a:extLst>
            <a:ext uri="{FF2B5EF4-FFF2-40B4-BE49-F238E27FC236}">
              <a16:creationId xmlns:a16="http://schemas.microsoft.com/office/drawing/2014/main" id="{70A1927D-C195-456D-A511-5102E5AB63A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5" name="Picture 14">
          <a:extLst>
            <a:ext uri="{FF2B5EF4-FFF2-40B4-BE49-F238E27FC236}">
              <a16:creationId xmlns:a16="http://schemas.microsoft.com/office/drawing/2014/main" id="{4180A49F-657A-4C5F-80C5-5D2F7ABE0B6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6" name="Picture 15">
          <a:extLst>
            <a:ext uri="{FF2B5EF4-FFF2-40B4-BE49-F238E27FC236}">
              <a16:creationId xmlns:a16="http://schemas.microsoft.com/office/drawing/2014/main" id="{AF408590-BC44-4111-978C-39DAFD28F13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7" name="Picture 16">
          <a:extLst>
            <a:ext uri="{FF2B5EF4-FFF2-40B4-BE49-F238E27FC236}">
              <a16:creationId xmlns:a16="http://schemas.microsoft.com/office/drawing/2014/main" id="{80E6FE17-13A3-4459-BED2-928720E613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321DC763-F520-47A6-89EE-8A470F1EED3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F762FD32-15C4-4646-BEBA-563BFA3A62B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6BAC09AB-8D49-42BC-88A6-8979B7C855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FA2BAF6D-35F9-4728-92BB-1A9142DB31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46458276-B5C0-4414-B52A-AAC5A0FBB85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E3570B86-A11D-4446-9CA7-912E56FAC45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10FA91FF-F364-4CAF-9FFB-426B01D9359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D3DB7B09-58D5-4F5A-AFF0-65FF2786ED4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441C6111-5DD5-4FA8-A8B8-DACD4E2205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531F338E-719E-4AD4-84C8-DD60D38600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C2231E7B-49BD-4570-95AD-281484E0924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F97B3334-C046-40DA-8898-34B7D316F4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6B29C9CB-50D7-4E08-8293-6014E07EAE9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12BCBF55-F67C-46AC-B615-80B5C7B500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2" name="Picture 1">
          <a:extLst>
            <a:ext uri="{FF2B5EF4-FFF2-40B4-BE49-F238E27FC236}">
              <a16:creationId xmlns:a16="http://schemas.microsoft.com/office/drawing/2014/main" id="{1C52B9A4-6827-46EB-B5DA-7EDBBE72BB6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3" name="Picture 2">
          <a:extLst>
            <a:ext uri="{FF2B5EF4-FFF2-40B4-BE49-F238E27FC236}">
              <a16:creationId xmlns:a16="http://schemas.microsoft.com/office/drawing/2014/main" id="{46A07127-71CD-46F4-879C-C7C0C0113BC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4" name="Picture 3">
          <a:extLst>
            <a:ext uri="{FF2B5EF4-FFF2-40B4-BE49-F238E27FC236}">
              <a16:creationId xmlns:a16="http://schemas.microsoft.com/office/drawing/2014/main" id="{73DD529B-2B8C-4E22-AB57-CB574C3DAF1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5" name="Picture 4">
          <a:extLst>
            <a:ext uri="{FF2B5EF4-FFF2-40B4-BE49-F238E27FC236}">
              <a16:creationId xmlns:a16="http://schemas.microsoft.com/office/drawing/2014/main" id="{E308C360-6672-4E74-8E76-43E812EB6F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6" name="Picture 5">
          <a:extLst>
            <a:ext uri="{FF2B5EF4-FFF2-40B4-BE49-F238E27FC236}">
              <a16:creationId xmlns:a16="http://schemas.microsoft.com/office/drawing/2014/main" id="{1C5ADA6B-BC97-4E61-9B54-8EA3AD8448F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7" name="Picture 6">
          <a:extLst>
            <a:ext uri="{FF2B5EF4-FFF2-40B4-BE49-F238E27FC236}">
              <a16:creationId xmlns:a16="http://schemas.microsoft.com/office/drawing/2014/main" id="{C1A8FF9D-492C-4022-9172-B67707AF8B9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8" name="Picture 7">
          <a:extLst>
            <a:ext uri="{FF2B5EF4-FFF2-40B4-BE49-F238E27FC236}">
              <a16:creationId xmlns:a16="http://schemas.microsoft.com/office/drawing/2014/main" id="{E54BF8D1-85FC-45AF-B068-081F206392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9" name="Picture 8">
          <a:extLst>
            <a:ext uri="{FF2B5EF4-FFF2-40B4-BE49-F238E27FC236}">
              <a16:creationId xmlns:a16="http://schemas.microsoft.com/office/drawing/2014/main" id="{28BECE73-4E3A-4DD9-A10E-EE0A72BFF27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10" name="Picture 9">
          <a:extLst>
            <a:ext uri="{FF2B5EF4-FFF2-40B4-BE49-F238E27FC236}">
              <a16:creationId xmlns:a16="http://schemas.microsoft.com/office/drawing/2014/main" id="{1AC87EB4-58C6-4ABB-90A4-F53962B7A1A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1" name="Picture 10">
          <a:extLst>
            <a:ext uri="{FF2B5EF4-FFF2-40B4-BE49-F238E27FC236}">
              <a16:creationId xmlns:a16="http://schemas.microsoft.com/office/drawing/2014/main" id="{99C91ECB-1CAC-4D6B-B096-379C8884EB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2" name="Picture 11">
          <a:extLst>
            <a:ext uri="{FF2B5EF4-FFF2-40B4-BE49-F238E27FC236}">
              <a16:creationId xmlns:a16="http://schemas.microsoft.com/office/drawing/2014/main" id="{6EA869F9-03CA-4F5D-9307-D36969F0706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3" name="Picture 12">
          <a:extLst>
            <a:ext uri="{FF2B5EF4-FFF2-40B4-BE49-F238E27FC236}">
              <a16:creationId xmlns:a16="http://schemas.microsoft.com/office/drawing/2014/main" id="{2A4B5D02-4FE8-4409-B63D-4555F222BCD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4" name="Picture 13">
          <a:extLst>
            <a:ext uri="{FF2B5EF4-FFF2-40B4-BE49-F238E27FC236}">
              <a16:creationId xmlns:a16="http://schemas.microsoft.com/office/drawing/2014/main" id="{A137159A-033B-43A0-A7FE-00A7A33260C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5" name="Picture 14">
          <a:extLst>
            <a:ext uri="{FF2B5EF4-FFF2-40B4-BE49-F238E27FC236}">
              <a16:creationId xmlns:a16="http://schemas.microsoft.com/office/drawing/2014/main" id="{A3C632E9-D575-49D5-B2C8-D8E1927DCEE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6" name="Picture 15">
          <a:extLst>
            <a:ext uri="{FF2B5EF4-FFF2-40B4-BE49-F238E27FC236}">
              <a16:creationId xmlns:a16="http://schemas.microsoft.com/office/drawing/2014/main" id="{A046429A-8020-490E-B3CC-6318C39E2A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7" name="Picture 16">
          <a:extLst>
            <a:ext uri="{FF2B5EF4-FFF2-40B4-BE49-F238E27FC236}">
              <a16:creationId xmlns:a16="http://schemas.microsoft.com/office/drawing/2014/main" id="{3E9DC182-C4E4-48CC-BE5F-71D6C3FDEB7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DFE6A54F-0A92-402E-AE7A-09A5763F2FF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6EC3F97B-B5CD-44A2-882B-3F67F61699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4AC682C1-B4CE-4F33-B3B4-E3A4B9456D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C975EF67-858B-4F86-B388-A02D033DE88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FB2335A4-DCB4-4068-928D-6BD7473DA96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D8715C8D-2E4B-48F7-B81E-EF5DECB242D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02F64389-B4F8-4DBD-8F28-3C5C373E640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9579A1D9-B2DB-4638-8C84-351A13D6C8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14477319-D9BE-40A7-9103-8FDEE8C7AE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21D3BF67-B84C-4307-A270-DAC0A5AD20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54544C8E-4DFC-41DE-803D-3D205C158A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A081D5F7-05C7-401B-9DA1-791FFF6B1E9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277B1573-36BC-456B-A67D-C0C746B2832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C909913B-6C63-4519-A235-616B25D0F1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2" name="Picture 1">
          <a:extLst>
            <a:ext uri="{FF2B5EF4-FFF2-40B4-BE49-F238E27FC236}">
              <a16:creationId xmlns:a16="http://schemas.microsoft.com/office/drawing/2014/main" id="{691D914A-EDE2-443B-926E-38460AAD66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3" name="Picture 2">
          <a:extLst>
            <a:ext uri="{FF2B5EF4-FFF2-40B4-BE49-F238E27FC236}">
              <a16:creationId xmlns:a16="http://schemas.microsoft.com/office/drawing/2014/main" id="{53485934-6637-4C01-B0FF-12D8183C3D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4" name="Picture 3">
          <a:extLst>
            <a:ext uri="{FF2B5EF4-FFF2-40B4-BE49-F238E27FC236}">
              <a16:creationId xmlns:a16="http://schemas.microsoft.com/office/drawing/2014/main" id="{9F10281C-6513-4D55-8A31-34FE438A12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5" name="Picture 4">
          <a:extLst>
            <a:ext uri="{FF2B5EF4-FFF2-40B4-BE49-F238E27FC236}">
              <a16:creationId xmlns:a16="http://schemas.microsoft.com/office/drawing/2014/main" id="{F9FC7595-52F5-4A0C-A607-0DF738A4316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6" name="Picture 5">
          <a:extLst>
            <a:ext uri="{FF2B5EF4-FFF2-40B4-BE49-F238E27FC236}">
              <a16:creationId xmlns:a16="http://schemas.microsoft.com/office/drawing/2014/main" id="{15986707-3358-4615-8672-81F9AE65F49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7" name="Picture 6">
          <a:extLst>
            <a:ext uri="{FF2B5EF4-FFF2-40B4-BE49-F238E27FC236}">
              <a16:creationId xmlns:a16="http://schemas.microsoft.com/office/drawing/2014/main" id="{122DBAC0-FBAC-4C34-8F06-7D81CD97601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8" name="Picture 7">
          <a:extLst>
            <a:ext uri="{FF2B5EF4-FFF2-40B4-BE49-F238E27FC236}">
              <a16:creationId xmlns:a16="http://schemas.microsoft.com/office/drawing/2014/main" id="{6FAAB298-8549-48BB-B310-A771949934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9" name="Picture 8">
          <a:extLst>
            <a:ext uri="{FF2B5EF4-FFF2-40B4-BE49-F238E27FC236}">
              <a16:creationId xmlns:a16="http://schemas.microsoft.com/office/drawing/2014/main" id="{145F6453-4569-419B-84C2-C0A7F351015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10" name="Picture 9">
          <a:extLst>
            <a:ext uri="{FF2B5EF4-FFF2-40B4-BE49-F238E27FC236}">
              <a16:creationId xmlns:a16="http://schemas.microsoft.com/office/drawing/2014/main" id="{39F0EC43-307C-464D-AB22-37C99560495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1" name="Picture 10">
          <a:extLst>
            <a:ext uri="{FF2B5EF4-FFF2-40B4-BE49-F238E27FC236}">
              <a16:creationId xmlns:a16="http://schemas.microsoft.com/office/drawing/2014/main" id="{FAD2B43C-B7AE-472D-98F0-543F3A4C3CF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2" name="Picture 11">
          <a:extLst>
            <a:ext uri="{FF2B5EF4-FFF2-40B4-BE49-F238E27FC236}">
              <a16:creationId xmlns:a16="http://schemas.microsoft.com/office/drawing/2014/main" id="{C58F7F4E-A88F-4576-A884-5929735952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3" name="Picture 12">
          <a:extLst>
            <a:ext uri="{FF2B5EF4-FFF2-40B4-BE49-F238E27FC236}">
              <a16:creationId xmlns:a16="http://schemas.microsoft.com/office/drawing/2014/main" id="{0C916A94-1F34-4770-8C85-131D973939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4" name="Picture 13">
          <a:extLst>
            <a:ext uri="{FF2B5EF4-FFF2-40B4-BE49-F238E27FC236}">
              <a16:creationId xmlns:a16="http://schemas.microsoft.com/office/drawing/2014/main" id="{AFD7A38A-E44D-474A-AACD-950350BEF9F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5" name="Picture 14">
          <a:extLst>
            <a:ext uri="{FF2B5EF4-FFF2-40B4-BE49-F238E27FC236}">
              <a16:creationId xmlns:a16="http://schemas.microsoft.com/office/drawing/2014/main" id="{6B9658AE-B2F3-4E38-9038-80FF60C090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6" name="Picture 15">
          <a:extLst>
            <a:ext uri="{FF2B5EF4-FFF2-40B4-BE49-F238E27FC236}">
              <a16:creationId xmlns:a16="http://schemas.microsoft.com/office/drawing/2014/main" id="{556637C4-F6D1-41A8-8D5C-6591920D01C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7" name="Picture 16">
          <a:extLst>
            <a:ext uri="{FF2B5EF4-FFF2-40B4-BE49-F238E27FC236}">
              <a16:creationId xmlns:a16="http://schemas.microsoft.com/office/drawing/2014/main" id="{F0E4E5FC-EB28-41D7-A501-598F284863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6C5FA23E-0010-4FEE-B50B-C5BD1D0A78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9F32C470-2EA7-47F3-B89E-2D45BF8E45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917FF5E9-F31D-41F7-AB20-8B5081AF74D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36CD233D-05A3-48CA-B0FC-55BCC28C0DE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B7E02248-6EAE-4616-99CE-A0F5130C009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C426B744-095B-437A-BDF8-0DF07A377DD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1F399D87-432E-4EB7-BD52-6EE7D5BB986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FE123D2E-2278-4AED-AEBF-B07D4BD1EF6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4C9BAD48-0950-4D5C-AC6C-02E623BF66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9B8DC699-6409-49E7-B77E-5A4A268D36B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67B1E15F-6B2C-42E1-9A2C-499A4061800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FA84C43E-3635-42FF-A03F-9F109D473C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B380ADA6-9774-4147-B681-6DD0452E28C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C9EF50A9-060A-4967-A613-BD6A60542B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2" name="Picture 1">
          <a:extLst>
            <a:ext uri="{FF2B5EF4-FFF2-40B4-BE49-F238E27FC236}">
              <a16:creationId xmlns:a16="http://schemas.microsoft.com/office/drawing/2014/main" id="{C0BF98C7-B0E5-4002-B347-D3CCBE7367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3" name="Picture 2">
          <a:extLst>
            <a:ext uri="{FF2B5EF4-FFF2-40B4-BE49-F238E27FC236}">
              <a16:creationId xmlns:a16="http://schemas.microsoft.com/office/drawing/2014/main" id="{7D42DD73-8EE5-4C84-BA62-AA54CAAFFB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4" name="Picture 3">
          <a:extLst>
            <a:ext uri="{FF2B5EF4-FFF2-40B4-BE49-F238E27FC236}">
              <a16:creationId xmlns:a16="http://schemas.microsoft.com/office/drawing/2014/main" id="{10EF58F0-888B-4935-A849-4C7C7348B08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5" name="Picture 4">
          <a:extLst>
            <a:ext uri="{FF2B5EF4-FFF2-40B4-BE49-F238E27FC236}">
              <a16:creationId xmlns:a16="http://schemas.microsoft.com/office/drawing/2014/main" id="{376132D1-E759-4957-947F-3057B852329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6" name="Picture 5">
          <a:extLst>
            <a:ext uri="{FF2B5EF4-FFF2-40B4-BE49-F238E27FC236}">
              <a16:creationId xmlns:a16="http://schemas.microsoft.com/office/drawing/2014/main" id="{E835B18C-ACD1-4816-BD49-0E50BBBE74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7" name="Picture 6">
          <a:extLst>
            <a:ext uri="{FF2B5EF4-FFF2-40B4-BE49-F238E27FC236}">
              <a16:creationId xmlns:a16="http://schemas.microsoft.com/office/drawing/2014/main" id="{CE52963F-46AC-4DF3-A4E7-179BECD487E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8" name="Picture 7">
          <a:extLst>
            <a:ext uri="{FF2B5EF4-FFF2-40B4-BE49-F238E27FC236}">
              <a16:creationId xmlns:a16="http://schemas.microsoft.com/office/drawing/2014/main" id="{0CD550DE-BC56-4AFF-A46E-D976E41E0D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9" name="Picture 8">
          <a:extLst>
            <a:ext uri="{FF2B5EF4-FFF2-40B4-BE49-F238E27FC236}">
              <a16:creationId xmlns:a16="http://schemas.microsoft.com/office/drawing/2014/main" id="{1A26E99A-3B8E-4C0D-9CD4-1CEB44AF88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10" name="Picture 9">
          <a:extLst>
            <a:ext uri="{FF2B5EF4-FFF2-40B4-BE49-F238E27FC236}">
              <a16:creationId xmlns:a16="http://schemas.microsoft.com/office/drawing/2014/main" id="{10FDD099-09BD-4DAA-83A5-C2FC8D56E2A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1" name="Picture 10">
          <a:extLst>
            <a:ext uri="{FF2B5EF4-FFF2-40B4-BE49-F238E27FC236}">
              <a16:creationId xmlns:a16="http://schemas.microsoft.com/office/drawing/2014/main" id="{83294975-11CD-40E5-AFB0-3CE9B4CCA63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2" name="Picture 11">
          <a:extLst>
            <a:ext uri="{FF2B5EF4-FFF2-40B4-BE49-F238E27FC236}">
              <a16:creationId xmlns:a16="http://schemas.microsoft.com/office/drawing/2014/main" id="{DAD4227A-2059-4658-81E8-228718ED9B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3" name="Picture 12">
          <a:extLst>
            <a:ext uri="{FF2B5EF4-FFF2-40B4-BE49-F238E27FC236}">
              <a16:creationId xmlns:a16="http://schemas.microsoft.com/office/drawing/2014/main" id="{74F81C3D-1A64-4C62-B847-68AF7A58E52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4" name="Picture 13">
          <a:extLst>
            <a:ext uri="{FF2B5EF4-FFF2-40B4-BE49-F238E27FC236}">
              <a16:creationId xmlns:a16="http://schemas.microsoft.com/office/drawing/2014/main" id="{4064E0E1-23AA-405D-BE71-91732043A7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5" name="Picture 14">
          <a:extLst>
            <a:ext uri="{FF2B5EF4-FFF2-40B4-BE49-F238E27FC236}">
              <a16:creationId xmlns:a16="http://schemas.microsoft.com/office/drawing/2014/main" id="{A210BA28-C1F7-46E7-B256-5FDE98D388D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6" name="Picture 15">
          <a:extLst>
            <a:ext uri="{FF2B5EF4-FFF2-40B4-BE49-F238E27FC236}">
              <a16:creationId xmlns:a16="http://schemas.microsoft.com/office/drawing/2014/main" id="{3D0BB557-88BC-44FE-9B42-76E0EBB3981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7" name="Picture 16">
          <a:extLst>
            <a:ext uri="{FF2B5EF4-FFF2-40B4-BE49-F238E27FC236}">
              <a16:creationId xmlns:a16="http://schemas.microsoft.com/office/drawing/2014/main" id="{9758D033-5498-42AA-9018-8BBC80BA39B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FCF61497-9E92-4E4A-B775-23F8094FA5F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F66DD20D-06C1-4B11-84E3-9BA78CBC7FA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35D6CDE0-FC21-4909-8A49-52D17C8EAA3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B5C090ED-5D2A-4171-B55A-2583EBDBEE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135886D6-0E1A-492E-AC01-FA66E435FE5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DA07F079-C319-410B-80CF-00BBDEE2B6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4C27DCE8-9325-42CE-B05F-23A18281C88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23BFF942-69B9-4A8E-860B-41EDA6E745D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196F449F-8C8A-4343-83A4-F6526D74C0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1AA4AC57-9907-4734-9076-E7300D90495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753C86AB-9C50-4392-AFAC-5DE920D1102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A06D5701-D841-46AF-A345-6AF31909A13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F0CC9038-F919-40FA-B4EB-E91ED007B37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090E5F5C-5ACA-45A2-A715-69924093DFB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2" name="Picture 1">
          <a:extLst>
            <a:ext uri="{FF2B5EF4-FFF2-40B4-BE49-F238E27FC236}">
              <a16:creationId xmlns:a16="http://schemas.microsoft.com/office/drawing/2014/main" id="{1E71D10C-9C83-49A0-840E-59039E01232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3" name="Picture 2">
          <a:extLst>
            <a:ext uri="{FF2B5EF4-FFF2-40B4-BE49-F238E27FC236}">
              <a16:creationId xmlns:a16="http://schemas.microsoft.com/office/drawing/2014/main" id="{298F20D0-A532-4B48-ADD2-7ACCD43DDDE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4" name="Picture 3">
          <a:extLst>
            <a:ext uri="{FF2B5EF4-FFF2-40B4-BE49-F238E27FC236}">
              <a16:creationId xmlns:a16="http://schemas.microsoft.com/office/drawing/2014/main" id="{AD6A158B-7BBB-40FA-9A89-4FDB6366B18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5" name="Picture 4">
          <a:extLst>
            <a:ext uri="{FF2B5EF4-FFF2-40B4-BE49-F238E27FC236}">
              <a16:creationId xmlns:a16="http://schemas.microsoft.com/office/drawing/2014/main" id="{B7A74FA6-836D-4C91-8110-911AEC27B5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6" name="Picture 5">
          <a:extLst>
            <a:ext uri="{FF2B5EF4-FFF2-40B4-BE49-F238E27FC236}">
              <a16:creationId xmlns:a16="http://schemas.microsoft.com/office/drawing/2014/main" id="{6A572065-18C2-464F-85D2-CBB097954CC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7" name="Picture 6">
          <a:extLst>
            <a:ext uri="{FF2B5EF4-FFF2-40B4-BE49-F238E27FC236}">
              <a16:creationId xmlns:a16="http://schemas.microsoft.com/office/drawing/2014/main" id="{81F56DB8-DB08-4996-94D5-8B4B480575B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8" name="Picture 7">
          <a:extLst>
            <a:ext uri="{FF2B5EF4-FFF2-40B4-BE49-F238E27FC236}">
              <a16:creationId xmlns:a16="http://schemas.microsoft.com/office/drawing/2014/main" id="{A5C6F872-60DC-42F0-9A5D-B013EE50385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9" name="Picture 8">
          <a:extLst>
            <a:ext uri="{FF2B5EF4-FFF2-40B4-BE49-F238E27FC236}">
              <a16:creationId xmlns:a16="http://schemas.microsoft.com/office/drawing/2014/main" id="{1CCAB3C1-D7A2-4B72-A22B-70433B73568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10" name="Picture 9">
          <a:extLst>
            <a:ext uri="{FF2B5EF4-FFF2-40B4-BE49-F238E27FC236}">
              <a16:creationId xmlns:a16="http://schemas.microsoft.com/office/drawing/2014/main" id="{D7CA56EC-A8D1-498F-AE8D-1DD780C1248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1" name="Picture 10">
          <a:extLst>
            <a:ext uri="{FF2B5EF4-FFF2-40B4-BE49-F238E27FC236}">
              <a16:creationId xmlns:a16="http://schemas.microsoft.com/office/drawing/2014/main" id="{8C65E647-DA2A-4347-997A-24BE0C065BF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2" name="Picture 11">
          <a:extLst>
            <a:ext uri="{FF2B5EF4-FFF2-40B4-BE49-F238E27FC236}">
              <a16:creationId xmlns:a16="http://schemas.microsoft.com/office/drawing/2014/main" id="{D2193C5E-3547-44D1-B73F-6BED1F01B46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3" name="Picture 12">
          <a:extLst>
            <a:ext uri="{FF2B5EF4-FFF2-40B4-BE49-F238E27FC236}">
              <a16:creationId xmlns:a16="http://schemas.microsoft.com/office/drawing/2014/main" id="{302577B1-777D-4142-A91E-B6DEDEE73A1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4" name="Picture 13">
          <a:extLst>
            <a:ext uri="{FF2B5EF4-FFF2-40B4-BE49-F238E27FC236}">
              <a16:creationId xmlns:a16="http://schemas.microsoft.com/office/drawing/2014/main" id="{DD91E6F0-9239-46F5-A75C-18679D5B5A9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5" name="Picture 14">
          <a:extLst>
            <a:ext uri="{FF2B5EF4-FFF2-40B4-BE49-F238E27FC236}">
              <a16:creationId xmlns:a16="http://schemas.microsoft.com/office/drawing/2014/main" id="{BAA85EF7-D5CE-407D-9E26-BB1EDA98D18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6" name="Picture 15">
          <a:extLst>
            <a:ext uri="{FF2B5EF4-FFF2-40B4-BE49-F238E27FC236}">
              <a16:creationId xmlns:a16="http://schemas.microsoft.com/office/drawing/2014/main" id="{643B27F8-E693-43FE-AC06-EBE2FC9F178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7" name="Picture 16">
          <a:extLst>
            <a:ext uri="{FF2B5EF4-FFF2-40B4-BE49-F238E27FC236}">
              <a16:creationId xmlns:a16="http://schemas.microsoft.com/office/drawing/2014/main" id="{A6DA426B-7843-4DD9-8B30-A6B696F15B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048FA39B-19ED-44EA-9799-2E6F6D46DCC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EE7D3A5D-315A-4932-ADDA-07BC4DABB55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88F049E1-7F40-4759-B585-16E2B0D6871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6ADE1E11-E850-41FD-A57A-AC6AC2DF6B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DDDDFCB8-FC62-4308-BF9A-9B78E7C2ED2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6448A96B-EDEF-49E6-AE0A-8CF243F17C3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A2B1EC42-982D-48D5-B574-FFCD9932069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17F2A591-A7DD-4AEF-B934-7E7CE88EB0D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97CD25A0-7F0D-4333-811B-C4E1BA4B637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1A448D3D-78AF-4C79-944D-BF12C85D19E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4325BCD6-01C8-4B0C-B18B-389E4077ADC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CD4AD7F0-760E-4FED-BD61-028ECBE64A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66FA5045-9FE2-43A7-95C3-4B1DEB8CED3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9F3FBB5F-9467-425F-AE68-A690F2B05D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2" name="Picture 1">
          <a:extLst>
            <a:ext uri="{FF2B5EF4-FFF2-40B4-BE49-F238E27FC236}">
              <a16:creationId xmlns:a16="http://schemas.microsoft.com/office/drawing/2014/main" id="{7DB7EE81-AC95-4C83-AE83-89A78D64A00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160208" y="0"/>
          <a:ext cx="7218939"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3" name="Picture 2">
          <a:extLst>
            <a:ext uri="{FF2B5EF4-FFF2-40B4-BE49-F238E27FC236}">
              <a16:creationId xmlns:a16="http://schemas.microsoft.com/office/drawing/2014/main" id="{9F4ED288-5E1E-4A3A-8711-A492320D7AE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0295"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4" name="Picture 3">
          <a:extLst>
            <a:ext uri="{FF2B5EF4-FFF2-40B4-BE49-F238E27FC236}">
              <a16:creationId xmlns:a16="http://schemas.microsoft.com/office/drawing/2014/main" id="{4DE45AD9-908B-4E7A-BB9B-0A561A4CCB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5" name="Picture 4">
          <a:extLst>
            <a:ext uri="{FF2B5EF4-FFF2-40B4-BE49-F238E27FC236}">
              <a16:creationId xmlns:a16="http://schemas.microsoft.com/office/drawing/2014/main" id="{EFC62DFB-E0A4-4FF5-8F88-4023C376F0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6" name="Picture 5">
          <a:extLst>
            <a:ext uri="{FF2B5EF4-FFF2-40B4-BE49-F238E27FC236}">
              <a16:creationId xmlns:a16="http://schemas.microsoft.com/office/drawing/2014/main" id="{89ABDDDD-283E-4CDB-B583-B18ECF5E75E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7" name="Picture 6">
          <a:extLst>
            <a:ext uri="{FF2B5EF4-FFF2-40B4-BE49-F238E27FC236}">
              <a16:creationId xmlns:a16="http://schemas.microsoft.com/office/drawing/2014/main" id="{82A659E7-7ED2-44F6-91DC-518CDC2318D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8" name="Picture 7">
          <a:extLst>
            <a:ext uri="{FF2B5EF4-FFF2-40B4-BE49-F238E27FC236}">
              <a16:creationId xmlns:a16="http://schemas.microsoft.com/office/drawing/2014/main" id="{45EA2FCA-F341-496D-8385-47048CA2958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9" name="Picture 8">
          <a:extLst>
            <a:ext uri="{FF2B5EF4-FFF2-40B4-BE49-F238E27FC236}">
              <a16:creationId xmlns:a16="http://schemas.microsoft.com/office/drawing/2014/main" id="{67ACBCC8-8629-43B1-9006-E41CB08E6B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10" name="Picture 9">
          <a:extLst>
            <a:ext uri="{FF2B5EF4-FFF2-40B4-BE49-F238E27FC236}">
              <a16:creationId xmlns:a16="http://schemas.microsoft.com/office/drawing/2014/main" id="{5845981F-5A4A-4013-8898-6B83399E37D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1" name="Picture 10">
          <a:extLst>
            <a:ext uri="{FF2B5EF4-FFF2-40B4-BE49-F238E27FC236}">
              <a16:creationId xmlns:a16="http://schemas.microsoft.com/office/drawing/2014/main" id="{8A3323E6-5932-4F8F-BA84-E7CF74AC937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2" name="Picture 11">
          <a:extLst>
            <a:ext uri="{FF2B5EF4-FFF2-40B4-BE49-F238E27FC236}">
              <a16:creationId xmlns:a16="http://schemas.microsoft.com/office/drawing/2014/main" id="{049A69F6-8C7E-4FCA-9737-C60F09F2B5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3" name="Picture 12">
          <a:extLst>
            <a:ext uri="{FF2B5EF4-FFF2-40B4-BE49-F238E27FC236}">
              <a16:creationId xmlns:a16="http://schemas.microsoft.com/office/drawing/2014/main" id="{24CF9E2F-BF5D-4D45-90D0-1FA44572025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4" name="Picture 13">
          <a:extLst>
            <a:ext uri="{FF2B5EF4-FFF2-40B4-BE49-F238E27FC236}">
              <a16:creationId xmlns:a16="http://schemas.microsoft.com/office/drawing/2014/main" id="{D26A42A4-87D8-4934-A67C-43FE2C073B4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5" name="Picture 14">
          <a:extLst>
            <a:ext uri="{FF2B5EF4-FFF2-40B4-BE49-F238E27FC236}">
              <a16:creationId xmlns:a16="http://schemas.microsoft.com/office/drawing/2014/main" id="{91F5CFAF-7871-4260-A4FF-32AB12DB35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6" name="Picture 15">
          <a:extLst>
            <a:ext uri="{FF2B5EF4-FFF2-40B4-BE49-F238E27FC236}">
              <a16:creationId xmlns:a16="http://schemas.microsoft.com/office/drawing/2014/main" id="{51B7438E-8BD2-4A9D-9EB1-FBAE5B17CD6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7" name="Picture 16">
          <a:extLst>
            <a:ext uri="{FF2B5EF4-FFF2-40B4-BE49-F238E27FC236}">
              <a16:creationId xmlns:a16="http://schemas.microsoft.com/office/drawing/2014/main" id="{45D17338-707F-48A1-8A62-365EFB66F24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2E8068DC-C4A4-4629-8056-7902263E3BE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4147"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DA1E5279-3003-4C0D-A221-E9F31DDDADB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7797"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970FE80B-D3BE-489F-869E-4AA2FE3C440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5961"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6D532F4D-B425-42E3-9CB4-FF07DDC0424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5551"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B7B25316-D0B5-40FC-9EA0-E1C7AC9D7CA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4773"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9E1AF223-E588-4C5A-84BB-3EC3F30A1BD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2937"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FFEFD091-B370-4448-99F0-BCE80FB3A77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2527"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F2EC8382-DFEB-442C-B4FB-429EABE902F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26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378B3DCC-2D7E-491A-96F6-B4A894C00C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61829"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BAC2C15A-CCA3-41EA-928F-52C4559020A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09006"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26A05D92-2EF4-4ACB-9C16-15D5A064437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717170"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8D384C1D-713F-482E-8D64-C2ADD9F0340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4986907" y="139599"/>
          <a:ext cx="3696760"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5582BEC5-2DB9-4932-A791-45862E01902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349764" y="132796"/>
          <a:ext cx="36990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28AECCF2-27A3-4218-8657-E894179579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258800" y="0"/>
          <a:ext cx="7276646" cy="106679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1520658</xdr:colOff>
      <xdr:row>0</xdr:row>
      <xdr:rowOff>0</xdr:rowOff>
    </xdr:from>
    <xdr:to>
      <xdr:col>10</xdr:col>
      <xdr:colOff>348072</xdr:colOff>
      <xdr:row>0</xdr:row>
      <xdr:rowOff>1066799</xdr:rowOff>
    </xdr:to>
    <xdr:pic>
      <xdr:nvPicPr>
        <xdr:cNvPr id="17" name="Picture 16">
          <a:extLst>
            <a:ext uri="{FF2B5EF4-FFF2-40B4-BE49-F238E27FC236}">
              <a16:creationId xmlns:a16="http://schemas.microsoft.com/office/drawing/2014/main" id="{5F278B6D-F3EF-43BA-9397-1ED9E0B98F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477500" y="0"/>
          <a:ext cx="7600440" cy="1066799"/>
        </a:xfrm>
        <a:prstGeom prst="rect">
          <a:avLst/>
        </a:prstGeom>
      </xdr:spPr>
    </xdr:pic>
    <xdr:clientData/>
  </xdr:twoCellAnchor>
  <xdr:twoCellAnchor editAs="oneCell">
    <xdr:from>
      <xdr:col>4</xdr:col>
      <xdr:colOff>0</xdr:colOff>
      <xdr:row>0</xdr:row>
      <xdr:rowOff>0</xdr:rowOff>
    </xdr:from>
    <xdr:to>
      <xdr:col>11</xdr:col>
      <xdr:colOff>117020</xdr:colOff>
      <xdr:row>0</xdr:row>
      <xdr:rowOff>855133</xdr:rowOff>
    </xdr:to>
    <xdr:pic>
      <xdr:nvPicPr>
        <xdr:cNvPr id="2" name="Picture 1">
          <a:extLst>
            <a:ext uri="{FF2B5EF4-FFF2-40B4-BE49-F238E27FC236}">
              <a16:creationId xmlns:a16="http://schemas.microsoft.com/office/drawing/2014/main" id="{D5C8B6BE-E9D7-4A5E-B62C-54971A6BDFF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3800" y="0"/>
          <a:ext cx="7603670" cy="855133"/>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3" name="Picture 2">
          <a:extLst>
            <a:ext uri="{FF2B5EF4-FFF2-40B4-BE49-F238E27FC236}">
              <a16:creationId xmlns:a16="http://schemas.microsoft.com/office/drawing/2014/main" id="{A52674CE-5B59-475F-BD46-E523F22C87D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4796"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4" name="Picture 3">
          <a:extLst>
            <a:ext uri="{FF2B5EF4-FFF2-40B4-BE49-F238E27FC236}">
              <a16:creationId xmlns:a16="http://schemas.microsoft.com/office/drawing/2014/main" id="{EB945030-FD1D-4493-9D1D-00A59D8F99F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28446"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5" name="Picture 4">
          <a:extLst>
            <a:ext uri="{FF2B5EF4-FFF2-40B4-BE49-F238E27FC236}">
              <a16:creationId xmlns:a16="http://schemas.microsoft.com/office/drawing/2014/main" id="{8F49077C-45AA-4D3C-A98D-5638DE7054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6610"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6" name="Picture 5">
          <a:extLst>
            <a:ext uri="{FF2B5EF4-FFF2-40B4-BE49-F238E27FC236}">
              <a16:creationId xmlns:a16="http://schemas.microsoft.com/office/drawing/2014/main" id="{DE379BB0-FCB8-4AE0-AE75-D2962C32949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16200"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7" name="Picture 6">
          <a:extLst>
            <a:ext uri="{FF2B5EF4-FFF2-40B4-BE49-F238E27FC236}">
              <a16:creationId xmlns:a16="http://schemas.microsoft.com/office/drawing/2014/main" id="{E283A6C9-72F0-4F8B-86E7-3205CFDE1BC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25422"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8" name="Picture 7">
          <a:extLst>
            <a:ext uri="{FF2B5EF4-FFF2-40B4-BE49-F238E27FC236}">
              <a16:creationId xmlns:a16="http://schemas.microsoft.com/office/drawing/2014/main" id="{B9BE79B2-6093-46D1-8BB7-D84FC8DD19E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3586"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9" name="Picture 8">
          <a:extLst>
            <a:ext uri="{FF2B5EF4-FFF2-40B4-BE49-F238E27FC236}">
              <a16:creationId xmlns:a16="http://schemas.microsoft.com/office/drawing/2014/main" id="{ECB928E7-775F-4D02-8256-849C9FB4E4E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13176"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10" name="Picture 9">
          <a:extLst>
            <a:ext uri="{FF2B5EF4-FFF2-40B4-BE49-F238E27FC236}">
              <a16:creationId xmlns:a16="http://schemas.microsoft.com/office/drawing/2014/main" id="{AB475FD1-AF51-4D8D-9311-AA2799EA2B4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060964" y="132796"/>
          <a:ext cx="38831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11" name="Picture 10">
          <a:extLst>
            <a:ext uri="{FF2B5EF4-FFF2-40B4-BE49-F238E27FC236}">
              <a16:creationId xmlns:a16="http://schemas.microsoft.com/office/drawing/2014/main" id="{A79AABAB-8B04-482A-A228-D129FDDF7BC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3800" y="0"/>
          <a:ext cx="7595204"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12" name="Picture 11">
          <a:extLst>
            <a:ext uri="{FF2B5EF4-FFF2-40B4-BE49-F238E27FC236}">
              <a16:creationId xmlns:a16="http://schemas.microsoft.com/office/drawing/2014/main" id="{2EB28B83-7584-4D1D-8EC6-BEC273C6D8B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29655"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13" name="Picture 12">
          <a:extLst>
            <a:ext uri="{FF2B5EF4-FFF2-40B4-BE49-F238E27FC236}">
              <a16:creationId xmlns:a16="http://schemas.microsoft.com/office/drawing/2014/main" id="{7A7E312A-BC7F-4F0E-AE9C-39D0677204C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7819"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14" name="Picture 13">
          <a:extLst>
            <a:ext uri="{FF2B5EF4-FFF2-40B4-BE49-F238E27FC236}">
              <a16:creationId xmlns:a16="http://schemas.microsoft.com/office/drawing/2014/main" id="{868D8BE0-9DC4-4055-A1D1-02AB45E87D2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17409"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15" name="Picture 14">
          <a:extLst>
            <a:ext uri="{FF2B5EF4-FFF2-40B4-BE49-F238E27FC236}">
              <a16:creationId xmlns:a16="http://schemas.microsoft.com/office/drawing/2014/main" id="{CCCC549D-95F7-44D3-99C9-9B97F9D9A26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060964" y="132796"/>
          <a:ext cx="38895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16" name="Picture 15">
          <a:extLst>
            <a:ext uri="{FF2B5EF4-FFF2-40B4-BE49-F238E27FC236}">
              <a16:creationId xmlns:a16="http://schemas.microsoft.com/office/drawing/2014/main" id="{5D1F28F0-2C00-4089-AA2B-26A359CD3BD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3800" y="0"/>
          <a:ext cx="7610021" cy="1066799"/>
        </a:xfrm>
        <a:prstGeom prst="rect">
          <a:avLst/>
        </a:prstGeom>
      </xdr:spPr>
    </xdr:pic>
    <xdr:clientData/>
  </xdr:twoCellAnchor>
  <xdr:twoCellAnchor editAs="oneCell">
    <xdr:from>
      <xdr:col>5</xdr:col>
      <xdr:colOff>108857</xdr:colOff>
      <xdr:row>0</xdr:row>
      <xdr:rowOff>139599</xdr:rowOff>
    </xdr:from>
    <xdr:to>
      <xdr:col>7</xdr:col>
      <xdr:colOff>1213154</xdr:colOff>
      <xdr:row>0</xdr:row>
      <xdr:rowOff>1061356</xdr:rowOff>
    </xdr:to>
    <xdr:pic>
      <xdr:nvPicPr>
        <xdr:cNvPr id="18" name="Picture 17">
          <a:extLst>
            <a:ext uri="{FF2B5EF4-FFF2-40B4-BE49-F238E27FC236}">
              <a16:creationId xmlns:a16="http://schemas.microsoft.com/office/drawing/2014/main" id="{D9F7906D-0E64-444E-80D1-90D7703D809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4796" cy="921757"/>
        </a:xfrm>
        <a:prstGeom prst="rect">
          <a:avLst/>
        </a:prstGeom>
      </xdr:spPr>
    </xdr:pic>
    <xdr:clientData/>
  </xdr:twoCellAnchor>
  <xdr:twoCellAnchor editAs="oneCell">
    <xdr:from>
      <xdr:col>5</xdr:col>
      <xdr:colOff>108857</xdr:colOff>
      <xdr:row>0</xdr:row>
      <xdr:rowOff>139599</xdr:rowOff>
    </xdr:from>
    <xdr:to>
      <xdr:col>7</xdr:col>
      <xdr:colOff>1206804</xdr:colOff>
      <xdr:row>0</xdr:row>
      <xdr:rowOff>1061356</xdr:rowOff>
    </xdr:to>
    <xdr:pic>
      <xdr:nvPicPr>
        <xdr:cNvPr id="19" name="Picture 18">
          <a:extLst>
            <a:ext uri="{FF2B5EF4-FFF2-40B4-BE49-F238E27FC236}">
              <a16:creationId xmlns:a16="http://schemas.microsoft.com/office/drawing/2014/main" id="{EF8EE451-BACC-4603-8F43-8A6FE0E1F1B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28446" cy="921757"/>
        </a:xfrm>
        <a:prstGeom prst="rect">
          <a:avLst/>
        </a:prstGeom>
      </xdr:spPr>
    </xdr:pic>
    <xdr:clientData/>
  </xdr:twoCellAnchor>
  <xdr:twoCellAnchor editAs="oneCell">
    <xdr:from>
      <xdr:col>5</xdr:col>
      <xdr:colOff>108857</xdr:colOff>
      <xdr:row>0</xdr:row>
      <xdr:rowOff>139599</xdr:rowOff>
    </xdr:from>
    <xdr:to>
      <xdr:col>7</xdr:col>
      <xdr:colOff>1214968</xdr:colOff>
      <xdr:row>0</xdr:row>
      <xdr:rowOff>1061356</xdr:rowOff>
    </xdr:to>
    <xdr:pic>
      <xdr:nvPicPr>
        <xdr:cNvPr id="20" name="Picture 19">
          <a:extLst>
            <a:ext uri="{FF2B5EF4-FFF2-40B4-BE49-F238E27FC236}">
              <a16:creationId xmlns:a16="http://schemas.microsoft.com/office/drawing/2014/main" id="{59AC49D0-D891-4287-B9B1-C377CC69D9F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6610" cy="921757"/>
        </a:xfrm>
        <a:prstGeom prst="rect">
          <a:avLst/>
        </a:prstGeom>
      </xdr:spPr>
    </xdr:pic>
    <xdr:clientData/>
  </xdr:twoCellAnchor>
  <xdr:twoCellAnchor editAs="oneCell">
    <xdr:from>
      <xdr:col>5</xdr:col>
      <xdr:colOff>108857</xdr:colOff>
      <xdr:row>0</xdr:row>
      <xdr:rowOff>139599</xdr:rowOff>
    </xdr:from>
    <xdr:to>
      <xdr:col>7</xdr:col>
      <xdr:colOff>1194558</xdr:colOff>
      <xdr:row>0</xdr:row>
      <xdr:rowOff>1061356</xdr:rowOff>
    </xdr:to>
    <xdr:pic>
      <xdr:nvPicPr>
        <xdr:cNvPr id="21" name="Picture 20">
          <a:extLst>
            <a:ext uri="{FF2B5EF4-FFF2-40B4-BE49-F238E27FC236}">
              <a16:creationId xmlns:a16="http://schemas.microsoft.com/office/drawing/2014/main" id="{3D72223B-4089-485E-9C37-AE412D79724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16200" cy="921757"/>
        </a:xfrm>
        <a:prstGeom prst="rect">
          <a:avLst/>
        </a:prstGeom>
      </xdr:spPr>
    </xdr:pic>
    <xdr:clientData/>
  </xdr:twoCellAnchor>
  <xdr:twoCellAnchor editAs="oneCell">
    <xdr:from>
      <xdr:col>5</xdr:col>
      <xdr:colOff>108857</xdr:colOff>
      <xdr:row>0</xdr:row>
      <xdr:rowOff>139599</xdr:rowOff>
    </xdr:from>
    <xdr:to>
      <xdr:col>7</xdr:col>
      <xdr:colOff>1203780</xdr:colOff>
      <xdr:row>0</xdr:row>
      <xdr:rowOff>1061356</xdr:rowOff>
    </xdr:to>
    <xdr:pic>
      <xdr:nvPicPr>
        <xdr:cNvPr id="22" name="Picture 21">
          <a:extLst>
            <a:ext uri="{FF2B5EF4-FFF2-40B4-BE49-F238E27FC236}">
              <a16:creationId xmlns:a16="http://schemas.microsoft.com/office/drawing/2014/main" id="{BA4DD51E-4682-4F51-8BEF-DF1201D5419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25422" cy="921757"/>
        </a:xfrm>
        <a:prstGeom prst="rect">
          <a:avLst/>
        </a:prstGeom>
      </xdr:spPr>
    </xdr:pic>
    <xdr:clientData/>
  </xdr:twoCellAnchor>
  <xdr:twoCellAnchor editAs="oneCell">
    <xdr:from>
      <xdr:col>5</xdr:col>
      <xdr:colOff>108857</xdr:colOff>
      <xdr:row>0</xdr:row>
      <xdr:rowOff>139599</xdr:rowOff>
    </xdr:from>
    <xdr:to>
      <xdr:col>7</xdr:col>
      <xdr:colOff>1211944</xdr:colOff>
      <xdr:row>0</xdr:row>
      <xdr:rowOff>1061356</xdr:rowOff>
    </xdr:to>
    <xdr:pic>
      <xdr:nvPicPr>
        <xdr:cNvPr id="23" name="Picture 22">
          <a:extLst>
            <a:ext uri="{FF2B5EF4-FFF2-40B4-BE49-F238E27FC236}">
              <a16:creationId xmlns:a16="http://schemas.microsoft.com/office/drawing/2014/main" id="{155B7413-73D2-468C-AF6F-26D68D1CF9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3586" cy="921757"/>
        </a:xfrm>
        <a:prstGeom prst="rect">
          <a:avLst/>
        </a:prstGeom>
      </xdr:spPr>
    </xdr:pic>
    <xdr:clientData/>
  </xdr:twoCellAnchor>
  <xdr:twoCellAnchor editAs="oneCell">
    <xdr:from>
      <xdr:col>5</xdr:col>
      <xdr:colOff>108857</xdr:colOff>
      <xdr:row>0</xdr:row>
      <xdr:rowOff>139599</xdr:rowOff>
    </xdr:from>
    <xdr:to>
      <xdr:col>7</xdr:col>
      <xdr:colOff>1191534</xdr:colOff>
      <xdr:row>0</xdr:row>
      <xdr:rowOff>1061356</xdr:rowOff>
    </xdr:to>
    <xdr:pic>
      <xdr:nvPicPr>
        <xdr:cNvPr id="24" name="Picture 23">
          <a:extLst>
            <a:ext uri="{FF2B5EF4-FFF2-40B4-BE49-F238E27FC236}">
              <a16:creationId xmlns:a16="http://schemas.microsoft.com/office/drawing/2014/main" id="{8B12578B-81B1-4E97-8B7B-C5154C4DDAB1}"/>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13176" cy="921757"/>
        </a:xfrm>
        <a:prstGeom prst="rect">
          <a:avLst/>
        </a:prstGeom>
      </xdr:spPr>
    </xdr:pic>
    <xdr:clientData/>
  </xdr:twoCellAnchor>
  <xdr:twoCellAnchor editAs="oneCell">
    <xdr:from>
      <xdr:col>5</xdr:col>
      <xdr:colOff>471714</xdr:colOff>
      <xdr:row>0</xdr:row>
      <xdr:rowOff>132796</xdr:rowOff>
    </xdr:from>
    <xdr:to>
      <xdr:col>8</xdr:col>
      <xdr:colOff>87691</xdr:colOff>
      <xdr:row>0</xdr:row>
      <xdr:rowOff>1054553</xdr:rowOff>
    </xdr:to>
    <xdr:pic>
      <xdr:nvPicPr>
        <xdr:cNvPr id="25" name="Picture 24">
          <a:extLst>
            <a:ext uri="{FF2B5EF4-FFF2-40B4-BE49-F238E27FC236}">
              <a16:creationId xmlns:a16="http://schemas.microsoft.com/office/drawing/2014/main" id="{EDC4219B-3EE4-49F0-AC94-64C4F65F75A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060964" y="132796"/>
          <a:ext cx="3883177" cy="921757"/>
        </a:xfrm>
        <a:prstGeom prst="rect">
          <a:avLst/>
        </a:prstGeom>
      </xdr:spPr>
    </xdr:pic>
    <xdr:clientData/>
  </xdr:twoCellAnchor>
  <xdr:twoCellAnchor editAs="oneCell">
    <xdr:from>
      <xdr:col>4</xdr:col>
      <xdr:colOff>0</xdr:colOff>
      <xdr:row>0</xdr:row>
      <xdr:rowOff>0</xdr:rowOff>
    </xdr:from>
    <xdr:to>
      <xdr:col>11</xdr:col>
      <xdr:colOff>108554</xdr:colOff>
      <xdr:row>0</xdr:row>
      <xdr:rowOff>1066799</xdr:rowOff>
    </xdr:to>
    <xdr:pic>
      <xdr:nvPicPr>
        <xdr:cNvPr id="26" name="Picture 25">
          <a:extLst>
            <a:ext uri="{FF2B5EF4-FFF2-40B4-BE49-F238E27FC236}">
              <a16:creationId xmlns:a16="http://schemas.microsoft.com/office/drawing/2014/main" id="{5CF96270-0424-4660-9D57-A2A69631013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3800" y="0"/>
          <a:ext cx="7595204" cy="1066799"/>
        </a:xfrm>
        <a:prstGeom prst="rect">
          <a:avLst/>
        </a:prstGeom>
      </xdr:spPr>
    </xdr:pic>
    <xdr:clientData/>
  </xdr:twoCellAnchor>
  <xdr:twoCellAnchor editAs="oneCell">
    <xdr:from>
      <xdr:col>5</xdr:col>
      <xdr:colOff>108857</xdr:colOff>
      <xdr:row>0</xdr:row>
      <xdr:rowOff>139599</xdr:rowOff>
    </xdr:from>
    <xdr:to>
      <xdr:col>7</xdr:col>
      <xdr:colOff>1208013</xdr:colOff>
      <xdr:row>0</xdr:row>
      <xdr:rowOff>1061356</xdr:rowOff>
    </xdr:to>
    <xdr:pic>
      <xdr:nvPicPr>
        <xdr:cNvPr id="27" name="Picture 26">
          <a:extLst>
            <a:ext uri="{FF2B5EF4-FFF2-40B4-BE49-F238E27FC236}">
              <a16:creationId xmlns:a16="http://schemas.microsoft.com/office/drawing/2014/main" id="{E0DEC8C0-63F0-41A2-9217-C40D1C37ED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29655" cy="921757"/>
        </a:xfrm>
        <a:prstGeom prst="rect">
          <a:avLst/>
        </a:prstGeom>
      </xdr:spPr>
    </xdr:pic>
    <xdr:clientData/>
  </xdr:twoCellAnchor>
  <xdr:twoCellAnchor editAs="oneCell">
    <xdr:from>
      <xdr:col>5</xdr:col>
      <xdr:colOff>108857</xdr:colOff>
      <xdr:row>0</xdr:row>
      <xdr:rowOff>139599</xdr:rowOff>
    </xdr:from>
    <xdr:to>
      <xdr:col>7</xdr:col>
      <xdr:colOff>1216177</xdr:colOff>
      <xdr:row>0</xdr:row>
      <xdr:rowOff>1061356</xdr:rowOff>
    </xdr:to>
    <xdr:pic>
      <xdr:nvPicPr>
        <xdr:cNvPr id="28" name="Picture 27">
          <a:extLst>
            <a:ext uri="{FF2B5EF4-FFF2-40B4-BE49-F238E27FC236}">
              <a16:creationId xmlns:a16="http://schemas.microsoft.com/office/drawing/2014/main" id="{BE2F854B-07E3-44F3-B4BA-4576DEF8381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37819" cy="921757"/>
        </a:xfrm>
        <a:prstGeom prst="rect">
          <a:avLst/>
        </a:prstGeom>
      </xdr:spPr>
    </xdr:pic>
    <xdr:clientData/>
  </xdr:twoCellAnchor>
  <xdr:twoCellAnchor editAs="oneCell">
    <xdr:from>
      <xdr:col>5</xdr:col>
      <xdr:colOff>108857</xdr:colOff>
      <xdr:row>0</xdr:row>
      <xdr:rowOff>139599</xdr:rowOff>
    </xdr:from>
    <xdr:to>
      <xdr:col>7</xdr:col>
      <xdr:colOff>1195767</xdr:colOff>
      <xdr:row>0</xdr:row>
      <xdr:rowOff>1061356</xdr:rowOff>
    </xdr:to>
    <xdr:pic>
      <xdr:nvPicPr>
        <xdr:cNvPr id="29" name="Picture 28">
          <a:extLst>
            <a:ext uri="{FF2B5EF4-FFF2-40B4-BE49-F238E27FC236}">
              <a16:creationId xmlns:a16="http://schemas.microsoft.com/office/drawing/2014/main" id="{8EE94018-90BD-458C-9B3B-C8670A2025A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698107" y="139599"/>
          <a:ext cx="3817409" cy="921757"/>
        </a:xfrm>
        <a:prstGeom prst="rect">
          <a:avLst/>
        </a:prstGeom>
      </xdr:spPr>
    </xdr:pic>
    <xdr:clientData/>
  </xdr:twoCellAnchor>
  <xdr:twoCellAnchor editAs="oneCell">
    <xdr:from>
      <xdr:col>5</xdr:col>
      <xdr:colOff>471714</xdr:colOff>
      <xdr:row>0</xdr:row>
      <xdr:rowOff>132796</xdr:rowOff>
    </xdr:from>
    <xdr:to>
      <xdr:col>8</xdr:col>
      <xdr:colOff>94041</xdr:colOff>
      <xdr:row>0</xdr:row>
      <xdr:rowOff>1054553</xdr:rowOff>
    </xdr:to>
    <xdr:pic>
      <xdr:nvPicPr>
        <xdr:cNvPr id="30" name="Picture 29">
          <a:extLst>
            <a:ext uri="{FF2B5EF4-FFF2-40B4-BE49-F238E27FC236}">
              <a16:creationId xmlns:a16="http://schemas.microsoft.com/office/drawing/2014/main" id="{3821977E-4FEA-4FDB-8446-2F1C3C38B49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060964" y="132796"/>
          <a:ext cx="3889527" cy="921757"/>
        </a:xfrm>
        <a:prstGeom prst="rect">
          <a:avLst/>
        </a:prstGeom>
      </xdr:spPr>
    </xdr:pic>
    <xdr:clientData/>
  </xdr:twoCellAnchor>
  <xdr:twoCellAnchor editAs="oneCell">
    <xdr:from>
      <xdr:col>4</xdr:col>
      <xdr:colOff>0</xdr:colOff>
      <xdr:row>0</xdr:row>
      <xdr:rowOff>0</xdr:rowOff>
    </xdr:from>
    <xdr:to>
      <xdr:col>11</xdr:col>
      <xdr:colOff>123371</xdr:colOff>
      <xdr:row>0</xdr:row>
      <xdr:rowOff>1066799</xdr:rowOff>
    </xdr:to>
    <xdr:pic>
      <xdr:nvPicPr>
        <xdr:cNvPr id="31" name="Picture 30">
          <a:extLst>
            <a:ext uri="{FF2B5EF4-FFF2-40B4-BE49-F238E27FC236}">
              <a16:creationId xmlns:a16="http://schemas.microsoft.com/office/drawing/2014/main" id="{01F9237A-8053-42F1-B169-AE7F663A4A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3800" y="0"/>
          <a:ext cx="7610021" cy="10667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E183"/>
  <sheetViews>
    <sheetView view="pageBreakPreview" topLeftCell="C91" zoomScale="87" zoomScaleNormal="100" workbookViewId="0">
      <selection activeCell="D3" sqref="D3"/>
    </sheetView>
  </sheetViews>
  <sheetFormatPr defaultColWidth="9.140625" defaultRowHeight="15"/>
  <cols>
    <col min="1" max="1" width="3" customWidth="1"/>
    <col min="2" max="2" width="4.85546875" style="8" customWidth="1"/>
    <col min="3" max="3" width="28.140625" customWidth="1"/>
    <col min="4" max="4" width="26.5703125" customWidth="1"/>
    <col min="5" max="5" width="12" style="8" customWidth="1"/>
    <col min="6" max="6" width="9.7109375" style="8" customWidth="1"/>
    <col min="7" max="7" width="10.140625" customWidth="1"/>
    <col min="8" max="8" width="5.28515625" customWidth="1"/>
    <col min="9" max="9" width="6.42578125" customWidth="1"/>
    <col min="10" max="10" width="8" customWidth="1"/>
    <col min="11" max="11" width="7.5703125" customWidth="1"/>
    <col min="12" max="13" width="5.28515625" customWidth="1"/>
    <col min="14" max="14" width="7.85546875" customWidth="1"/>
    <col min="15" max="17" width="5.28515625" customWidth="1"/>
    <col min="18" max="18" width="6" customWidth="1"/>
    <col min="19" max="21" width="10.140625" customWidth="1"/>
  </cols>
  <sheetData>
    <row r="2" spans="2:31" ht="3" customHeight="1">
      <c r="D2" t="s">
        <v>0</v>
      </c>
    </row>
    <row r="3" spans="2:31">
      <c r="E3" s="472" t="s">
        <v>1</v>
      </c>
      <c r="F3" s="473"/>
      <c r="G3" s="473"/>
      <c r="H3" s="473"/>
      <c r="I3" s="473"/>
      <c r="J3" s="473"/>
      <c r="K3" s="473"/>
      <c r="L3" s="473"/>
      <c r="M3" s="473"/>
      <c r="N3" s="473"/>
      <c r="O3" s="473"/>
      <c r="P3" s="473"/>
      <c r="Q3" s="474"/>
      <c r="R3" s="130"/>
      <c r="S3" s="131" t="s">
        <v>2</v>
      </c>
      <c r="T3" s="132"/>
      <c r="U3" s="132"/>
      <c r="V3" s="132"/>
      <c r="W3" s="132"/>
      <c r="X3" s="132"/>
      <c r="Y3" s="132"/>
      <c r="Z3" s="132"/>
      <c r="AA3" s="132"/>
      <c r="AB3" s="132"/>
      <c r="AC3" s="132"/>
      <c r="AD3" s="132"/>
      <c r="AE3" s="156"/>
    </row>
    <row r="4" spans="2:31" ht="20.25" customHeight="1">
      <c r="C4" s="93" t="s">
        <v>3</v>
      </c>
      <c r="D4" s="94" t="s">
        <v>4</v>
      </c>
      <c r="E4" s="95" t="s">
        <v>5</v>
      </c>
      <c r="F4" s="96" t="s">
        <v>6</v>
      </c>
      <c r="G4" s="97" t="s">
        <v>7</v>
      </c>
      <c r="H4" s="97" t="s">
        <v>8</v>
      </c>
      <c r="I4" s="97" t="s">
        <v>9</v>
      </c>
      <c r="J4" s="97" t="s">
        <v>10</v>
      </c>
      <c r="K4" s="97" t="s">
        <v>11</v>
      </c>
      <c r="L4" s="97" t="s">
        <v>12</v>
      </c>
      <c r="M4" s="97" t="s">
        <v>13</v>
      </c>
      <c r="N4" s="97" t="s">
        <v>14</v>
      </c>
      <c r="O4" s="97" t="s">
        <v>15</v>
      </c>
      <c r="P4" s="97" t="s">
        <v>16</v>
      </c>
      <c r="Q4" s="133" t="s">
        <v>17</v>
      </c>
      <c r="R4" s="130"/>
      <c r="S4" s="134" t="s">
        <v>5</v>
      </c>
      <c r="T4" s="135" t="s">
        <v>6</v>
      </c>
      <c r="U4" s="136" t="s">
        <v>7</v>
      </c>
      <c r="V4" s="136" t="s">
        <v>8</v>
      </c>
      <c r="W4" s="136" t="s">
        <v>9</v>
      </c>
      <c r="X4" s="136" t="s">
        <v>10</v>
      </c>
      <c r="Y4" s="136" t="s">
        <v>11</v>
      </c>
      <c r="Z4" s="136" t="s">
        <v>12</v>
      </c>
      <c r="AA4" s="136" t="s">
        <v>13</v>
      </c>
      <c r="AB4" s="136" t="s">
        <v>14</v>
      </c>
      <c r="AC4" s="136" t="s">
        <v>15</v>
      </c>
      <c r="AD4" s="136" t="s">
        <v>16</v>
      </c>
      <c r="AE4" s="157" t="s">
        <v>17</v>
      </c>
    </row>
    <row r="5" spans="2:31">
      <c r="B5" s="98">
        <v>1</v>
      </c>
      <c r="C5" s="99" t="s">
        <v>18</v>
      </c>
      <c r="D5" s="100" t="s">
        <v>19</v>
      </c>
      <c r="E5" s="101" t="e">
        <f>SUM(F5:Q5)</f>
        <v>#REF!</v>
      </c>
      <c r="F5" s="102" t="e">
        <f>COUNTIF(#REF!,Parameters!B4)</f>
        <v>#REF!</v>
      </c>
      <c r="G5" s="103" t="e">
        <f>COUNTIF(#REF!,Parameters!B4)</f>
        <v>#REF!</v>
      </c>
      <c r="H5" s="104" t="e">
        <f>COUNTIF(#REF!,Parameters!B4)</f>
        <v>#REF!</v>
      </c>
      <c r="I5" s="104" t="e">
        <f>COUNTIF(#REF!,Parameters!B4)</f>
        <v>#REF!</v>
      </c>
      <c r="J5" s="104" t="e">
        <f>COUNTIF(#REF!,Parameters!B4)</f>
        <v>#REF!</v>
      </c>
      <c r="K5" s="104" t="e">
        <f>COUNTIF(#REF!,Parameters!B4)</f>
        <v>#REF!</v>
      </c>
      <c r="L5" s="104" t="e">
        <f>COUNTIF(#REF!,Parameters!B4)</f>
        <v>#REF!</v>
      </c>
      <c r="M5" s="104" t="e">
        <f>COUNTIF(#REF!,Parameters!B4)</f>
        <v>#REF!</v>
      </c>
      <c r="N5" s="104" t="e">
        <f>COUNTIF(#REF!,Parameters!B4)</f>
        <v>#REF!</v>
      </c>
      <c r="O5" s="104" t="e">
        <f>COUNTIF(#REF!,Parameters!B4)</f>
        <v>#REF!</v>
      </c>
      <c r="P5" s="104"/>
      <c r="Q5" s="137"/>
      <c r="R5" s="138"/>
      <c r="S5" s="139" t="e">
        <f>SUM(T5:AE5)</f>
        <v>#REF!</v>
      </c>
      <c r="T5" s="140" t="e">
        <f>COUNTIF(#REF!,Parameters!B4)</f>
        <v>#REF!</v>
      </c>
      <c r="U5" s="141" t="e">
        <f>COUNTIF(#REF!,Parameters!B4)</f>
        <v>#REF!</v>
      </c>
      <c r="V5" s="142" t="e">
        <f>COUNTIF(#REF!,Parameters!B4)</f>
        <v>#REF!</v>
      </c>
      <c r="W5" s="142" t="e">
        <f>COUNTIF(#REF!,Parameters!B4)</f>
        <v>#REF!</v>
      </c>
      <c r="X5" s="142" t="e">
        <f>COUNTIF(#REF!,Parameters!B4)</f>
        <v>#REF!</v>
      </c>
      <c r="Y5" s="142" t="e">
        <f>COUNTIF(#REF!,Parameters!B4)</f>
        <v>#REF!</v>
      </c>
      <c r="Z5" s="142" t="e">
        <f>COUNTIF(#REF!,Parameters!B4)</f>
        <v>#REF!</v>
      </c>
      <c r="AA5" s="142" t="e">
        <f>COUNTIF(#REF!,Parameters!B4)</f>
        <v>#REF!</v>
      </c>
      <c r="AB5" s="158" t="e">
        <f>COUNTIF(#REF!,Parameters!B4)</f>
        <v>#REF!</v>
      </c>
      <c r="AC5" s="158" t="e">
        <f>COUNTIF(#REF!,Parameters!B4)</f>
        <v>#REF!</v>
      </c>
      <c r="AD5" s="142" t="e">
        <f>COUNTIF(#REF!,Parameters!B4)</f>
        <v>#REF!</v>
      </c>
      <c r="AE5" s="159" t="e">
        <f>COUNTIF(#REF!,Parameters!B4)</f>
        <v>#REF!</v>
      </c>
    </row>
    <row r="6" spans="2:31">
      <c r="B6" s="105">
        <v>2</v>
      </c>
      <c r="C6" s="106" t="s">
        <v>20</v>
      </c>
      <c r="D6" s="107" t="s">
        <v>21</v>
      </c>
      <c r="E6" s="101" t="e">
        <f>SUM(F6:Q6)</f>
        <v>#REF!</v>
      </c>
      <c r="F6" s="108" t="e">
        <f>COUNTIF(#REF!,Parameters!B5)</f>
        <v>#REF!</v>
      </c>
      <c r="G6" s="108" t="e">
        <f>COUNTIF(#REF!,Parameters!B5)</f>
        <v>#REF!</v>
      </c>
      <c r="H6" s="109" t="e">
        <f>COUNTIF(#REF!,Parameters!B5)</f>
        <v>#REF!</v>
      </c>
      <c r="I6" s="104" t="e">
        <f>COUNTIF(#REF!,Parameters!B5)</f>
        <v>#REF!</v>
      </c>
      <c r="J6" s="104" t="e">
        <f>COUNTIF(#REF!,Parameters!B5)</f>
        <v>#REF!</v>
      </c>
      <c r="K6" s="104" t="e">
        <f>COUNTIF(#REF!,Parameters!B5)</f>
        <v>#REF!</v>
      </c>
      <c r="L6" s="104" t="e">
        <f>COUNTIF(#REF!,Parameters!B5)</f>
        <v>#REF!</v>
      </c>
      <c r="M6" s="104" t="e">
        <f>COUNTIF(#REF!,Parameters!B5)</f>
        <v>#REF!</v>
      </c>
      <c r="N6" s="104" t="e">
        <f>COUNTIF(#REF!,Parameters!B5)</f>
        <v>#REF!</v>
      </c>
      <c r="O6" s="104" t="e">
        <f>COUNTIF(#REF!,Parameters!B5)</f>
        <v>#REF!</v>
      </c>
      <c r="P6" s="109"/>
      <c r="Q6" s="143"/>
      <c r="R6" s="144"/>
      <c r="S6" s="145" t="e">
        <f>SUM(T6:AE6)</f>
        <v>#REF!</v>
      </c>
      <c r="T6" s="146" t="e">
        <f>COUNTIF(#REF!,Parameters!B5)</f>
        <v>#REF!</v>
      </c>
      <c r="U6" s="141" t="e">
        <f>COUNTIF(#REF!,Parameters!B5)</f>
        <v>#REF!</v>
      </c>
      <c r="V6" s="147" t="e">
        <f>COUNTIF(#REF!,Parameters!B5)</f>
        <v>#REF!</v>
      </c>
      <c r="W6" s="141" t="e">
        <f>COUNTIF(#REF!,Parameters!B5)</f>
        <v>#REF!</v>
      </c>
      <c r="X6" s="141" t="e">
        <f>COUNTIF(#REF!,Parameters!B5)</f>
        <v>#REF!</v>
      </c>
      <c r="Y6" s="141" t="e">
        <f>COUNTIF(#REF!,Parameters!B5)</f>
        <v>#REF!</v>
      </c>
      <c r="Z6" s="141" t="e">
        <f>COUNTIF(#REF!,Parameters!B5)</f>
        <v>#REF!</v>
      </c>
      <c r="AA6" s="141" t="e">
        <f>COUNTIF(#REF!,Parameters!B5)</f>
        <v>#REF!</v>
      </c>
      <c r="AB6" s="148" t="e">
        <f>COUNTIF(#REF!,Parameters!B5)</f>
        <v>#REF!</v>
      </c>
      <c r="AC6" s="148" t="e">
        <f>COUNTIF(#REF!,Parameters!B5)</f>
        <v>#REF!</v>
      </c>
      <c r="AD6" s="141" t="e">
        <f>COUNTIF(#REF!,Parameters!B5)</f>
        <v>#REF!</v>
      </c>
      <c r="AE6" s="160" t="e">
        <f>COUNTIF(#REF!,Parameters!B5)</f>
        <v>#REF!</v>
      </c>
    </row>
    <row r="7" spans="2:31">
      <c r="B7" s="105">
        <v>3</v>
      </c>
      <c r="C7" s="77" t="s">
        <v>22</v>
      </c>
      <c r="D7" s="107" t="s">
        <v>23</v>
      </c>
      <c r="E7" s="101" t="e">
        <f>SUM(F7:Q7)</f>
        <v>#REF!</v>
      </c>
      <c r="F7" s="108" t="e">
        <f>COUNTIF(#REF!,Parameters!#REF!)</f>
        <v>#REF!</v>
      </c>
      <c r="G7" s="108" t="e">
        <f>COUNTIF(#REF!,Parameters!#REF!)</f>
        <v>#REF!</v>
      </c>
      <c r="H7" s="109" t="e">
        <f>COUNTIF(#REF!,Parameters!#REF!)</f>
        <v>#REF!</v>
      </c>
      <c r="I7" s="104" t="e">
        <f>COUNTIF(#REF!,Parameters!#REF!)</f>
        <v>#REF!</v>
      </c>
      <c r="J7" s="104" t="e">
        <f>COUNTIF(#REF!,Parameters!#REF!)</f>
        <v>#REF!</v>
      </c>
      <c r="K7" s="104" t="e">
        <f>COUNTIF(#REF!,Parameters!#REF!)</f>
        <v>#REF!</v>
      </c>
      <c r="L7" s="104" t="e">
        <f>COUNTIF(#REF!,Parameters!#REF!)</f>
        <v>#REF!</v>
      </c>
      <c r="M7" s="104" t="e">
        <f>COUNTIF(#REF!,Parameters!#REF!)</f>
        <v>#REF!</v>
      </c>
      <c r="N7" s="104" t="e">
        <f>COUNTIF(#REF!,Parameters!#REF!)</f>
        <v>#REF!</v>
      </c>
      <c r="O7" s="104" t="e">
        <f>COUNTIF(#REF!,Parameters!#REF!)</f>
        <v>#REF!</v>
      </c>
      <c r="P7" s="109"/>
      <c r="Q7" s="143"/>
      <c r="R7" s="144"/>
      <c r="S7" s="145" t="e">
        <f>SUM(T7:AE7)</f>
        <v>#REF!</v>
      </c>
      <c r="T7" s="146" t="e">
        <f>COUNTIF(#REF!,Parameters!#REF!)</f>
        <v>#REF!</v>
      </c>
      <c r="U7" s="141" t="e">
        <f>COUNTIF(#REF!,Parameters!#REF!)</f>
        <v>#REF!</v>
      </c>
      <c r="V7" s="147" t="e">
        <f>COUNTIF(#REF!,Parameters!#REF!)</f>
        <v>#REF!</v>
      </c>
      <c r="W7" s="141" t="e">
        <f>COUNTIF(#REF!,Parameters!#REF!)</f>
        <v>#REF!</v>
      </c>
      <c r="X7" s="141" t="e">
        <f>COUNTIF(#REF!,Parameters!#REF!)</f>
        <v>#REF!</v>
      </c>
      <c r="Y7" s="141" t="e">
        <f>COUNTIF(#REF!,Parameters!#REF!)</f>
        <v>#REF!</v>
      </c>
      <c r="Z7" s="141" t="e">
        <f>COUNTIF(#REF!,Parameters!#REF!)</f>
        <v>#REF!</v>
      </c>
      <c r="AA7" s="141" t="e">
        <f>COUNTIF(#REF!,Parameters!#REF!)</f>
        <v>#REF!</v>
      </c>
      <c r="AB7" s="148" t="e">
        <f>COUNTIF(#REF!,Parameters!#REF!)</f>
        <v>#REF!</v>
      </c>
      <c r="AC7" s="148" t="e">
        <f>COUNTIF(#REF!,Parameters!#REF!)</f>
        <v>#REF!</v>
      </c>
      <c r="AD7" s="141" t="e">
        <f>COUNTIF(#REF!,Parameters!#REF!)</f>
        <v>#REF!</v>
      </c>
      <c r="AE7" s="160" t="e">
        <f>COUNTIF(#REF!,Parameters!#REF!)</f>
        <v>#REF!</v>
      </c>
    </row>
    <row r="8" spans="2:31">
      <c r="B8" s="105">
        <v>4</v>
      </c>
      <c r="C8" s="77" t="s">
        <v>24</v>
      </c>
      <c r="D8" s="107" t="s">
        <v>25</v>
      </c>
      <c r="E8" s="101" t="e">
        <f t="shared" ref="E8:E47" si="0">SUM(F8:Q8)</f>
        <v>#REF!</v>
      </c>
      <c r="F8" s="108" t="e">
        <f>COUNTIF(#REF!,Parameters!B6)</f>
        <v>#REF!</v>
      </c>
      <c r="G8" s="108" t="e">
        <f>COUNTIF(#REF!,Parameters!B6)</f>
        <v>#REF!</v>
      </c>
      <c r="H8" s="109" t="e">
        <f>COUNTIF(#REF!,Parameters!B6)</f>
        <v>#REF!</v>
      </c>
      <c r="I8" s="104" t="e">
        <f>COUNTIF(#REF!,Parameters!B7)</f>
        <v>#REF!</v>
      </c>
      <c r="J8" s="104" t="e">
        <f>COUNTIF(#REF!,Parameters!B7)</f>
        <v>#REF!</v>
      </c>
      <c r="K8" s="104" t="e">
        <f>COUNTIF(#REF!,Parameters!B7)</f>
        <v>#REF!</v>
      </c>
      <c r="L8" s="104" t="e">
        <f>COUNTIF(#REF!,Parameters!B7)</f>
        <v>#REF!</v>
      </c>
      <c r="M8" s="104" t="e">
        <f>COUNTIF(#REF!,Parameters!B7)</f>
        <v>#REF!</v>
      </c>
      <c r="N8" s="104" t="e">
        <f>COUNTIF(#REF!,Parameters!B7)</f>
        <v>#REF!</v>
      </c>
      <c r="O8" s="104" t="e">
        <f>COUNTIF(#REF!,Parameters!B7)</f>
        <v>#REF!</v>
      </c>
      <c r="P8" s="104" t="e">
        <f>COUNTIF(#REF!,Parameters!B7)</f>
        <v>#REF!</v>
      </c>
      <c r="Q8" s="104" t="e">
        <f>COUNTIF(#REF!,Parameters!B7)</f>
        <v>#REF!</v>
      </c>
      <c r="R8" s="144"/>
      <c r="S8" s="145" t="e">
        <f t="shared" ref="S8:S51" si="1">SUM(T8:AE8)</f>
        <v>#REF!</v>
      </c>
      <c r="T8" s="146" t="e">
        <f>COUNTIF(#REF!,Parameters!B6)</f>
        <v>#REF!</v>
      </c>
      <c r="U8" s="141" t="e">
        <f>COUNTIF(#REF!,Parameters!B6)</f>
        <v>#REF!</v>
      </c>
      <c r="V8" s="147" t="e">
        <f>COUNTIF(#REF!,Parameters!B6)</f>
        <v>#REF!</v>
      </c>
      <c r="W8" s="141" t="e">
        <f>COUNTIF(#REF!,Parameters!B6)</f>
        <v>#REF!</v>
      </c>
      <c r="X8" s="141" t="e">
        <f>COUNTIF(#REF!,Parameters!B6)</f>
        <v>#REF!</v>
      </c>
      <c r="Y8" s="141" t="e">
        <f>COUNTIF(#REF!,Parameters!B6)</f>
        <v>#REF!</v>
      </c>
      <c r="Z8" s="141" t="e">
        <f>COUNTIF(#REF!,Parameters!B6)</f>
        <v>#REF!</v>
      </c>
      <c r="AA8" s="141" t="e">
        <f>COUNTIF(#REF!,Parameters!B6)</f>
        <v>#REF!</v>
      </c>
      <c r="AB8" s="148" t="e">
        <f>COUNTIF(#REF!,Parameters!B6)</f>
        <v>#REF!</v>
      </c>
      <c r="AC8" s="148" t="e">
        <f>COUNTIF(#REF!,Parameters!B6)</f>
        <v>#REF!</v>
      </c>
      <c r="AD8" s="141" t="e">
        <f>COUNTIF(#REF!,Parameters!B6)</f>
        <v>#REF!</v>
      </c>
      <c r="AE8" s="160" t="e">
        <f>COUNTIF(#REF!,Parameters!B6)</f>
        <v>#REF!</v>
      </c>
    </row>
    <row r="9" spans="2:31">
      <c r="B9" s="105">
        <v>5</v>
      </c>
      <c r="C9" s="77" t="s">
        <v>26</v>
      </c>
      <c r="D9" s="107" t="s">
        <v>25</v>
      </c>
      <c r="E9" s="101" t="e">
        <f t="shared" si="0"/>
        <v>#REF!</v>
      </c>
      <c r="F9" s="108" t="e">
        <f>COUNTIF(#REF!,Parameters!B7)</f>
        <v>#REF!</v>
      </c>
      <c r="G9" s="108" t="e">
        <f>COUNTIF(#REF!,Parameters!B7)</f>
        <v>#REF!</v>
      </c>
      <c r="H9" s="109" t="e">
        <f>COUNTIF(#REF!,Parameters!B7)</f>
        <v>#REF!</v>
      </c>
      <c r="I9" s="104" t="e">
        <f>COUNTIF(#REF!,Parameters!B8)</f>
        <v>#REF!</v>
      </c>
      <c r="J9" s="104" t="e">
        <f>COUNTIF(#REF!,Parameters!B8)</f>
        <v>#REF!</v>
      </c>
      <c r="K9" s="104" t="e">
        <f>COUNTIF(#REF!,Parameters!B8)</f>
        <v>#REF!</v>
      </c>
      <c r="L9" s="104" t="e">
        <f>COUNTIF(#REF!,Parameters!B8)</f>
        <v>#REF!</v>
      </c>
      <c r="M9" s="104" t="e">
        <f>COUNTIF(#REF!,Parameters!B8)</f>
        <v>#REF!</v>
      </c>
      <c r="N9" s="104" t="e">
        <f>COUNTIF(#REF!,Parameters!B8)</f>
        <v>#REF!</v>
      </c>
      <c r="O9" s="104" t="e">
        <f>COUNTIF(#REF!,Parameters!B8)</f>
        <v>#REF!</v>
      </c>
      <c r="P9" s="104" t="e">
        <f>COUNTIF(#REF!,Parameters!B8)</f>
        <v>#REF!</v>
      </c>
      <c r="Q9" s="104" t="e">
        <f>COUNTIF(#REF!,Parameters!B8)</f>
        <v>#REF!</v>
      </c>
      <c r="R9" s="144"/>
      <c r="S9" s="145" t="e">
        <f t="shared" si="1"/>
        <v>#REF!</v>
      </c>
      <c r="T9" s="146" t="e">
        <f>COUNTIF(#REF!,Parameters!B7)</f>
        <v>#REF!</v>
      </c>
      <c r="U9" s="141" t="e">
        <f>COUNTIF(#REF!,Parameters!B7)</f>
        <v>#REF!</v>
      </c>
      <c r="V9" s="141" t="e">
        <f>COUNTIF(#REF!,Parameters!B7)</f>
        <v>#REF!</v>
      </c>
      <c r="W9" s="141" t="e">
        <f>COUNTIF(#REF!,Parameters!B7)</f>
        <v>#REF!</v>
      </c>
      <c r="X9" s="141" t="e">
        <f>COUNTIF(#REF!,Parameters!B7)</f>
        <v>#REF!</v>
      </c>
      <c r="Y9" s="141" t="e">
        <f>COUNTIF(#REF!,Parameters!B7)</f>
        <v>#REF!</v>
      </c>
      <c r="Z9" s="141" t="e">
        <f>COUNTIF(#REF!,Parameters!B7)</f>
        <v>#REF!</v>
      </c>
      <c r="AA9" s="141" t="e">
        <f>COUNTIF(#REF!,Parameters!B7)</f>
        <v>#REF!</v>
      </c>
      <c r="AB9" s="148" t="e">
        <f>COUNTIF(#REF!,Parameters!B7)</f>
        <v>#REF!</v>
      </c>
      <c r="AC9" s="148" t="e">
        <f>COUNTIF(#REF!,Parameters!B7)</f>
        <v>#REF!</v>
      </c>
      <c r="AD9" s="141" t="e">
        <f>COUNTIF(#REF!,Parameters!B7)</f>
        <v>#REF!</v>
      </c>
      <c r="AE9" s="160" t="e">
        <f>COUNTIF(#REF!,Parameters!B7)</f>
        <v>#REF!</v>
      </c>
    </row>
    <row r="10" spans="2:31">
      <c r="B10" s="105">
        <v>6</v>
      </c>
      <c r="C10" s="77" t="s">
        <v>27</v>
      </c>
      <c r="D10" s="107" t="s">
        <v>25</v>
      </c>
      <c r="E10" s="101" t="e">
        <f t="shared" si="0"/>
        <v>#REF!</v>
      </c>
      <c r="F10" s="108" t="e">
        <f>COUNTIF(#REF!,Parameters!B8)</f>
        <v>#REF!</v>
      </c>
      <c r="G10" s="108" t="e">
        <f>COUNTIF(#REF!,Parameters!B8)</f>
        <v>#REF!</v>
      </c>
      <c r="H10" s="109" t="e">
        <f>COUNTIF(#REF!,Parameters!B8)</f>
        <v>#REF!</v>
      </c>
      <c r="I10" s="104" t="e">
        <f>COUNTIF(#REF!,Parameters!B9)</f>
        <v>#REF!</v>
      </c>
      <c r="J10" s="104" t="e">
        <f>COUNTIF(#REF!,Parameters!B9)</f>
        <v>#REF!</v>
      </c>
      <c r="K10" s="104" t="e">
        <f>COUNTIF(#REF!,Parameters!B9)</f>
        <v>#REF!</v>
      </c>
      <c r="L10" s="104" t="e">
        <f>COUNTIF(#REF!,Parameters!B9)</f>
        <v>#REF!</v>
      </c>
      <c r="M10" s="104" t="e">
        <f>COUNTIF(#REF!,Parameters!B9)</f>
        <v>#REF!</v>
      </c>
      <c r="N10" s="104" t="e">
        <f>COUNTIF(#REF!,Parameters!B9)</f>
        <v>#REF!</v>
      </c>
      <c r="O10" s="104" t="e">
        <f>COUNTIF(#REF!,Parameters!B9)</f>
        <v>#REF!</v>
      </c>
      <c r="P10" s="104" t="e">
        <f>COUNTIF(#REF!,Parameters!B9)</f>
        <v>#REF!</v>
      </c>
      <c r="Q10" s="104" t="e">
        <f>COUNTIF(#REF!,Parameters!B9)</f>
        <v>#REF!</v>
      </c>
      <c r="R10" s="144"/>
      <c r="S10" s="145" t="e">
        <f t="shared" si="1"/>
        <v>#REF!</v>
      </c>
      <c r="T10" s="146" t="e">
        <f>COUNTIF(#REF!,Parameters!B8)</f>
        <v>#REF!</v>
      </c>
      <c r="U10" s="141" t="e">
        <f>COUNTIF(#REF!,Parameters!B8)</f>
        <v>#REF!</v>
      </c>
      <c r="V10" s="141" t="e">
        <f>COUNTIF(#REF!,Parameters!B8)</f>
        <v>#REF!</v>
      </c>
      <c r="W10" s="141" t="e">
        <f>COUNTIF(#REF!,Parameters!B8)</f>
        <v>#REF!</v>
      </c>
      <c r="X10" s="141" t="e">
        <f>COUNTIF(#REF!,Parameters!B8)</f>
        <v>#REF!</v>
      </c>
      <c r="Y10" s="141" t="e">
        <f>COUNTIF(#REF!,Parameters!B8)</f>
        <v>#REF!</v>
      </c>
      <c r="Z10" s="141" t="e">
        <f>COUNTIF(#REF!,Parameters!B8)</f>
        <v>#REF!</v>
      </c>
      <c r="AA10" s="141" t="e">
        <f>COUNTIF(#REF!,Parameters!B8)</f>
        <v>#REF!</v>
      </c>
      <c r="AB10" s="148" t="e">
        <f>COUNTIF(#REF!,Parameters!B8)</f>
        <v>#REF!</v>
      </c>
      <c r="AC10" s="148" t="e">
        <f>COUNTIF(#REF!,Parameters!B8)</f>
        <v>#REF!</v>
      </c>
      <c r="AD10" s="141" t="e">
        <f>COUNTIF(#REF!,Parameters!B8)</f>
        <v>#REF!</v>
      </c>
      <c r="AE10" s="160" t="e">
        <f>COUNTIF(#REF!,Parameters!B8)</f>
        <v>#REF!</v>
      </c>
    </row>
    <row r="11" spans="2:31">
      <c r="B11" s="105">
        <v>7</v>
      </c>
      <c r="C11" s="77" t="s">
        <v>28</v>
      </c>
      <c r="D11" s="107" t="s">
        <v>29</v>
      </c>
      <c r="E11" s="101" t="e">
        <f t="shared" si="0"/>
        <v>#REF!</v>
      </c>
      <c r="F11" s="108" t="e">
        <f>COUNTIF(#REF!,Parameters!B9)</f>
        <v>#REF!</v>
      </c>
      <c r="G11" s="108" t="e">
        <f>COUNTIF(#REF!,Parameters!B9)</f>
        <v>#REF!</v>
      </c>
      <c r="H11" s="109" t="e">
        <f>COUNTIF(#REF!,Parameters!B9)</f>
        <v>#REF!</v>
      </c>
      <c r="I11" s="104" t="e">
        <f>COUNTIF(#REF!,Parameters!B10)</f>
        <v>#REF!</v>
      </c>
      <c r="J11" s="104" t="e">
        <f>COUNTIF(#REF!,Parameters!B10)</f>
        <v>#REF!</v>
      </c>
      <c r="K11" s="104" t="e">
        <f>COUNTIF(#REF!,Parameters!B10)</f>
        <v>#REF!</v>
      </c>
      <c r="L11" s="104" t="e">
        <f>COUNTIF(#REF!,Parameters!B10)</f>
        <v>#REF!</v>
      </c>
      <c r="M11" s="104" t="e">
        <f>COUNTIF(#REF!,Parameters!B10)</f>
        <v>#REF!</v>
      </c>
      <c r="N11" s="104" t="e">
        <f>COUNTIF(#REF!,Parameters!B10)</f>
        <v>#REF!</v>
      </c>
      <c r="O11" s="104" t="e">
        <f>COUNTIF(#REF!,Parameters!B10)</f>
        <v>#REF!</v>
      </c>
      <c r="P11" s="104" t="e">
        <f>COUNTIF(#REF!,Parameters!B10)</f>
        <v>#REF!</v>
      </c>
      <c r="Q11" s="104" t="e">
        <f>COUNTIF(#REF!,Parameters!B10)</f>
        <v>#REF!</v>
      </c>
      <c r="R11" s="144"/>
      <c r="S11" s="145" t="e">
        <f t="shared" si="1"/>
        <v>#REF!</v>
      </c>
      <c r="T11" s="146" t="e">
        <f>COUNTIF(#REF!,Parameters!B9)</f>
        <v>#REF!</v>
      </c>
      <c r="U11" s="141" t="e">
        <f>COUNTIF(#REF!,Parameters!B9)</f>
        <v>#REF!</v>
      </c>
      <c r="V11" s="141" t="e">
        <f>COUNTIF(#REF!,Parameters!B9)</f>
        <v>#REF!</v>
      </c>
      <c r="W11" s="141" t="e">
        <f>COUNTIF(#REF!,Parameters!B9)</f>
        <v>#REF!</v>
      </c>
      <c r="X11" s="141" t="e">
        <f>COUNTIF(#REF!,Parameters!B9)</f>
        <v>#REF!</v>
      </c>
      <c r="Y11" s="141" t="e">
        <f>COUNTIF(#REF!,Parameters!B9)</f>
        <v>#REF!</v>
      </c>
      <c r="Z11" s="141" t="e">
        <f>COUNTIF(#REF!,Parameters!B9)</f>
        <v>#REF!</v>
      </c>
      <c r="AA11" s="141" t="e">
        <f>COUNTIF(#REF!,Parameters!B9)</f>
        <v>#REF!</v>
      </c>
      <c r="AB11" s="148" t="e">
        <f>COUNTIF(#REF!,Parameters!B9)</f>
        <v>#REF!</v>
      </c>
      <c r="AC11" s="148" t="e">
        <f>COUNTIF(#REF!,Parameters!B9)</f>
        <v>#REF!</v>
      </c>
      <c r="AD11" s="141" t="e">
        <f>COUNTIF(#REF!,Parameters!B9)</f>
        <v>#REF!</v>
      </c>
      <c r="AE11" s="160" t="e">
        <f>COUNTIF(#REF!,Parameters!B9)</f>
        <v>#REF!</v>
      </c>
    </row>
    <row r="12" spans="2:31">
      <c r="B12" s="105">
        <v>8</v>
      </c>
      <c r="C12" s="77" t="s">
        <v>30</v>
      </c>
      <c r="D12" s="107" t="s">
        <v>29</v>
      </c>
      <c r="E12" s="101" t="e">
        <f t="shared" si="0"/>
        <v>#REF!</v>
      </c>
      <c r="F12" s="108" t="e">
        <f>COUNTIF(#REF!,Parameters!B10)</f>
        <v>#REF!</v>
      </c>
      <c r="G12" s="108" t="e">
        <f>COUNTIF(#REF!,Parameters!B10)</f>
        <v>#REF!</v>
      </c>
      <c r="H12" s="109" t="e">
        <f>COUNTIF(#REF!,Parameters!B10)</f>
        <v>#REF!</v>
      </c>
      <c r="I12" s="104" t="e">
        <f>COUNTIF(#REF!,Parameters!B11)</f>
        <v>#REF!</v>
      </c>
      <c r="J12" s="104" t="e">
        <f>COUNTIF(#REF!,Parameters!B11)</f>
        <v>#REF!</v>
      </c>
      <c r="K12" s="104" t="e">
        <f>COUNTIF(#REF!,Parameters!B11)</f>
        <v>#REF!</v>
      </c>
      <c r="L12" s="104" t="e">
        <f>COUNTIF(#REF!,Parameters!B11)</f>
        <v>#REF!</v>
      </c>
      <c r="M12" s="104" t="e">
        <f>COUNTIF(#REF!,Parameters!B11)</f>
        <v>#REF!</v>
      </c>
      <c r="N12" s="104" t="e">
        <f>COUNTIF(#REF!,Parameters!B11)</f>
        <v>#REF!</v>
      </c>
      <c r="O12" s="104" t="e">
        <f>COUNTIF(#REF!,Parameters!B11)</f>
        <v>#REF!</v>
      </c>
      <c r="P12" s="104" t="e">
        <f>COUNTIF(#REF!,Parameters!B11)</f>
        <v>#REF!</v>
      </c>
      <c r="Q12" s="104" t="e">
        <f>COUNTIF(#REF!,Parameters!B11)</f>
        <v>#REF!</v>
      </c>
      <c r="R12" s="144"/>
      <c r="S12" s="145" t="e">
        <f t="shared" si="1"/>
        <v>#REF!</v>
      </c>
      <c r="T12" s="146" t="e">
        <f>COUNTIF(#REF!,Parameters!B10)</f>
        <v>#REF!</v>
      </c>
      <c r="U12" s="141" t="e">
        <f>COUNTIF(#REF!,Parameters!B10)</f>
        <v>#REF!</v>
      </c>
      <c r="V12" s="141" t="e">
        <f>COUNTIF(#REF!,Parameters!B10)</f>
        <v>#REF!</v>
      </c>
      <c r="W12" s="141" t="e">
        <f>COUNTIF(#REF!,Parameters!B10)</f>
        <v>#REF!</v>
      </c>
      <c r="X12" s="141" t="e">
        <f>COUNTIF(#REF!,Parameters!B10)</f>
        <v>#REF!</v>
      </c>
      <c r="Y12" s="141" t="e">
        <f>COUNTIF(#REF!,Parameters!B10)</f>
        <v>#REF!</v>
      </c>
      <c r="Z12" s="141" t="e">
        <f>COUNTIF(#REF!,Parameters!B10)</f>
        <v>#REF!</v>
      </c>
      <c r="AA12" s="141" t="e">
        <f>COUNTIF(#REF!,Parameters!B10)</f>
        <v>#REF!</v>
      </c>
      <c r="AB12" s="148" t="e">
        <f>COUNTIF(#REF!,Parameters!B10)</f>
        <v>#REF!</v>
      </c>
      <c r="AC12" s="148" t="e">
        <f>COUNTIF(#REF!,Parameters!B10)</f>
        <v>#REF!</v>
      </c>
      <c r="AD12" s="141" t="e">
        <f>COUNTIF(#REF!,Parameters!B10)</f>
        <v>#REF!</v>
      </c>
      <c r="AE12" s="160" t="e">
        <f>COUNTIF(#REF!,Parameters!B10)</f>
        <v>#REF!</v>
      </c>
    </row>
    <row r="13" spans="2:31">
      <c r="B13" s="105">
        <v>9</v>
      </c>
      <c r="C13" s="77" t="s">
        <v>31</v>
      </c>
      <c r="D13" s="107" t="s">
        <v>32</v>
      </c>
      <c r="E13" s="101" t="e">
        <f t="shared" si="0"/>
        <v>#REF!</v>
      </c>
      <c r="F13" s="108" t="e">
        <f>COUNTIF(#REF!,Parameters!B11)</f>
        <v>#REF!</v>
      </c>
      <c r="G13" s="108" t="e">
        <f>COUNTIF(#REF!,Parameters!B11)</f>
        <v>#REF!</v>
      </c>
      <c r="H13" s="109" t="e">
        <f>COUNTIF(#REF!,Parameters!B11)</f>
        <v>#REF!</v>
      </c>
      <c r="I13" s="104" t="e">
        <f>COUNTIF(#REF!,Parameters!B12)</f>
        <v>#REF!</v>
      </c>
      <c r="J13" s="104" t="e">
        <f>COUNTIF(#REF!,Parameters!B12)</f>
        <v>#REF!</v>
      </c>
      <c r="K13" s="104" t="e">
        <f>COUNTIF(#REF!,Parameters!B12)</f>
        <v>#REF!</v>
      </c>
      <c r="L13" s="104" t="e">
        <f>COUNTIF(#REF!,Parameters!B12)</f>
        <v>#REF!</v>
      </c>
      <c r="M13" s="104" t="e">
        <f>COUNTIF(#REF!,Parameters!B12)</f>
        <v>#REF!</v>
      </c>
      <c r="N13" s="104" t="e">
        <f>COUNTIF(#REF!,Parameters!B12)</f>
        <v>#REF!</v>
      </c>
      <c r="O13" s="104" t="e">
        <f>COUNTIF(#REF!,Parameters!B12)</f>
        <v>#REF!</v>
      </c>
      <c r="P13" s="104" t="e">
        <f>COUNTIF(#REF!,Parameters!B12)</f>
        <v>#REF!</v>
      </c>
      <c r="Q13" s="104" t="e">
        <f>COUNTIF(#REF!,Parameters!B12)</f>
        <v>#REF!</v>
      </c>
      <c r="R13" s="144"/>
      <c r="S13" s="145" t="e">
        <f t="shared" si="1"/>
        <v>#REF!</v>
      </c>
      <c r="T13" s="146" t="e">
        <f>COUNTIF(#REF!,Parameters!B11)</f>
        <v>#REF!</v>
      </c>
      <c r="U13" s="141" t="e">
        <f>COUNTIF(#REF!,Parameters!B11)</f>
        <v>#REF!</v>
      </c>
      <c r="V13" s="141" t="e">
        <f>COUNTIF(#REF!,Parameters!B11)</f>
        <v>#REF!</v>
      </c>
      <c r="W13" s="141" t="e">
        <f>COUNTIF(#REF!,Parameters!B11)</f>
        <v>#REF!</v>
      </c>
      <c r="X13" s="141" t="e">
        <f>COUNTIF(#REF!,Parameters!B11)</f>
        <v>#REF!</v>
      </c>
      <c r="Y13" s="141" t="e">
        <f>COUNTIF(#REF!,Parameters!B11)</f>
        <v>#REF!</v>
      </c>
      <c r="Z13" s="141" t="e">
        <f>COUNTIF(#REF!,Parameters!B11)</f>
        <v>#REF!</v>
      </c>
      <c r="AA13" s="141" t="e">
        <f>COUNTIF(#REF!,Parameters!B11)</f>
        <v>#REF!</v>
      </c>
      <c r="AB13" s="148" t="e">
        <f>COUNTIF(#REF!,Parameters!B11)</f>
        <v>#REF!</v>
      </c>
      <c r="AC13" s="148" t="e">
        <f>COUNTIF(#REF!,Parameters!B11)</f>
        <v>#REF!</v>
      </c>
      <c r="AD13" s="141" t="e">
        <f>COUNTIF(#REF!,Parameters!B11)</f>
        <v>#REF!</v>
      </c>
      <c r="AE13" s="160" t="e">
        <f>COUNTIF(#REF!,Parameters!B11)</f>
        <v>#REF!</v>
      </c>
    </row>
    <row r="14" spans="2:31">
      <c r="B14" s="105">
        <v>10</v>
      </c>
      <c r="C14" s="77" t="s">
        <v>33</v>
      </c>
      <c r="D14" s="107" t="s">
        <v>34</v>
      </c>
      <c r="E14" s="101" t="e">
        <f t="shared" si="0"/>
        <v>#REF!</v>
      </c>
      <c r="F14" s="108" t="e">
        <f>COUNTIF(#REF!,Parameters!B12)</f>
        <v>#REF!</v>
      </c>
      <c r="G14" s="108" t="e">
        <f>COUNTIF(#REF!,Parameters!B12)</f>
        <v>#REF!</v>
      </c>
      <c r="H14" s="109" t="e">
        <f>COUNTIF(#REF!,Parameters!B12)</f>
        <v>#REF!</v>
      </c>
      <c r="I14" s="104" t="e">
        <f>COUNTIF(#REF!,Parameters!#REF!)</f>
        <v>#REF!</v>
      </c>
      <c r="J14" s="104" t="e">
        <f>COUNTIF(#REF!,Parameters!#REF!)</f>
        <v>#REF!</v>
      </c>
      <c r="K14" s="104" t="e">
        <f>COUNTIF(#REF!,Parameters!#REF!)</f>
        <v>#REF!</v>
      </c>
      <c r="L14" s="104" t="e">
        <f>COUNTIF(#REF!,Parameters!#REF!)</f>
        <v>#REF!</v>
      </c>
      <c r="M14" s="104" t="e">
        <f>COUNTIF(#REF!,Parameters!#REF!)</f>
        <v>#REF!</v>
      </c>
      <c r="N14" s="109" t="e">
        <f>COUNTIF(#REF!,Parameters!#REF!)</f>
        <v>#REF!</v>
      </c>
      <c r="O14" s="104" t="e">
        <f>COUNTIF(#REF!,Parameters!#REF!)</f>
        <v>#REF!</v>
      </c>
      <c r="P14" s="104" t="e">
        <f>COUNTIF(#REF!,Parameters!#REF!)</f>
        <v>#REF!</v>
      </c>
      <c r="Q14" s="104" t="e">
        <f>COUNTIF(#REF!,Parameters!#REF!)</f>
        <v>#REF!</v>
      </c>
      <c r="R14" s="144"/>
      <c r="S14" s="145" t="e">
        <f t="shared" si="1"/>
        <v>#REF!</v>
      </c>
      <c r="T14" s="146" t="e">
        <f>COUNTIF(#REF!,Parameters!B12)</f>
        <v>#REF!</v>
      </c>
      <c r="U14" s="141" t="e">
        <f>COUNTIF(#REF!,Parameters!B12)</f>
        <v>#REF!</v>
      </c>
      <c r="V14" s="141" t="e">
        <f>COUNTIF(#REF!,Parameters!B12)</f>
        <v>#REF!</v>
      </c>
      <c r="W14" s="141" t="e">
        <f>COUNTIF(#REF!,Parameters!B12)</f>
        <v>#REF!</v>
      </c>
      <c r="X14" s="141" t="e">
        <f>COUNTIF(#REF!,Parameters!B12)</f>
        <v>#REF!</v>
      </c>
      <c r="Y14" s="141" t="e">
        <f>COUNTIF(#REF!,Parameters!B12)</f>
        <v>#REF!</v>
      </c>
      <c r="Z14" s="141" t="e">
        <f>COUNTIF(#REF!,Parameters!B12)</f>
        <v>#REF!</v>
      </c>
      <c r="AA14" s="141" t="e">
        <f>COUNTIF(#REF!,Parameters!B12)</f>
        <v>#REF!</v>
      </c>
      <c r="AB14" s="148" t="e">
        <f>COUNTIF(#REF!,Parameters!B12)</f>
        <v>#REF!</v>
      </c>
      <c r="AC14" s="148" t="e">
        <f>COUNTIF(#REF!,Parameters!B12)</f>
        <v>#REF!</v>
      </c>
      <c r="AD14" s="141" t="e">
        <f>COUNTIF(#REF!,Parameters!B12)</f>
        <v>#REF!</v>
      </c>
      <c r="AE14" s="160" t="e">
        <f>COUNTIF(#REF!,Parameters!B12)</f>
        <v>#REF!</v>
      </c>
    </row>
    <row r="15" spans="2:31">
      <c r="B15" s="105">
        <v>11</v>
      </c>
      <c r="C15" s="77" t="s">
        <v>35</v>
      </c>
      <c r="D15" s="107" t="s">
        <v>34</v>
      </c>
      <c r="E15" s="101" t="e">
        <f t="shared" si="0"/>
        <v>#REF!</v>
      </c>
      <c r="F15" s="108" t="e">
        <f>COUNTIF(#REF!,Parameters!B13)</f>
        <v>#REF!</v>
      </c>
      <c r="G15" s="108" t="e">
        <f>COUNTIF(#REF!,Parameters!B13)</f>
        <v>#REF!</v>
      </c>
      <c r="H15" s="109" t="e">
        <f>COUNTIF(#REF!,Parameters!B13)</f>
        <v>#REF!</v>
      </c>
      <c r="I15" s="104" t="e">
        <f>COUNTIF(#REF!,Parameters!B16)</f>
        <v>#REF!</v>
      </c>
      <c r="J15" s="104" t="e">
        <f>COUNTIF(#REF!,Parameters!B16)</f>
        <v>#REF!</v>
      </c>
      <c r="K15" s="104" t="e">
        <f>COUNTIF(#REF!,Parameters!B16)</f>
        <v>#REF!</v>
      </c>
      <c r="L15" s="104" t="e">
        <f>COUNTIF(#REF!,Parameters!B16)</f>
        <v>#REF!</v>
      </c>
      <c r="M15" s="104" t="e">
        <f>COUNTIF(#REF!,Parameters!B16)</f>
        <v>#REF!</v>
      </c>
      <c r="N15" s="109" t="e">
        <f>COUNTIF(#REF!,Parameters!B16)</f>
        <v>#REF!</v>
      </c>
      <c r="O15" s="104" t="e">
        <f>COUNTIF(#REF!,Parameters!B16)</f>
        <v>#REF!</v>
      </c>
      <c r="P15" s="104" t="e">
        <f>COUNTIF(#REF!,Parameters!B16)</f>
        <v>#REF!</v>
      </c>
      <c r="Q15" s="104" t="e">
        <f>COUNTIF(#REF!,Parameters!B16)</f>
        <v>#REF!</v>
      </c>
      <c r="R15" s="144"/>
      <c r="S15" s="145" t="e">
        <f t="shared" si="1"/>
        <v>#REF!</v>
      </c>
      <c r="T15" s="146" t="e">
        <f>COUNTIF(#REF!,Parameters!B13)</f>
        <v>#REF!</v>
      </c>
      <c r="U15" s="141" t="e">
        <f>COUNTIF(#REF!,Parameters!B13)</f>
        <v>#REF!</v>
      </c>
      <c r="V15" s="141" t="e">
        <f>COUNTIF(#REF!,Parameters!B13)</f>
        <v>#REF!</v>
      </c>
      <c r="W15" s="141" t="e">
        <f>COUNTIF(#REF!,Parameters!B13)</f>
        <v>#REF!</v>
      </c>
      <c r="X15" s="141" t="e">
        <f>COUNTIF(#REF!,Parameters!B13)</f>
        <v>#REF!</v>
      </c>
      <c r="Y15" s="141" t="e">
        <f>COUNTIF(#REF!,Parameters!B13)</f>
        <v>#REF!</v>
      </c>
      <c r="Z15" s="141" t="e">
        <f>COUNTIF(#REF!,Parameters!B13)</f>
        <v>#REF!</v>
      </c>
      <c r="AA15" s="141" t="e">
        <f>COUNTIF(#REF!,Parameters!B13)</f>
        <v>#REF!</v>
      </c>
      <c r="AB15" s="148" t="e">
        <f>COUNTIF(#REF!,Parameters!B13)</f>
        <v>#REF!</v>
      </c>
      <c r="AC15" s="148" t="e">
        <f>COUNTIF(#REF!,Parameters!B13)</f>
        <v>#REF!</v>
      </c>
      <c r="AD15" s="141" t="e">
        <f>COUNTIF(#REF!,Parameters!B13)</f>
        <v>#REF!</v>
      </c>
      <c r="AE15" s="160" t="e">
        <f>COUNTIF(#REF!,Parameters!B13)</f>
        <v>#REF!</v>
      </c>
    </row>
    <row r="16" spans="2:31">
      <c r="B16" s="105">
        <v>12</v>
      </c>
      <c r="C16" s="77" t="s">
        <v>36</v>
      </c>
      <c r="D16" s="107" t="s">
        <v>37</v>
      </c>
      <c r="E16" s="101" t="e">
        <f t="shared" si="0"/>
        <v>#REF!</v>
      </c>
      <c r="F16" s="108" t="e">
        <f>COUNTIF(#REF!,Parameters!B14)</f>
        <v>#REF!</v>
      </c>
      <c r="G16" s="108" t="e">
        <f>COUNTIF(#REF!,Parameters!B14)</f>
        <v>#REF!</v>
      </c>
      <c r="H16" s="109" t="e">
        <f>COUNTIF(#REF!,Parameters!B14)</f>
        <v>#REF!</v>
      </c>
      <c r="I16" s="104" t="e">
        <f>COUNTIF(#REF!,Parameters!B17)</f>
        <v>#REF!</v>
      </c>
      <c r="J16" s="104" t="e">
        <f>COUNTIF(#REF!,Parameters!B17)</f>
        <v>#REF!</v>
      </c>
      <c r="K16" s="104" t="e">
        <f>COUNTIF(#REF!,Parameters!B17)</f>
        <v>#REF!</v>
      </c>
      <c r="L16" s="104" t="e">
        <f>COUNTIF(#REF!,Parameters!B17)</f>
        <v>#REF!</v>
      </c>
      <c r="M16" s="104" t="e">
        <f>COUNTIF(#REF!,Parameters!B17)</f>
        <v>#REF!</v>
      </c>
      <c r="N16" s="109" t="e">
        <f>COUNTIF(#REF!,Parameters!B17)</f>
        <v>#REF!</v>
      </c>
      <c r="O16" s="104" t="e">
        <f>COUNTIF(#REF!,Parameters!B17)</f>
        <v>#REF!</v>
      </c>
      <c r="P16" s="104" t="e">
        <f>COUNTIF(#REF!,Parameters!B17)</f>
        <v>#REF!</v>
      </c>
      <c r="Q16" s="104" t="e">
        <f>COUNTIF(#REF!,Parameters!B17)</f>
        <v>#REF!</v>
      </c>
      <c r="R16" s="144"/>
      <c r="S16" s="145" t="e">
        <f t="shared" si="1"/>
        <v>#REF!</v>
      </c>
      <c r="T16" s="146" t="e">
        <f>COUNTIF(#REF!,Parameters!B14)</f>
        <v>#REF!</v>
      </c>
      <c r="U16" s="141" t="e">
        <f>COUNTIF(#REF!,Parameters!B14)</f>
        <v>#REF!</v>
      </c>
      <c r="V16" s="141" t="e">
        <f>COUNTIF(#REF!,Parameters!B14)</f>
        <v>#REF!</v>
      </c>
      <c r="W16" s="141" t="e">
        <f>COUNTIF(#REF!,Parameters!B14)</f>
        <v>#REF!</v>
      </c>
      <c r="X16" s="141" t="e">
        <f>COUNTIF(#REF!,Parameters!B14)</f>
        <v>#REF!</v>
      </c>
      <c r="Y16" s="141" t="e">
        <f>COUNTIF(#REF!,Parameters!B14)</f>
        <v>#REF!</v>
      </c>
      <c r="Z16" s="141" t="e">
        <f>COUNTIF(#REF!,Parameters!B14)</f>
        <v>#REF!</v>
      </c>
      <c r="AA16" s="141" t="e">
        <f>COUNTIF(#REF!,Parameters!B14)</f>
        <v>#REF!</v>
      </c>
      <c r="AB16" s="148" t="e">
        <f>COUNTIF(#REF!,Parameters!B14)</f>
        <v>#REF!</v>
      </c>
      <c r="AC16" s="148" t="e">
        <f>COUNTIF(#REF!,Parameters!B14)</f>
        <v>#REF!</v>
      </c>
      <c r="AD16" s="141" t="e">
        <f>COUNTIF(#REF!,Parameters!B14)</f>
        <v>#REF!</v>
      </c>
      <c r="AE16" s="160" t="e">
        <f>COUNTIF(#REF!,Parameters!B14)</f>
        <v>#REF!</v>
      </c>
    </row>
    <row r="17" spans="2:31">
      <c r="B17" s="105">
        <v>13</v>
      </c>
      <c r="C17" s="77" t="s">
        <v>38</v>
      </c>
      <c r="D17" s="107" t="s">
        <v>37</v>
      </c>
      <c r="E17" s="101" t="e">
        <f t="shared" si="0"/>
        <v>#REF!</v>
      </c>
      <c r="F17" s="108" t="e">
        <f>COUNTIF(#REF!,Parameters!B15)</f>
        <v>#REF!</v>
      </c>
      <c r="G17" s="108" t="e">
        <f>COUNTIF(#REF!,Parameters!B15)</f>
        <v>#REF!</v>
      </c>
      <c r="H17" s="109" t="e">
        <f>COUNTIF(#REF!,Parameters!B15)</f>
        <v>#REF!</v>
      </c>
      <c r="I17" s="104" t="e">
        <f>COUNTIF(#REF!,Parameters!B18)</f>
        <v>#REF!</v>
      </c>
      <c r="J17" s="104" t="e">
        <f>COUNTIF(#REF!,Parameters!B18)</f>
        <v>#REF!</v>
      </c>
      <c r="K17" s="104" t="e">
        <f>COUNTIF(#REF!,Parameters!B18)</f>
        <v>#REF!</v>
      </c>
      <c r="L17" s="104" t="e">
        <f>COUNTIF(#REF!,Parameters!B18)</f>
        <v>#REF!</v>
      </c>
      <c r="M17" s="104" t="e">
        <f>COUNTIF(#REF!,Parameters!B18)</f>
        <v>#REF!</v>
      </c>
      <c r="N17" s="109" t="e">
        <f>COUNTIF(#REF!,Parameters!B18)</f>
        <v>#REF!</v>
      </c>
      <c r="O17" s="104" t="e">
        <f>COUNTIF(#REF!,Parameters!B18)</f>
        <v>#REF!</v>
      </c>
      <c r="P17" s="104" t="e">
        <f>COUNTIF(#REF!,Parameters!B18)</f>
        <v>#REF!</v>
      </c>
      <c r="Q17" s="104" t="e">
        <f>COUNTIF(#REF!,Parameters!B18)</f>
        <v>#REF!</v>
      </c>
      <c r="R17" s="144"/>
      <c r="S17" s="145" t="e">
        <f t="shared" si="1"/>
        <v>#REF!</v>
      </c>
      <c r="T17" s="146" t="e">
        <f>COUNTIF(#REF!,Parameters!B15)</f>
        <v>#REF!</v>
      </c>
      <c r="U17" s="141" t="e">
        <f>COUNTIF(#REF!,Parameters!B15)</f>
        <v>#REF!</v>
      </c>
      <c r="V17" s="141" t="e">
        <f>COUNTIF(#REF!,Parameters!B15)</f>
        <v>#REF!</v>
      </c>
      <c r="W17" s="141" t="e">
        <f>COUNTIF(#REF!,Parameters!B15)</f>
        <v>#REF!</v>
      </c>
      <c r="X17" s="141" t="e">
        <f>COUNTIF(#REF!,Parameters!B15)</f>
        <v>#REF!</v>
      </c>
      <c r="Y17" s="141" t="e">
        <f>COUNTIF(#REF!,Parameters!B15)</f>
        <v>#REF!</v>
      </c>
      <c r="Z17" s="141" t="e">
        <f>COUNTIF(#REF!,Parameters!B15)</f>
        <v>#REF!</v>
      </c>
      <c r="AA17" s="141" t="e">
        <f>COUNTIF(#REF!,Parameters!B15)</f>
        <v>#REF!</v>
      </c>
      <c r="AB17" s="148" t="e">
        <f>COUNTIF(#REF!,Parameters!B15)</f>
        <v>#REF!</v>
      </c>
      <c r="AC17" s="148" t="e">
        <f>COUNTIF(#REF!,Parameters!B15)</f>
        <v>#REF!</v>
      </c>
      <c r="AD17" s="141" t="e">
        <f>COUNTIF(#REF!,Parameters!B15)</f>
        <v>#REF!</v>
      </c>
      <c r="AE17" s="160" t="e">
        <f>COUNTIF(#REF!,Parameters!B15)</f>
        <v>#REF!</v>
      </c>
    </row>
    <row r="18" spans="2:31">
      <c r="B18" s="105">
        <v>14</v>
      </c>
      <c r="C18" s="77" t="s">
        <v>39</v>
      </c>
      <c r="D18" s="107" t="s">
        <v>40</v>
      </c>
      <c r="E18" s="101"/>
      <c r="F18" s="108"/>
      <c r="G18" s="108"/>
      <c r="H18" s="109"/>
      <c r="I18" s="104"/>
      <c r="J18" s="104" t="e">
        <f>COUNTIF(#REF!,Parameters!#REF!)</f>
        <v>#REF!</v>
      </c>
      <c r="K18" s="104"/>
      <c r="L18" s="104"/>
      <c r="M18" s="104"/>
      <c r="N18" s="104"/>
      <c r="O18" s="104"/>
      <c r="P18" s="109"/>
      <c r="Q18" s="143"/>
      <c r="R18" s="144"/>
      <c r="S18" s="145" t="e">
        <f t="shared" si="1"/>
        <v>#REF!</v>
      </c>
      <c r="T18" s="146" t="e">
        <f>COUNTIF(#REF!,Parameters!#REF!)</f>
        <v>#REF!</v>
      </c>
      <c r="U18" s="141" t="e">
        <f>COUNTIF(#REF!,Parameters!#REF!)</f>
        <v>#REF!</v>
      </c>
      <c r="V18" s="141" t="e">
        <f>COUNTIF(#REF!,Parameters!#REF!)</f>
        <v>#REF!</v>
      </c>
      <c r="W18" s="141" t="e">
        <f>COUNTIF(#REF!,Parameters!#REF!)</f>
        <v>#REF!</v>
      </c>
      <c r="X18" s="141" t="e">
        <f>COUNTIF(#REF!,Parameters!#REF!)</f>
        <v>#REF!</v>
      </c>
      <c r="Y18" s="141" t="e">
        <f>COUNTIF(#REF!,Parameters!#REF!)</f>
        <v>#REF!</v>
      </c>
      <c r="Z18" s="141" t="e">
        <f>COUNTIF(#REF!,Parameters!#REF!)</f>
        <v>#REF!</v>
      </c>
      <c r="AA18" s="141" t="e">
        <f>COUNTIF(#REF!,Parameters!#REF!)</f>
        <v>#REF!</v>
      </c>
      <c r="AB18" s="148" t="e">
        <f>COUNTIF(#REF!,Parameters!#REF!)</f>
        <v>#REF!</v>
      </c>
      <c r="AC18" s="148" t="e">
        <f>COUNTIF(#REF!,Parameters!#REF!)</f>
        <v>#REF!</v>
      </c>
      <c r="AD18" s="141" t="e">
        <f>COUNTIF(#REF!,Parameters!#REF!)</f>
        <v>#REF!</v>
      </c>
      <c r="AE18" s="160" t="e">
        <f>COUNTIF(#REF!,Parameters!#REF!)</f>
        <v>#REF!</v>
      </c>
    </row>
    <row r="19" spans="2:31">
      <c r="B19" s="105">
        <v>15</v>
      </c>
      <c r="C19" s="77" t="s">
        <v>41</v>
      </c>
      <c r="D19" s="107" t="s">
        <v>42</v>
      </c>
      <c r="E19" s="101" t="e">
        <f t="shared" si="0"/>
        <v>#REF!</v>
      </c>
      <c r="F19" s="108" t="e">
        <f>COUNTIF(#REF!,Parameters!B16)</f>
        <v>#REF!</v>
      </c>
      <c r="G19" s="108" t="e">
        <f>COUNTIF(#REF!,Parameters!B16)</f>
        <v>#REF!</v>
      </c>
      <c r="H19" s="109" t="e">
        <f>COUNTIF(#REF!,Parameters!B16)</f>
        <v>#REF!</v>
      </c>
      <c r="I19" s="104" t="e">
        <f>COUNTIF(#REF!,Parameters!B22)</f>
        <v>#REF!</v>
      </c>
      <c r="J19" s="104" t="e">
        <f>COUNTIF(#REF!,Parameters!B22)</f>
        <v>#REF!</v>
      </c>
      <c r="K19" s="104" t="e">
        <f>COUNTIF(#REF!,Parameters!B22)</f>
        <v>#REF!</v>
      </c>
      <c r="L19" s="104" t="e">
        <f>COUNTIF(#REF!,Parameters!B22)</f>
        <v>#REF!</v>
      </c>
      <c r="M19" s="104" t="e">
        <f>COUNTIF(#REF!,Parameters!B22)</f>
        <v>#REF!</v>
      </c>
      <c r="N19" s="109" t="e">
        <f>COUNTIF(#REF!,Parameters!B22)</f>
        <v>#REF!</v>
      </c>
      <c r="O19" s="104" t="e">
        <f>COUNTIF(#REF!,Parameters!B22)</f>
        <v>#REF!</v>
      </c>
      <c r="P19" s="104" t="e">
        <f>COUNTIF(#REF!,Parameters!B22)</f>
        <v>#REF!</v>
      </c>
      <c r="Q19" s="104" t="e">
        <f>COUNTIF(#REF!,Parameters!B22)</f>
        <v>#REF!</v>
      </c>
      <c r="R19" s="144"/>
      <c r="S19" s="145" t="e">
        <f t="shared" si="1"/>
        <v>#REF!</v>
      </c>
      <c r="T19" s="146" t="e">
        <f>COUNTIF(#REF!,Parameters!B16)</f>
        <v>#REF!</v>
      </c>
      <c r="U19" s="141" t="e">
        <f>COUNTIF(#REF!,Parameters!B16)</f>
        <v>#REF!</v>
      </c>
      <c r="V19" s="141" t="e">
        <f>COUNTIF(#REF!,Parameters!B16)</f>
        <v>#REF!</v>
      </c>
      <c r="W19" s="141" t="e">
        <f>COUNTIF(#REF!,Parameters!B16)</f>
        <v>#REF!</v>
      </c>
      <c r="X19" s="141" t="e">
        <f>COUNTIF(#REF!,Parameters!B16)</f>
        <v>#REF!</v>
      </c>
      <c r="Y19" s="141" t="e">
        <f>COUNTIF(#REF!,Parameters!B16)</f>
        <v>#REF!</v>
      </c>
      <c r="Z19" s="141" t="e">
        <f>COUNTIF(#REF!,Parameters!B16)</f>
        <v>#REF!</v>
      </c>
      <c r="AA19" s="141" t="e">
        <f>COUNTIF(#REF!,Parameters!B16)</f>
        <v>#REF!</v>
      </c>
      <c r="AB19" s="148" t="e">
        <f>COUNTIF(#REF!,Parameters!B16)</f>
        <v>#REF!</v>
      </c>
      <c r="AC19" s="148" t="e">
        <f>COUNTIF(#REF!,Parameters!B16)</f>
        <v>#REF!</v>
      </c>
      <c r="AD19" s="141" t="e">
        <f>COUNTIF(#REF!,Parameters!B16)</f>
        <v>#REF!</v>
      </c>
      <c r="AE19" s="160" t="e">
        <f>COUNTIF(#REF!,Parameters!B16)</f>
        <v>#REF!</v>
      </c>
    </row>
    <row r="20" spans="2:31">
      <c r="B20" s="105">
        <v>16</v>
      </c>
      <c r="C20" s="77" t="s">
        <v>43</v>
      </c>
      <c r="D20" s="107" t="s">
        <v>42</v>
      </c>
      <c r="E20" s="101" t="e">
        <f t="shared" si="0"/>
        <v>#REF!</v>
      </c>
      <c r="F20" s="108" t="e">
        <f>COUNTIF(#REF!,Parameters!B17)</f>
        <v>#REF!</v>
      </c>
      <c r="G20" s="108" t="e">
        <f>COUNTIF(#REF!,Parameters!B17)</f>
        <v>#REF!</v>
      </c>
      <c r="H20" s="109" t="e">
        <f>COUNTIF(#REF!,Parameters!B17)</f>
        <v>#REF!</v>
      </c>
      <c r="I20" s="104" t="e">
        <f>COUNTIF(#REF!,Parameters!#REF!)</f>
        <v>#REF!</v>
      </c>
      <c r="J20" s="104" t="e">
        <f>COUNTIF(#REF!,Parameters!#REF!)</f>
        <v>#REF!</v>
      </c>
      <c r="K20" s="104" t="e">
        <f>COUNTIF(#REF!,Parameters!#REF!)</f>
        <v>#REF!</v>
      </c>
      <c r="L20" s="104" t="e">
        <f>COUNTIF(#REF!,Parameters!#REF!)</f>
        <v>#REF!</v>
      </c>
      <c r="M20" s="104" t="e">
        <f>COUNTIF(#REF!,Parameters!#REF!)</f>
        <v>#REF!</v>
      </c>
      <c r="N20" s="109" t="e">
        <f>COUNTIF(#REF!,Parameters!#REF!)</f>
        <v>#REF!</v>
      </c>
      <c r="O20" s="104" t="e">
        <f>COUNTIF(#REF!,Parameters!#REF!)</f>
        <v>#REF!</v>
      </c>
      <c r="P20" s="104" t="e">
        <f>COUNTIF(#REF!,Parameters!#REF!)</f>
        <v>#REF!</v>
      </c>
      <c r="Q20" s="104" t="e">
        <f>COUNTIF(#REF!,Parameters!#REF!)</f>
        <v>#REF!</v>
      </c>
      <c r="R20" s="144"/>
      <c r="S20" s="145" t="e">
        <f t="shared" si="1"/>
        <v>#REF!</v>
      </c>
      <c r="T20" s="146" t="e">
        <f>COUNTIF(#REF!,Parameters!B17)</f>
        <v>#REF!</v>
      </c>
      <c r="U20" s="141" t="e">
        <f>COUNTIF(#REF!,Parameters!B17)</f>
        <v>#REF!</v>
      </c>
      <c r="V20" s="141" t="e">
        <f>COUNTIF(#REF!,Parameters!B17)</f>
        <v>#REF!</v>
      </c>
      <c r="W20" s="141" t="e">
        <f>COUNTIF(#REF!,Parameters!B17)</f>
        <v>#REF!</v>
      </c>
      <c r="X20" s="141" t="e">
        <f>COUNTIF(#REF!,Parameters!B17)</f>
        <v>#REF!</v>
      </c>
      <c r="Y20" s="141" t="e">
        <f>COUNTIF(#REF!,Parameters!B17)</f>
        <v>#REF!</v>
      </c>
      <c r="Z20" s="141" t="e">
        <f>COUNTIF(#REF!,Parameters!B17)</f>
        <v>#REF!</v>
      </c>
      <c r="AA20" s="141" t="e">
        <f>COUNTIF(#REF!,Parameters!B17)</f>
        <v>#REF!</v>
      </c>
      <c r="AB20" s="148" t="e">
        <f>COUNTIF(#REF!,Parameters!B17)</f>
        <v>#REF!</v>
      </c>
      <c r="AC20" s="148" t="e">
        <f>COUNTIF(#REF!,Parameters!B17)</f>
        <v>#REF!</v>
      </c>
      <c r="AD20" s="141" t="e">
        <f>COUNTIF(#REF!,Parameters!B17)</f>
        <v>#REF!</v>
      </c>
      <c r="AE20" s="160" t="e">
        <f>COUNTIF(#REF!,Parameters!B17)</f>
        <v>#REF!</v>
      </c>
    </row>
    <row r="21" spans="2:31">
      <c r="B21" s="105">
        <v>17</v>
      </c>
      <c r="C21" s="77" t="s">
        <v>44</v>
      </c>
      <c r="D21" s="107" t="s">
        <v>42</v>
      </c>
      <c r="E21" s="101" t="e">
        <f t="shared" si="0"/>
        <v>#REF!</v>
      </c>
      <c r="F21" s="108" t="e">
        <f>COUNTIF(#REF!,Parameters!B18)</f>
        <v>#REF!</v>
      </c>
      <c r="G21" s="108" t="e">
        <f>COUNTIF(#REF!,Parameters!B18)</f>
        <v>#REF!</v>
      </c>
      <c r="H21" s="109" t="e">
        <f>COUNTIF(#REF!,Parameters!B18)</f>
        <v>#REF!</v>
      </c>
      <c r="I21" s="104" t="e">
        <f>COUNTIF(#REF!,Parameters!B23)</f>
        <v>#REF!</v>
      </c>
      <c r="J21" s="104" t="e">
        <f>COUNTIF(#REF!,Parameters!B23)</f>
        <v>#REF!</v>
      </c>
      <c r="K21" s="104" t="e">
        <f>COUNTIF(#REF!,Parameters!B23)</f>
        <v>#REF!</v>
      </c>
      <c r="L21" s="104" t="e">
        <f>COUNTIF(#REF!,Parameters!B23)</f>
        <v>#REF!</v>
      </c>
      <c r="M21" s="104" t="e">
        <f>COUNTIF(#REF!,Parameters!B23)</f>
        <v>#REF!</v>
      </c>
      <c r="N21" s="109" t="e">
        <f>COUNTIF(#REF!,Parameters!B23)</f>
        <v>#REF!</v>
      </c>
      <c r="O21" s="104" t="e">
        <f>COUNTIF(#REF!,Parameters!B23)</f>
        <v>#REF!</v>
      </c>
      <c r="P21" s="104" t="e">
        <f>COUNTIF(#REF!,Parameters!B23)</f>
        <v>#REF!</v>
      </c>
      <c r="Q21" s="104" t="e">
        <f>COUNTIF(#REF!,Parameters!B23)</f>
        <v>#REF!</v>
      </c>
      <c r="R21" s="144"/>
      <c r="S21" s="145" t="e">
        <f t="shared" si="1"/>
        <v>#REF!</v>
      </c>
      <c r="T21" s="146" t="e">
        <f>COUNTIF(#REF!,Parameters!B18)</f>
        <v>#REF!</v>
      </c>
      <c r="U21" s="141" t="e">
        <f>COUNTIF(#REF!,Parameters!B18)</f>
        <v>#REF!</v>
      </c>
      <c r="V21" s="141" t="e">
        <f>COUNTIF(#REF!,Parameters!B18)</f>
        <v>#REF!</v>
      </c>
      <c r="W21" s="141" t="e">
        <f>COUNTIF(#REF!,Parameters!B18)</f>
        <v>#REF!</v>
      </c>
      <c r="X21" s="141" t="e">
        <f>COUNTIF(#REF!,Parameters!B18)</f>
        <v>#REF!</v>
      </c>
      <c r="Y21" s="141" t="e">
        <f>COUNTIF(#REF!,Parameters!B18)</f>
        <v>#REF!</v>
      </c>
      <c r="Z21" s="141" t="e">
        <f>COUNTIF(#REF!,Parameters!B18)</f>
        <v>#REF!</v>
      </c>
      <c r="AA21" s="141" t="e">
        <f>COUNTIF(#REF!,Parameters!B18)</f>
        <v>#REF!</v>
      </c>
      <c r="AB21" s="148" t="e">
        <f>COUNTIF(#REF!,Parameters!B18)</f>
        <v>#REF!</v>
      </c>
      <c r="AC21" s="148" t="e">
        <f>COUNTIF(#REF!,Parameters!B18)</f>
        <v>#REF!</v>
      </c>
      <c r="AD21" s="141" t="e">
        <f>COUNTIF(#REF!,Parameters!B18)</f>
        <v>#REF!</v>
      </c>
      <c r="AE21" s="160" t="e">
        <f>COUNTIF(#REF!,Parameters!B18)</f>
        <v>#REF!</v>
      </c>
    </row>
    <row r="22" spans="2:31">
      <c r="B22" s="105">
        <v>18</v>
      </c>
      <c r="C22" s="77" t="s">
        <v>45</v>
      </c>
      <c r="D22" s="107" t="s">
        <v>42</v>
      </c>
      <c r="E22" s="101" t="e">
        <f t="shared" si="0"/>
        <v>#REF!</v>
      </c>
      <c r="F22" s="108" t="e">
        <f>COUNTIF(#REF!,Parameters!B19)</f>
        <v>#REF!</v>
      </c>
      <c r="G22" s="108" t="e">
        <f>COUNTIF(#REF!,Parameters!B19)</f>
        <v>#REF!</v>
      </c>
      <c r="H22" s="109" t="e">
        <f>COUNTIF(#REF!,Parameters!B19)</f>
        <v>#REF!</v>
      </c>
      <c r="I22" s="104" t="e">
        <f>COUNTIF(#REF!,Parameters!B24)</f>
        <v>#REF!</v>
      </c>
      <c r="J22" s="104" t="e">
        <f>COUNTIF(#REF!,Parameters!B24)</f>
        <v>#REF!</v>
      </c>
      <c r="K22" s="104" t="e">
        <f>COUNTIF(#REF!,Parameters!B24)</f>
        <v>#REF!</v>
      </c>
      <c r="L22" s="104" t="e">
        <f>COUNTIF(#REF!,Parameters!B24)</f>
        <v>#REF!</v>
      </c>
      <c r="M22" s="104" t="e">
        <f>COUNTIF(#REF!,Parameters!B24)</f>
        <v>#REF!</v>
      </c>
      <c r="N22" s="109" t="e">
        <f>COUNTIF(#REF!,Parameters!B24)</f>
        <v>#REF!</v>
      </c>
      <c r="O22" s="104" t="e">
        <f>COUNTIF(#REF!,Parameters!B24)</f>
        <v>#REF!</v>
      </c>
      <c r="P22" s="104" t="e">
        <f>COUNTIF(#REF!,Parameters!B24)</f>
        <v>#REF!</v>
      </c>
      <c r="Q22" s="104" t="e">
        <f>COUNTIF(#REF!,Parameters!B24)</f>
        <v>#REF!</v>
      </c>
      <c r="R22" s="144"/>
      <c r="S22" s="145" t="e">
        <f t="shared" si="1"/>
        <v>#REF!</v>
      </c>
      <c r="T22" s="146" t="e">
        <f>COUNTIF(#REF!,Parameters!B19)</f>
        <v>#REF!</v>
      </c>
      <c r="U22" s="141" t="e">
        <f>COUNTIF(#REF!,Parameters!B19)</f>
        <v>#REF!</v>
      </c>
      <c r="V22" s="141" t="e">
        <f>COUNTIF(#REF!,Parameters!B19)</f>
        <v>#REF!</v>
      </c>
      <c r="W22" s="141" t="e">
        <f>COUNTIF(#REF!,Parameters!B19)</f>
        <v>#REF!</v>
      </c>
      <c r="X22" s="141" t="e">
        <f>COUNTIF(#REF!,Parameters!B19)</f>
        <v>#REF!</v>
      </c>
      <c r="Y22" s="141" t="e">
        <f>COUNTIF(#REF!,Parameters!B19)</f>
        <v>#REF!</v>
      </c>
      <c r="Z22" s="141" t="e">
        <f>COUNTIF(#REF!,Parameters!B19)</f>
        <v>#REF!</v>
      </c>
      <c r="AA22" s="141" t="e">
        <f>COUNTIF(#REF!,Parameters!B19)</f>
        <v>#REF!</v>
      </c>
      <c r="AB22" s="148" t="e">
        <f>COUNTIF(#REF!,Parameters!B19)</f>
        <v>#REF!</v>
      </c>
      <c r="AC22" s="148" t="e">
        <f>COUNTIF(#REF!,Parameters!B19)</f>
        <v>#REF!</v>
      </c>
      <c r="AD22" s="141" t="e">
        <f>COUNTIF(#REF!,Parameters!B19)</f>
        <v>#REF!</v>
      </c>
      <c r="AE22" s="160" t="e">
        <f>COUNTIF(#REF!,Parameters!B19)</f>
        <v>#REF!</v>
      </c>
    </row>
    <row r="23" spans="2:31">
      <c r="B23" s="105">
        <v>19</v>
      </c>
      <c r="C23" s="77" t="s">
        <v>46</v>
      </c>
      <c r="D23" s="107" t="s">
        <v>47</v>
      </c>
      <c r="E23" s="101" t="e">
        <f t="shared" si="0"/>
        <v>#REF!</v>
      </c>
      <c r="F23" s="108" t="e">
        <f>COUNTIF(#REF!,Parameters!B20)</f>
        <v>#REF!</v>
      </c>
      <c r="G23" s="108" t="e">
        <f>COUNTIF(#REF!,Parameters!B20)</f>
        <v>#REF!</v>
      </c>
      <c r="H23" s="109" t="e">
        <f>COUNTIF(#REF!,Parameters!B20)</f>
        <v>#REF!</v>
      </c>
      <c r="I23" s="104" t="e">
        <f>COUNTIF(#REF!,Parameters!B25)</f>
        <v>#REF!</v>
      </c>
      <c r="J23" s="104" t="e">
        <f>COUNTIF(#REF!,Parameters!B25)</f>
        <v>#REF!</v>
      </c>
      <c r="K23" s="104" t="e">
        <f>COUNTIF(#REF!,Parameters!B25)</f>
        <v>#REF!</v>
      </c>
      <c r="L23" s="104" t="e">
        <f>COUNTIF(#REF!,Parameters!B25)</f>
        <v>#REF!</v>
      </c>
      <c r="M23" s="104" t="e">
        <f>COUNTIF(#REF!,Parameters!B25)</f>
        <v>#REF!</v>
      </c>
      <c r="N23" s="109" t="e">
        <f>COUNTIF(#REF!,Parameters!B25)</f>
        <v>#REF!</v>
      </c>
      <c r="O23" s="104" t="e">
        <f>COUNTIF(#REF!,Parameters!B25)</f>
        <v>#REF!</v>
      </c>
      <c r="P23" s="104" t="e">
        <f>COUNTIF(#REF!,Parameters!B25)</f>
        <v>#REF!</v>
      </c>
      <c r="Q23" s="104" t="e">
        <f>COUNTIF(#REF!,Parameters!B25)</f>
        <v>#REF!</v>
      </c>
      <c r="R23" s="144"/>
      <c r="S23" s="145" t="e">
        <f t="shared" si="1"/>
        <v>#REF!</v>
      </c>
      <c r="T23" s="146" t="e">
        <f>COUNTIF(#REF!,Parameters!B20)</f>
        <v>#REF!</v>
      </c>
      <c r="U23" s="141" t="e">
        <f>COUNTIF(#REF!,Parameters!B20)</f>
        <v>#REF!</v>
      </c>
      <c r="V23" s="141" t="e">
        <f>COUNTIF(#REF!,Parameters!B20)</f>
        <v>#REF!</v>
      </c>
      <c r="W23" s="141" t="e">
        <f>COUNTIF(#REF!,Parameters!B20)</f>
        <v>#REF!</v>
      </c>
      <c r="X23" s="141" t="e">
        <f>COUNTIF(#REF!,Parameters!B20)</f>
        <v>#REF!</v>
      </c>
      <c r="Y23" s="141" t="e">
        <f>COUNTIF(#REF!,Parameters!B20)</f>
        <v>#REF!</v>
      </c>
      <c r="Z23" s="141" t="e">
        <f>COUNTIF(#REF!,Parameters!B20)</f>
        <v>#REF!</v>
      </c>
      <c r="AA23" s="141" t="e">
        <f>COUNTIF(#REF!,Parameters!B20)</f>
        <v>#REF!</v>
      </c>
      <c r="AB23" s="148" t="e">
        <f>COUNTIF(#REF!,Parameters!B20)</f>
        <v>#REF!</v>
      </c>
      <c r="AC23" s="148" t="e">
        <f>COUNTIF(#REF!,Parameters!B20)</f>
        <v>#REF!</v>
      </c>
      <c r="AD23" s="141" t="e">
        <f>COUNTIF(#REF!,Parameters!B20)</f>
        <v>#REF!</v>
      </c>
      <c r="AE23" s="160" t="e">
        <f>COUNTIF(#REF!,Parameters!B20)</f>
        <v>#REF!</v>
      </c>
    </row>
    <row r="24" spans="2:31">
      <c r="B24" s="105">
        <v>20</v>
      </c>
      <c r="C24" s="77" t="s">
        <v>48</v>
      </c>
      <c r="D24" s="107" t="s">
        <v>47</v>
      </c>
      <c r="E24" s="101" t="e">
        <f t="shared" si="0"/>
        <v>#REF!</v>
      </c>
      <c r="F24" s="108" t="e">
        <f>COUNTIF(#REF!,Parameters!B21)</f>
        <v>#REF!</v>
      </c>
      <c r="G24" s="108" t="e">
        <f>COUNTIF(#REF!,Parameters!B21)</f>
        <v>#REF!</v>
      </c>
      <c r="H24" s="109" t="e">
        <f>COUNTIF(#REF!,Parameters!B21)</f>
        <v>#REF!</v>
      </c>
      <c r="I24" s="104" t="e">
        <f>COUNTIF(#REF!,Parameters!B26)</f>
        <v>#REF!</v>
      </c>
      <c r="J24" s="104" t="e">
        <f>COUNTIF(#REF!,Parameters!B26)</f>
        <v>#REF!</v>
      </c>
      <c r="K24" s="104" t="e">
        <f>COUNTIF(#REF!,Parameters!B26)</f>
        <v>#REF!</v>
      </c>
      <c r="L24" s="104" t="e">
        <f>COUNTIF(#REF!,Parameters!B26)</f>
        <v>#REF!</v>
      </c>
      <c r="M24" s="104" t="e">
        <f>COUNTIF(#REF!,Parameters!B26)</f>
        <v>#REF!</v>
      </c>
      <c r="N24" s="109" t="e">
        <f>COUNTIF(#REF!,Parameters!B26)</f>
        <v>#REF!</v>
      </c>
      <c r="O24" s="104" t="e">
        <f>COUNTIF(#REF!,Parameters!B26)</f>
        <v>#REF!</v>
      </c>
      <c r="P24" s="104" t="e">
        <f>COUNTIF(#REF!,Parameters!B26)</f>
        <v>#REF!</v>
      </c>
      <c r="Q24" s="104" t="e">
        <f>COUNTIF(#REF!,Parameters!B26)</f>
        <v>#REF!</v>
      </c>
      <c r="R24" s="144"/>
      <c r="S24" s="145" t="e">
        <f t="shared" si="1"/>
        <v>#REF!</v>
      </c>
      <c r="T24" s="146" t="e">
        <f>COUNTIF(#REF!,Parameters!B21)</f>
        <v>#REF!</v>
      </c>
      <c r="U24" s="141" t="e">
        <f>COUNTIF(#REF!,Parameters!B21)</f>
        <v>#REF!</v>
      </c>
      <c r="V24" s="141" t="e">
        <f>COUNTIF(#REF!,Parameters!B21)</f>
        <v>#REF!</v>
      </c>
      <c r="W24" s="141" t="e">
        <f>COUNTIF(#REF!,Parameters!B21)</f>
        <v>#REF!</v>
      </c>
      <c r="X24" s="141" t="e">
        <f>COUNTIF(#REF!,Parameters!B21)</f>
        <v>#REF!</v>
      </c>
      <c r="Y24" s="141" t="e">
        <f>COUNTIF(#REF!,Parameters!B21)</f>
        <v>#REF!</v>
      </c>
      <c r="Z24" s="141" t="e">
        <f>COUNTIF(#REF!,Parameters!B21)</f>
        <v>#REF!</v>
      </c>
      <c r="AA24" s="141" t="e">
        <f>COUNTIF(#REF!,Parameters!B21)</f>
        <v>#REF!</v>
      </c>
      <c r="AB24" s="148" t="e">
        <f>COUNTIF(#REF!,Parameters!B21)</f>
        <v>#REF!</v>
      </c>
      <c r="AC24" s="148" t="e">
        <f>COUNTIF(#REF!,Parameters!B21)</f>
        <v>#REF!</v>
      </c>
      <c r="AD24" s="141" t="e">
        <f>COUNTIF(#REF!,Parameters!B21)</f>
        <v>#REF!</v>
      </c>
      <c r="AE24" s="160" t="e">
        <f>COUNTIF(#REF!,Parameters!B21)</f>
        <v>#REF!</v>
      </c>
    </row>
    <row r="25" spans="2:31">
      <c r="B25" s="105">
        <v>21</v>
      </c>
      <c r="C25" s="77" t="s">
        <v>49</v>
      </c>
      <c r="D25" s="107" t="s">
        <v>47</v>
      </c>
      <c r="E25" s="101" t="e">
        <f t="shared" si="0"/>
        <v>#REF!</v>
      </c>
      <c r="F25" s="108" t="e">
        <f>COUNTIF(#REF!,Parameters!B22)</f>
        <v>#REF!</v>
      </c>
      <c r="G25" s="108" t="e">
        <f>COUNTIF(#REF!,Parameters!B22)</f>
        <v>#REF!</v>
      </c>
      <c r="H25" s="109" t="e">
        <f>COUNTIF(#REF!,Parameters!B22)</f>
        <v>#REF!</v>
      </c>
      <c r="I25" s="104" t="e">
        <f>COUNTIF(#REF!,Parameters!B27)</f>
        <v>#REF!</v>
      </c>
      <c r="J25" s="104" t="e">
        <f>COUNTIF(#REF!,Parameters!B27)</f>
        <v>#REF!</v>
      </c>
      <c r="K25" s="104" t="e">
        <f>COUNTIF(#REF!,Parameters!B27)</f>
        <v>#REF!</v>
      </c>
      <c r="L25" s="104" t="e">
        <f>COUNTIF(#REF!,Parameters!B27)</f>
        <v>#REF!</v>
      </c>
      <c r="M25" s="104" t="e">
        <f>COUNTIF(#REF!,Parameters!B27)</f>
        <v>#REF!</v>
      </c>
      <c r="N25" s="109" t="e">
        <f>COUNTIF(#REF!,Parameters!B27)</f>
        <v>#REF!</v>
      </c>
      <c r="O25" s="104" t="e">
        <f>COUNTIF(#REF!,Parameters!B27)</f>
        <v>#REF!</v>
      </c>
      <c r="P25" s="104" t="e">
        <f>COUNTIF(#REF!,Parameters!B27)</f>
        <v>#REF!</v>
      </c>
      <c r="Q25" s="104" t="e">
        <f>COUNTIF(#REF!,Parameters!B27)</f>
        <v>#REF!</v>
      </c>
      <c r="R25" s="144"/>
      <c r="S25" s="145" t="e">
        <f t="shared" si="1"/>
        <v>#REF!</v>
      </c>
      <c r="T25" s="146" t="e">
        <f>COUNTIF(#REF!,Parameters!B22)</f>
        <v>#REF!</v>
      </c>
      <c r="U25" s="141" t="e">
        <f>COUNTIF(#REF!,Parameters!B22)</f>
        <v>#REF!</v>
      </c>
      <c r="V25" s="141" t="e">
        <f>COUNTIF(#REF!,Parameters!B22)</f>
        <v>#REF!</v>
      </c>
      <c r="W25" s="141" t="e">
        <f>COUNTIF(#REF!,Parameters!B22)</f>
        <v>#REF!</v>
      </c>
      <c r="X25" s="141" t="e">
        <f>COUNTIF(#REF!,Parameters!B22)</f>
        <v>#REF!</v>
      </c>
      <c r="Y25" s="141" t="e">
        <f>COUNTIF(#REF!,Parameters!B22)</f>
        <v>#REF!</v>
      </c>
      <c r="Z25" s="141" t="e">
        <f>COUNTIF(#REF!,Parameters!B22)</f>
        <v>#REF!</v>
      </c>
      <c r="AA25" s="141" t="e">
        <f>COUNTIF(#REF!,Parameters!B22)</f>
        <v>#REF!</v>
      </c>
      <c r="AB25" s="148" t="e">
        <f>COUNTIF(#REF!,Parameters!B22)</f>
        <v>#REF!</v>
      </c>
      <c r="AC25" s="148" t="e">
        <f>COUNTIF(#REF!,Parameters!B22)</f>
        <v>#REF!</v>
      </c>
      <c r="AD25" s="141" t="e">
        <f>COUNTIF(#REF!,Parameters!B22)</f>
        <v>#REF!</v>
      </c>
      <c r="AE25" s="160" t="e">
        <f>COUNTIF(#REF!,Parameters!B22)</f>
        <v>#REF!</v>
      </c>
    </row>
    <row r="26" spans="2:31">
      <c r="B26" s="105">
        <v>22</v>
      </c>
      <c r="C26" s="77" t="s">
        <v>50</v>
      </c>
      <c r="D26" s="107" t="s">
        <v>47</v>
      </c>
      <c r="E26" s="101" t="e">
        <f t="shared" si="0"/>
        <v>#REF!</v>
      </c>
      <c r="F26" s="108" t="e">
        <f>COUNTIF(#REF!,Parameters!#REF!)</f>
        <v>#REF!</v>
      </c>
      <c r="G26" s="108" t="e">
        <f>COUNTIF(#REF!,Parameters!#REF!)</f>
        <v>#REF!</v>
      </c>
      <c r="H26" s="109" t="e">
        <f>COUNTIF(#REF!,Parameters!#REF!)</f>
        <v>#REF!</v>
      </c>
      <c r="I26" s="104" t="e">
        <f>COUNTIF(#REF!,Parameters!B28)</f>
        <v>#REF!</v>
      </c>
      <c r="J26" s="104" t="e">
        <f>COUNTIF(#REF!,Parameters!B28)</f>
        <v>#REF!</v>
      </c>
      <c r="K26" s="104" t="e">
        <f>COUNTIF(#REF!,Parameters!B28)</f>
        <v>#REF!</v>
      </c>
      <c r="L26" s="104" t="e">
        <f>COUNTIF(#REF!,Parameters!B28)</f>
        <v>#REF!</v>
      </c>
      <c r="M26" s="104" t="e">
        <f>COUNTIF(#REF!,Parameters!B28)</f>
        <v>#REF!</v>
      </c>
      <c r="N26" s="109" t="e">
        <f>COUNTIF(#REF!,Parameters!B28)</f>
        <v>#REF!</v>
      </c>
      <c r="O26" s="104" t="e">
        <f>COUNTIF(#REF!,Parameters!B28)</f>
        <v>#REF!</v>
      </c>
      <c r="P26" s="104" t="e">
        <f>COUNTIF(#REF!,Parameters!B28)</f>
        <v>#REF!</v>
      </c>
      <c r="Q26" s="104" t="e">
        <f>COUNTIF(#REF!,Parameters!B28)</f>
        <v>#REF!</v>
      </c>
      <c r="R26" s="144"/>
      <c r="S26" s="145" t="e">
        <f t="shared" si="1"/>
        <v>#REF!</v>
      </c>
      <c r="T26" s="146" t="e">
        <f>COUNTIF(#REF!,Parameters!#REF!)</f>
        <v>#REF!</v>
      </c>
      <c r="U26" s="141" t="e">
        <f>COUNTIF(#REF!,Parameters!#REF!)</f>
        <v>#REF!</v>
      </c>
      <c r="V26" s="141" t="e">
        <f>COUNTIF(#REF!,Parameters!#REF!)</f>
        <v>#REF!</v>
      </c>
      <c r="W26" s="141" t="e">
        <f>COUNTIF(#REF!,Parameters!#REF!)</f>
        <v>#REF!</v>
      </c>
      <c r="X26" s="141" t="e">
        <f>COUNTIF(#REF!,Parameters!#REF!)</f>
        <v>#REF!</v>
      </c>
      <c r="Y26" s="141" t="e">
        <f>COUNTIF(#REF!,Parameters!#REF!)</f>
        <v>#REF!</v>
      </c>
      <c r="Z26" s="141" t="e">
        <f>COUNTIF(#REF!,Parameters!#REF!)</f>
        <v>#REF!</v>
      </c>
      <c r="AA26" s="141" t="e">
        <f>COUNTIF(#REF!,Parameters!#REF!)</f>
        <v>#REF!</v>
      </c>
      <c r="AB26" s="148" t="e">
        <f>COUNTIF(#REF!,Parameters!#REF!)</f>
        <v>#REF!</v>
      </c>
      <c r="AC26" s="148" t="e">
        <f>COUNTIF(#REF!,Parameters!#REF!)</f>
        <v>#REF!</v>
      </c>
      <c r="AD26" s="141" t="e">
        <f>COUNTIF(#REF!,Parameters!#REF!)</f>
        <v>#REF!</v>
      </c>
      <c r="AE26" s="160" t="e">
        <f>COUNTIF(#REF!,Parameters!#REF!)</f>
        <v>#REF!</v>
      </c>
    </row>
    <row r="27" spans="2:31">
      <c r="B27" s="105">
        <v>23</v>
      </c>
      <c r="C27" s="77" t="s">
        <v>51</v>
      </c>
      <c r="D27" s="107" t="s">
        <v>47</v>
      </c>
      <c r="E27" s="101" t="e">
        <f t="shared" si="0"/>
        <v>#REF!</v>
      </c>
      <c r="F27" s="108" t="e">
        <f>COUNTIF(#REF!,Parameters!B23)</f>
        <v>#REF!</v>
      </c>
      <c r="G27" s="108" t="e">
        <f>COUNTIF(#REF!,Parameters!B23)</f>
        <v>#REF!</v>
      </c>
      <c r="H27" s="109" t="e">
        <f>COUNTIF(#REF!,Parameters!B23)</f>
        <v>#REF!</v>
      </c>
      <c r="I27" s="104" t="e">
        <f>COUNTIF(#REF!,Parameters!B29)</f>
        <v>#REF!</v>
      </c>
      <c r="J27" s="104" t="e">
        <f>COUNTIF(#REF!,Parameters!B29)</f>
        <v>#REF!</v>
      </c>
      <c r="K27" s="104" t="e">
        <f>COUNTIF(#REF!,Parameters!B29)</f>
        <v>#REF!</v>
      </c>
      <c r="L27" s="104" t="e">
        <f>COUNTIF(#REF!,Parameters!B29)</f>
        <v>#REF!</v>
      </c>
      <c r="M27" s="104" t="e">
        <f>COUNTIF(#REF!,Parameters!B29)</f>
        <v>#REF!</v>
      </c>
      <c r="N27" s="109" t="e">
        <f>COUNTIF(#REF!,Parameters!B29)</f>
        <v>#REF!</v>
      </c>
      <c r="O27" s="104" t="e">
        <f>COUNTIF(#REF!,Parameters!B29)</f>
        <v>#REF!</v>
      </c>
      <c r="P27" s="104" t="e">
        <f>COUNTIF(#REF!,Parameters!B29)</f>
        <v>#REF!</v>
      </c>
      <c r="Q27" s="104" t="e">
        <f>COUNTIF(#REF!,Parameters!B29)</f>
        <v>#REF!</v>
      </c>
      <c r="R27" s="144"/>
      <c r="S27" s="145" t="e">
        <f t="shared" si="1"/>
        <v>#REF!</v>
      </c>
      <c r="T27" s="146" t="e">
        <f>COUNTIF(#REF!,Parameters!B23)</f>
        <v>#REF!</v>
      </c>
      <c r="U27" s="141" t="e">
        <f>COUNTIF(#REF!,Parameters!B23)</f>
        <v>#REF!</v>
      </c>
      <c r="V27" s="141" t="e">
        <f>COUNTIF(#REF!,Parameters!B23)</f>
        <v>#REF!</v>
      </c>
      <c r="W27" s="141" t="e">
        <f>COUNTIF(#REF!,Parameters!B23)</f>
        <v>#REF!</v>
      </c>
      <c r="X27" s="141" t="e">
        <f>COUNTIF(#REF!,Parameters!B23)</f>
        <v>#REF!</v>
      </c>
      <c r="Y27" s="141" t="e">
        <f>COUNTIF(#REF!,Parameters!B23)</f>
        <v>#REF!</v>
      </c>
      <c r="Z27" s="141" t="e">
        <f>COUNTIF(#REF!,Parameters!B23)</f>
        <v>#REF!</v>
      </c>
      <c r="AA27" s="141" t="e">
        <f>COUNTIF(#REF!,Parameters!B23)</f>
        <v>#REF!</v>
      </c>
      <c r="AB27" s="148" t="e">
        <f>COUNTIF(#REF!,Parameters!B23)</f>
        <v>#REF!</v>
      </c>
      <c r="AC27" s="148" t="e">
        <f>COUNTIF(#REF!,Parameters!B23)</f>
        <v>#REF!</v>
      </c>
      <c r="AD27" s="141" t="e">
        <f>COUNTIF(#REF!,Parameters!B23)</f>
        <v>#REF!</v>
      </c>
      <c r="AE27" s="160" t="e">
        <f>COUNTIF(#REF!,Parameters!B23)</f>
        <v>#REF!</v>
      </c>
    </row>
    <row r="28" spans="2:31">
      <c r="B28" s="105">
        <v>24</v>
      </c>
      <c r="C28" s="77" t="s">
        <v>52</v>
      </c>
      <c r="D28" s="107" t="s">
        <v>47</v>
      </c>
      <c r="E28" s="101" t="e">
        <f t="shared" si="0"/>
        <v>#REF!</v>
      </c>
      <c r="F28" s="108" t="e">
        <f>COUNTIF(#REF!,Parameters!B24)</f>
        <v>#REF!</v>
      </c>
      <c r="G28" s="108" t="e">
        <f>COUNTIF(#REF!,Parameters!B24)</f>
        <v>#REF!</v>
      </c>
      <c r="H28" s="109" t="e">
        <f>COUNTIF(#REF!,Parameters!B24)</f>
        <v>#REF!</v>
      </c>
      <c r="I28" s="104" t="e">
        <f>COUNTIF(#REF!,Parameters!B29)</f>
        <v>#REF!</v>
      </c>
      <c r="J28" s="104" t="e">
        <f>COUNTIF(#REF!,Parameters!B29)</f>
        <v>#REF!</v>
      </c>
      <c r="K28" s="104" t="e">
        <f>COUNTIF(#REF!,Parameters!B29)</f>
        <v>#REF!</v>
      </c>
      <c r="L28" s="104" t="e">
        <f>COUNTIF(#REF!,Parameters!B29)</f>
        <v>#REF!</v>
      </c>
      <c r="M28" s="104" t="e">
        <f>COUNTIF(#REF!,Parameters!B29)</f>
        <v>#REF!</v>
      </c>
      <c r="N28" s="109" t="e">
        <f>COUNTIF(#REF!,Parameters!B29)</f>
        <v>#REF!</v>
      </c>
      <c r="O28" s="104" t="e">
        <f>COUNTIF(#REF!,Parameters!B29)</f>
        <v>#REF!</v>
      </c>
      <c r="P28" s="104" t="e">
        <f>COUNTIF(#REF!,Parameters!B29)</f>
        <v>#REF!</v>
      </c>
      <c r="Q28" s="104" t="e">
        <f>COUNTIF(#REF!,Parameters!B29)</f>
        <v>#REF!</v>
      </c>
      <c r="R28" s="144"/>
      <c r="S28" s="145" t="e">
        <f t="shared" si="1"/>
        <v>#REF!</v>
      </c>
      <c r="T28" s="146" t="e">
        <f>COUNTIF(#REF!,Parameters!B24)</f>
        <v>#REF!</v>
      </c>
      <c r="U28" s="141" t="e">
        <f>COUNTIF(#REF!,Parameters!B24)</f>
        <v>#REF!</v>
      </c>
      <c r="V28" s="141" t="e">
        <f>COUNTIF(#REF!,Parameters!B24)</f>
        <v>#REF!</v>
      </c>
      <c r="W28" s="141" t="e">
        <f>COUNTIF(#REF!,Parameters!B24)</f>
        <v>#REF!</v>
      </c>
      <c r="X28" s="141" t="e">
        <f>COUNTIF(#REF!,Parameters!B24)</f>
        <v>#REF!</v>
      </c>
      <c r="Y28" s="141" t="e">
        <f>COUNTIF(#REF!,Parameters!B24)</f>
        <v>#REF!</v>
      </c>
      <c r="Z28" s="141" t="e">
        <f>COUNTIF(#REF!,Parameters!B24)</f>
        <v>#REF!</v>
      </c>
      <c r="AA28" s="141" t="e">
        <f>COUNTIF(#REF!,Parameters!B24)</f>
        <v>#REF!</v>
      </c>
      <c r="AB28" s="148" t="e">
        <f>COUNTIF(#REF!,Parameters!B24)</f>
        <v>#REF!</v>
      </c>
      <c r="AC28" s="148" t="e">
        <f>COUNTIF(#REF!,Parameters!B24)</f>
        <v>#REF!</v>
      </c>
      <c r="AD28" s="141" t="e">
        <f>COUNTIF(#REF!,Parameters!B24)</f>
        <v>#REF!</v>
      </c>
      <c r="AE28" s="160" t="e">
        <f>COUNTIF(#REF!,Parameters!B24)</f>
        <v>#REF!</v>
      </c>
    </row>
    <row r="29" spans="2:31">
      <c r="B29" s="105">
        <v>25</v>
      </c>
      <c r="C29" s="77" t="s">
        <v>53</v>
      </c>
      <c r="D29" s="107" t="s">
        <v>47</v>
      </c>
      <c r="E29" s="101" t="e">
        <f t="shared" si="0"/>
        <v>#REF!</v>
      </c>
      <c r="F29" s="108" t="e">
        <f>COUNTIF(#REF!,Parameters!B25)</f>
        <v>#REF!</v>
      </c>
      <c r="G29" s="108" t="e">
        <f>COUNTIF(#REF!,Parameters!B25)</f>
        <v>#REF!</v>
      </c>
      <c r="H29" s="109" t="e">
        <f>COUNTIF(#REF!,Parameters!B25)</f>
        <v>#REF!</v>
      </c>
      <c r="I29" s="104" t="e">
        <f>COUNTIF(#REF!,Parameters!B30)</f>
        <v>#REF!</v>
      </c>
      <c r="J29" s="104" t="e">
        <f>COUNTIF(#REF!,Parameters!B30)</f>
        <v>#REF!</v>
      </c>
      <c r="K29" s="104" t="e">
        <f>COUNTIF(#REF!,Parameters!B30)</f>
        <v>#REF!</v>
      </c>
      <c r="L29" s="104" t="e">
        <f>COUNTIF(#REF!,Parameters!B30)</f>
        <v>#REF!</v>
      </c>
      <c r="M29" s="104" t="e">
        <f>COUNTIF(#REF!,Parameters!B30)</f>
        <v>#REF!</v>
      </c>
      <c r="N29" s="109" t="e">
        <f>COUNTIF(#REF!,Parameters!B30)</f>
        <v>#REF!</v>
      </c>
      <c r="O29" s="104" t="e">
        <f>COUNTIF(#REF!,Parameters!B30)</f>
        <v>#REF!</v>
      </c>
      <c r="P29" s="104" t="e">
        <f>COUNTIF(#REF!,Parameters!B30)</f>
        <v>#REF!</v>
      </c>
      <c r="Q29" s="104" t="e">
        <f>COUNTIF(#REF!,Parameters!B30)</f>
        <v>#REF!</v>
      </c>
      <c r="R29" s="144"/>
      <c r="S29" s="145" t="e">
        <f t="shared" si="1"/>
        <v>#REF!</v>
      </c>
      <c r="T29" s="146" t="e">
        <f>COUNTIF(#REF!,Parameters!B25)</f>
        <v>#REF!</v>
      </c>
      <c r="U29" s="141" t="e">
        <f>COUNTIF(#REF!,Parameters!B25)</f>
        <v>#REF!</v>
      </c>
      <c r="V29" s="141" t="e">
        <f>COUNTIF(#REF!,Parameters!B25)</f>
        <v>#REF!</v>
      </c>
      <c r="W29" s="141" t="e">
        <f>COUNTIF(#REF!,Parameters!B25)</f>
        <v>#REF!</v>
      </c>
      <c r="X29" s="141" t="e">
        <f>COUNTIF(#REF!,Parameters!B25)</f>
        <v>#REF!</v>
      </c>
      <c r="Y29" s="141" t="e">
        <f>COUNTIF(#REF!,Parameters!B25)</f>
        <v>#REF!</v>
      </c>
      <c r="Z29" s="141" t="e">
        <f>COUNTIF(#REF!,Parameters!B25)</f>
        <v>#REF!</v>
      </c>
      <c r="AA29" s="141" t="e">
        <f>COUNTIF(#REF!,Parameters!B25)</f>
        <v>#REF!</v>
      </c>
      <c r="AB29" s="148" t="e">
        <f>COUNTIF(#REF!,Parameters!B25)</f>
        <v>#REF!</v>
      </c>
      <c r="AC29" s="148" t="e">
        <f>COUNTIF(#REF!,Parameters!B25)</f>
        <v>#REF!</v>
      </c>
      <c r="AD29" s="141" t="e">
        <f>COUNTIF(#REF!,Parameters!B25)</f>
        <v>#REF!</v>
      </c>
      <c r="AE29" s="160" t="e">
        <f>COUNTIF(#REF!,Parameters!B25)</f>
        <v>#REF!</v>
      </c>
    </row>
    <row r="30" spans="2:31">
      <c r="B30" s="105">
        <v>26</v>
      </c>
      <c r="C30" s="77" t="s">
        <v>54</v>
      </c>
      <c r="D30" s="107" t="s">
        <v>55</v>
      </c>
      <c r="E30" s="101" t="e">
        <f t="shared" si="0"/>
        <v>#REF!</v>
      </c>
      <c r="F30" s="108" t="e">
        <f>COUNTIF(#REF!,Parameters!B26)</f>
        <v>#REF!</v>
      </c>
      <c r="G30" s="108" t="e">
        <f>COUNTIF(#REF!,Parameters!B26)</f>
        <v>#REF!</v>
      </c>
      <c r="H30" s="109" t="e">
        <f>COUNTIF(#REF!,Parameters!B26)</f>
        <v>#REF!</v>
      </c>
      <c r="I30" s="104" t="e">
        <f>COUNTIF(#REF!,Parameters!B31)</f>
        <v>#REF!</v>
      </c>
      <c r="J30" s="104" t="e">
        <f>COUNTIF(#REF!,Parameters!B31)</f>
        <v>#REF!</v>
      </c>
      <c r="K30" s="104" t="e">
        <f>COUNTIF(#REF!,Parameters!B31)</f>
        <v>#REF!</v>
      </c>
      <c r="L30" s="104" t="e">
        <f>COUNTIF(#REF!,Parameters!B31)</f>
        <v>#REF!</v>
      </c>
      <c r="M30" s="104" t="e">
        <f>COUNTIF(#REF!,Parameters!B31)</f>
        <v>#REF!</v>
      </c>
      <c r="N30" s="109" t="e">
        <f>COUNTIF(#REF!,Parameters!B31)</f>
        <v>#REF!</v>
      </c>
      <c r="O30" s="104" t="e">
        <f>COUNTIF(#REF!,Parameters!B31)</f>
        <v>#REF!</v>
      </c>
      <c r="P30" s="104" t="e">
        <f>COUNTIF(#REF!,Parameters!B31)</f>
        <v>#REF!</v>
      </c>
      <c r="Q30" s="104" t="e">
        <f>COUNTIF(#REF!,Parameters!B31)</f>
        <v>#REF!</v>
      </c>
      <c r="R30" s="144"/>
      <c r="S30" s="145" t="e">
        <f t="shared" si="1"/>
        <v>#REF!</v>
      </c>
      <c r="T30" s="146" t="e">
        <f>COUNTIF(#REF!,Parameters!B26)</f>
        <v>#REF!</v>
      </c>
      <c r="U30" s="141" t="e">
        <f>COUNTIF(#REF!,Parameters!B26)</f>
        <v>#REF!</v>
      </c>
      <c r="V30" s="141" t="e">
        <f>COUNTIF(#REF!,Parameters!B26)</f>
        <v>#REF!</v>
      </c>
      <c r="W30" s="141" t="e">
        <f>COUNTIF(#REF!,Parameters!B26)</f>
        <v>#REF!</v>
      </c>
      <c r="X30" s="141" t="e">
        <f>COUNTIF(#REF!,Parameters!B26)</f>
        <v>#REF!</v>
      </c>
      <c r="Y30" s="141" t="e">
        <f>COUNTIF(#REF!,Parameters!B26)</f>
        <v>#REF!</v>
      </c>
      <c r="Z30" s="141" t="e">
        <f>COUNTIF(#REF!,Parameters!B26)</f>
        <v>#REF!</v>
      </c>
      <c r="AA30" s="141" t="e">
        <f>COUNTIF(#REF!,Parameters!B26)</f>
        <v>#REF!</v>
      </c>
      <c r="AB30" s="148" t="e">
        <f>COUNTIF(#REF!,Parameters!B26)</f>
        <v>#REF!</v>
      </c>
      <c r="AC30" s="148" t="e">
        <f>COUNTIF(#REF!,Parameters!B26)</f>
        <v>#REF!</v>
      </c>
      <c r="AD30" s="141" t="e">
        <f>COUNTIF(#REF!,Parameters!B26)</f>
        <v>#REF!</v>
      </c>
      <c r="AE30" s="160" t="e">
        <f>COUNTIF(#REF!,Parameters!B26)</f>
        <v>#REF!</v>
      </c>
    </row>
    <row r="31" spans="2:31">
      <c r="B31" s="105">
        <v>27</v>
      </c>
      <c r="C31" s="77" t="s">
        <v>56</v>
      </c>
      <c r="D31" s="107" t="s">
        <v>57</v>
      </c>
      <c r="E31" s="101" t="e">
        <f t="shared" si="0"/>
        <v>#REF!</v>
      </c>
      <c r="F31" s="108" t="e">
        <f>COUNTIF(#REF!,Parameters!B27)</f>
        <v>#REF!</v>
      </c>
      <c r="G31" s="108" t="e">
        <f>COUNTIF(#REF!,Parameters!B27)</f>
        <v>#REF!</v>
      </c>
      <c r="H31" s="109" t="e">
        <f>COUNTIF(#REF!,Parameters!B27)</f>
        <v>#REF!</v>
      </c>
      <c r="I31" s="104" t="e">
        <f>COUNTIF(#REF!,Parameters!B32)</f>
        <v>#REF!</v>
      </c>
      <c r="J31" s="104" t="e">
        <f>COUNTIF(#REF!,Parameters!B32)</f>
        <v>#REF!</v>
      </c>
      <c r="K31" s="104" t="e">
        <f>COUNTIF(#REF!,Parameters!B32)</f>
        <v>#REF!</v>
      </c>
      <c r="L31" s="104" t="e">
        <f>COUNTIF(#REF!,Parameters!B32)</f>
        <v>#REF!</v>
      </c>
      <c r="M31" s="104" t="e">
        <f>COUNTIF(#REF!,Parameters!B32)</f>
        <v>#REF!</v>
      </c>
      <c r="N31" s="109" t="e">
        <f>COUNTIF(#REF!,Parameters!B32)</f>
        <v>#REF!</v>
      </c>
      <c r="O31" s="104" t="e">
        <f>COUNTIF(#REF!,Parameters!B32)</f>
        <v>#REF!</v>
      </c>
      <c r="P31" s="104" t="e">
        <f>COUNTIF(#REF!,Parameters!B32)</f>
        <v>#REF!</v>
      </c>
      <c r="Q31" s="104" t="e">
        <f>COUNTIF(#REF!,Parameters!B32)</f>
        <v>#REF!</v>
      </c>
      <c r="R31" s="144"/>
      <c r="S31" s="145" t="e">
        <f t="shared" si="1"/>
        <v>#REF!</v>
      </c>
      <c r="T31" s="146" t="e">
        <f>COUNTIF(#REF!,Parameters!B27)</f>
        <v>#REF!</v>
      </c>
      <c r="U31" s="141" t="e">
        <f>COUNTIF(#REF!,Parameters!B27)</f>
        <v>#REF!</v>
      </c>
      <c r="V31" s="141" t="e">
        <f>COUNTIF(#REF!,Parameters!B27)</f>
        <v>#REF!</v>
      </c>
      <c r="W31" s="141" t="e">
        <f>COUNTIF(#REF!,Parameters!B27)</f>
        <v>#REF!</v>
      </c>
      <c r="X31" s="141" t="e">
        <f>COUNTIF(#REF!,Parameters!B27)</f>
        <v>#REF!</v>
      </c>
      <c r="Y31" s="141" t="e">
        <f>COUNTIF(#REF!,Parameters!B27)</f>
        <v>#REF!</v>
      </c>
      <c r="Z31" s="141" t="e">
        <f>COUNTIF(#REF!,Parameters!B27)</f>
        <v>#REF!</v>
      </c>
      <c r="AA31" s="141" t="e">
        <f>COUNTIF(#REF!,Parameters!B27)</f>
        <v>#REF!</v>
      </c>
      <c r="AB31" s="148" t="e">
        <f>COUNTIF(#REF!,Parameters!B27)</f>
        <v>#REF!</v>
      </c>
      <c r="AC31" s="148" t="e">
        <f>COUNTIF(#REF!,Parameters!B27)</f>
        <v>#REF!</v>
      </c>
      <c r="AD31" s="141" t="e">
        <f>COUNTIF(#REF!,Parameters!B27)</f>
        <v>#REF!</v>
      </c>
      <c r="AE31" s="160" t="e">
        <f>COUNTIF(#REF!,Parameters!B27)</f>
        <v>#REF!</v>
      </c>
    </row>
    <row r="32" spans="2:31">
      <c r="B32" s="105">
        <v>28</v>
      </c>
      <c r="C32" s="77" t="s">
        <v>58</v>
      </c>
      <c r="D32" s="107" t="s">
        <v>57</v>
      </c>
      <c r="E32" s="101" t="e">
        <f t="shared" si="0"/>
        <v>#REF!</v>
      </c>
      <c r="F32" s="108" t="e">
        <f>COUNTIF(#REF!,Parameters!B28)</f>
        <v>#REF!</v>
      </c>
      <c r="G32" s="108" t="e">
        <f>COUNTIF(#REF!,Parameters!B28)</f>
        <v>#REF!</v>
      </c>
      <c r="H32" s="109" t="e">
        <f>COUNTIF(#REF!,Parameters!B28)</f>
        <v>#REF!</v>
      </c>
      <c r="I32" s="104" t="e">
        <f>COUNTIF(#REF!,Parameters!B34)</f>
        <v>#REF!</v>
      </c>
      <c r="J32" s="104" t="e">
        <f>COUNTIF(#REF!,Parameters!B34)</f>
        <v>#REF!</v>
      </c>
      <c r="K32" s="104" t="e">
        <f>COUNTIF(#REF!,Parameters!B34)</f>
        <v>#REF!</v>
      </c>
      <c r="L32" s="104" t="e">
        <f>COUNTIF(#REF!,Parameters!B34)</f>
        <v>#REF!</v>
      </c>
      <c r="M32" s="104" t="e">
        <f>COUNTIF(#REF!,Parameters!B34)</f>
        <v>#REF!</v>
      </c>
      <c r="N32" s="109" t="e">
        <f>COUNTIF(#REF!,Parameters!B34)</f>
        <v>#REF!</v>
      </c>
      <c r="O32" s="104" t="e">
        <f>COUNTIF(#REF!,Parameters!B34)</f>
        <v>#REF!</v>
      </c>
      <c r="P32" s="104" t="e">
        <f>COUNTIF(#REF!,Parameters!B34)</f>
        <v>#REF!</v>
      </c>
      <c r="Q32" s="104" t="e">
        <f>COUNTIF(#REF!,Parameters!B34)</f>
        <v>#REF!</v>
      </c>
      <c r="R32" s="144"/>
      <c r="S32" s="145" t="e">
        <f t="shared" si="1"/>
        <v>#REF!</v>
      </c>
      <c r="T32" s="146" t="e">
        <f>COUNTIF(#REF!,Parameters!B28)</f>
        <v>#REF!</v>
      </c>
      <c r="U32" s="141" t="e">
        <f>COUNTIF(#REF!,Parameters!B28)</f>
        <v>#REF!</v>
      </c>
      <c r="V32" s="141" t="e">
        <f>COUNTIF(#REF!,Parameters!B28)</f>
        <v>#REF!</v>
      </c>
      <c r="W32" s="141" t="e">
        <f>COUNTIF(#REF!,Parameters!B28)</f>
        <v>#REF!</v>
      </c>
      <c r="X32" s="141" t="e">
        <f>COUNTIF(#REF!,Parameters!B28)</f>
        <v>#REF!</v>
      </c>
      <c r="Y32" s="141" t="e">
        <f>COUNTIF(#REF!,Parameters!B28)</f>
        <v>#REF!</v>
      </c>
      <c r="Z32" s="141" t="e">
        <f>COUNTIF(#REF!,Parameters!B28)</f>
        <v>#REF!</v>
      </c>
      <c r="AA32" s="141" t="e">
        <f>COUNTIF(#REF!,Parameters!B28)</f>
        <v>#REF!</v>
      </c>
      <c r="AB32" s="148" t="e">
        <f>COUNTIF(#REF!,Parameters!B28)</f>
        <v>#REF!</v>
      </c>
      <c r="AC32" s="148" t="e">
        <f>COUNTIF(#REF!,Parameters!B28)</f>
        <v>#REF!</v>
      </c>
      <c r="AD32" s="141" t="e">
        <f>COUNTIF(#REF!,Parameters!B28)</f>
        <v>#REF!</v>
      </c>
      <c r="AE32" s="160" t="e">
        <f>COUNTIF(#REF!,Parameters!B28)</f>
        <v>#REF!</v>
      </c>
    </row>
    <row r="33" spans="2:31">
      <c r="B33" s="105">
        <v>29</v>
      </c>
      <c r="C33" s="77" t="s">
        <v>59</v>
      </c>
      <c r="D33" s="107" t="s">
        <v>57</v>
      </c>
      <c r="E33" s="101" t="e">
        <f t="shared" si="0"/>
        <v>#REF!</v>
      </c>
      <c r="F33" s="108" t="e">
        <f>COUNTIF(#REF!,Parameters!B29)</f>
        <v>#REF!</v>
      </c>
      <c r="G33" s="108" t="e">
        <f>COUNTIF(#REF!,Parameters!B29)</f>
        <v>#REF!</v>
      </c>
      <c r="H33" s="109" t="e">
        <f>COUNTIF(#REF!,Parameters!B29)</f>
        <v>#REF!</v>
      </c>
      <c r="I33" s="104" t="e">
        <f>COUNTIF(#REF!,Parameters!B35)</f>
        <v>#REF!</v>
      </c>
      <c r="J33" s="104" t="e">
        <f>COUNTIF(#REF!,Parameters!B35)</f>
        <v>#REF!</v>
      </c>
      <c r="K33" s="104" t="e">
        <f>COUNTIF(#REF!,Parameters!B35)</f>
        <v>#REF!</v>
      </c>
      <c r="L33" s="104" t="e">
        <f>COUNTIF(#REF!,Parameters!B35)</f>
        <v>#REF!</v>
      </c>
      <c r="M33" s="104" t="e">
        <f>COUNTIF(#REF!,Parameters!B35)</f>
        <v>#REF!</v>
      </c>
      <c r="N33" s="109" t="e">
        <f>COUNTIF(#REF!,Parameters!B35)</f>
        <v>#REF!</v>
      </c>
      <c r="O33" s="104" t="e">
        <f>COUNTIF(#REF!,Parameters!B35)</f>
        <v>#REF!</v>
      </c>
      <c r="P33" s="104" t="e">
        <f>COUNTIF(#REF!,Parameters!B35)</f>
        <v>#REF!</v>
      </c>
      <c r="Q33" s="104" t="e">
        <f>COUNTIF(#REF!,Parameters!B35)</f>
        <v>#REF!</v>
      </c>
      <c r="R33" s="144"/>
      <c r="S33" s="145" t="e">
        <f t="shared" si="1"/>
        <v>#REF!</v>
      </c>
      <c r="T33" s="146" t="e">
        <f>COUNTIF(#REF!,Parameters!B29)</f>
        <v>#REF!</v>
      </c>
      <c r="U33" s="141" t="e">
        <f>COUNTIF(#REF!,Parameters!B29)</f>
        <v>#REF!</v>
      </c>
      <c r="V33" s="141" t="e">
        <f>COUNTIF(#REF!,Parameters!B29)</f>
        <v>#REF!</v>
      </c>
      <c r="W33" s="141" t="e">
        <f>COUNTIF(#REF!,Parameters!B29)</f>
        <v>#REF!</v>
      </c>
      <c r="X33" s="141" t="e">
        <f>COUNTIF(#REF!,Parameters!B29)</f>
        <v>#REF!</v>
      </c>
      <c r="Y33" s="141" t="e">
        <f>COUNTIF(#REF!,Parameters!B29)</f>
        <v>#REF!</v>
      </c>
      <c r="Z33" s="141" t="e">
        <f>COUNTIF(#REF!,Parameters!B29)</f>
        <v>#REF!</v>
      </c>
      <c r="AA33" s="141" t="e">
        <f>COUNTIF(#REF!,Parameters!B29)</f>
        <v>#REF!</v>
      </c>
      <c r="AB33" s="148" t="e">
        <f>COUNTIF(#REF!,Parameters!B29)</f>
        <v>#REF!</v>
      </c>
      <c r="AC33" s="148" t="e">
        <f>COUNTIF(#REF!,Parameters!B29)</f>
        <v>#REF!</v>
      </c>
      <c r="AD33" s="141" t="e">
        <f>COUNTIF(#REF!,Parameters!B29)</f>
        <v>#REF!</v>
      </c>
      <c r="AE33" s="160" t="e">
        <f>COUNTIF(#REF!,Parameters!B29)</f>
        <v>#REF!</v>
      </c>
    </row>
    <row r="34" spans="2:31">
      <c r="B34" s="105">
        <v>30</v>
      </c>
      <c r="C34" s="77" t="s">
        <v>60</v>
      </c>
      <c r="D34" s="107" t="s">
        <v>57</v>
      </c>
      <c r="E34" s="101" t="e">
        <f t="shared" si="0"/>
        <v>#REF!</v>
      </c>
      <c r="F34" s="108" t="e">
        <f>COUNTIF(#REF!,Parameters!B30)</f>
        <v>#REF!</v>
      </c>
      <c r="G34" s="108" t="e">
        <f>COUNTIF(#REF!,Parameters!B30)</f>
        <v>#REF!</v>
      </c>
      <c r="H34" s="109" t="e">
        <f>COUNTIF(#REF!,Parameters!B30)</f>
        <v>#REF!</v>
      </c>
      <c r="I34" s="104" t="e">
        <f>COUNTIF(#REF!,Parameters!#REF!)</f>
        <v>#REF!</v>
      </c>
      <c r="J34" s="104" t="e">
        <f>COUNTIF(#REF!,Parameters!#REF!)</f>
        <v>#REF!</v>
      </c>
      <c r="K34" s="104" t="e">
        <f>COUNTIF(#REF!,Parameters!#REF!)</f>
        <v>#REF!</v>
      </c>
      <c r="L34" s="104" t="e">
        <f>COUNTIF(#REF!,Parameters!#REF!)</f>
        <v>#REF!</v>
      </c>
      <c r="M34" s="104" t="e">
        <f>COUNTIF(#REF!,Parameters!#REF!)</f>
        <v>#REF!</v>
      </c>
      <c r="N34" s="109" t="e">
        <f>COUNTIF(#REF!,Parameters!#REF!)</f>
        <v>#REF!</v>
      </c>
      <c r="O34" s="104" t="e">
        <f>COUNTIF(#REF!,Parameters!#REF!)</f>
        <v>#REF!</v>
      </c>
      <c r="P34" s="104" t="e">
        <f>COUNTIF(#REF!,Parameters!#REF!)</f>
        <v>#REF!</v>
      </c>
      <c r="Q34" s="104" t="e">
        <f>COUNTIF(#REF!,Parameters!#REF!)</f>
        <v>#REF!</v>
      </c>
      <c r="R34" s="144"/>
      <c r="S34" s="145" t="e">
        <f t="shared" si="1"/>
        <v>#REF!</v>
      </c>
      <c r="T34" s="146" t="e">
        <f>COUNTIF(#REF!,Parameters!B30)</f>
        <v>#REF!</v>
      </c>
      <c r="U34" s="141" t="e">
        <f>COUNTIF(#REF!,Parameters!B30)</f>
        <v>#REF!</v>
      </c>
      <c r="V34" s="141" t="e">
        <f>COUNTIF(#REF!,Parameters!B30)</f>
        <v>#REF!</v>
      </c>
      <c r="W34" s="141" t="e">
        <f>COUNTIF(#REF!,Parameters!B30)</f>
        <v>#REF!</v>
      </c>
      <c r="X34" s="141" t="e">
        <f>COUNTIF(#REF!,Parameters!B30)</f>
        <v>#REF!</v>
      </c>
      <c r="Y34" s="141" t="e">
        <f>COUNTIF(#REF!,Parameters!B30)</f>
        <v>#REF!</v>
      </c>
      <c r="Z34" s="141" t="e">
        <f>COUNTIF(#REF!,Parameters!B30)</f>
        <v>#REF!</v>
      </c>
      <c r="AA34" s="141" t="e">
        <f>COUNTIF(#REF!,Parameters!B30)</f>
        <v>#REF!</v>
      </c>
      <c r="AB34" s="148" t="e">
        <f>COUNTIF(#REF!,Parameters!B30)</f>
        <v>#REF!</v>
      </c>
      <c r="AC34" s="148" t="e">
        <f>COUNTIF(#REF!,Parameters!B30)</f>
        <v>#REF!</v>
      </c>
      <c r="AD34" s="141" t="e">
        <f>COUNTIF(#REF!,Parameters!B30)</f>
        <v>#REF!</v>
      </c>
      <c r="AE34" s="160" t="e">
        <f>COUNTIF(#REF!,Parameters!B30)</f>
        <v>#REF!</v>
      </c>
    </row>
    <row r="35" spans="2:31">
      <c r="B35" s="105">
        <v>31</v>
      </c>
      <c r="C35" s="77" t="s">
        <v>61</v>
      </c>
      <c r="D35" s="107" t="s">
        <v>62</v>
      </c>
      <c r="E35" s="101" t="e">
        <f t="shared" si="0"/>
        <v>#REF!</v>
      </c>
      <c r="F35" s="108" t="e">
        <f>COUNTIF(#REF!,Parameters!#REF!)</f>
        <v>#REF!</v>
      </c>
      <c r="G35" s="108" t="e">
        <f>COUNTIF(#REF!,Parameters!#REF!)</f>
        <v>#REF!</v>
      </c>
      <c r="H35" s="109" t="e">
        <f>COUNTIF(#REF!,Parameters!#REF!)</f>
        <v>#REF!</v>
      </c>
      <c r="I35" s="104" t="e">
        <f>COUNTIF(#REF!,Parameters!B39)</f>
        <v>#REF!</v>
      </c>
      <c r="J35" s="104" t="e">
        <f>COUNTIF(#REF!,Parameters!B39)</f>
        <v>#REF!</v>
      </c>
      <c r="K35" s="104" t="e">
        <f>COUNTIF(#REF!,Parameters!B39)</f>
        <v>#REF!</v>
      </c>
      <c r="L35" s="104" t="e">
        <f>COUNTIF(#REF!,Parameters!B39)</f>
        <v>#REF!</v>
      </c>
      <c r="M35" s="104" t="e">
        <f>COUNTIF(#REF!,Parameters!B39)</f>
        <v>#REF!</v>
      </c>
      <c r="N35" s="109" t="e">
        <f>COUNTIF(#REF!,Parameters!B39)</f>
        <v>#REF!</v>
      </c>
      <c r="O35" s="104" t="e">
        <f>COUNTIF(#REF!,Parameters!B39)</f>
        <v>#REF!</v>
      </c>
      <c r="P35" s="104" t="e">
        <f>COUNTIF(#REF!,Parameters!B39)</f>
        <v>#REF!</v>
      </c>
      <c r="Q35" s="104" t="e">
        <f>COUNTIF(#REF!,Parameters!B39)</f>
        <v>#REF!</v>
      </c>
      <c r="R35" s="144"/>
      <c r="S35" s="145" t="e">
        <f t="shared" si="1"/>
        <v>#REF!</v>
      </c>
      <c r="T35" s="146" t="e">
        <f>COUNTIF(#REF!,Parameters!#REF!)</f>
        <v>#REF!</v>
      </c>
      <c r="U35" s="141" t="e">
        <f>COUNTIF(#REF!,Parameters!#REF!)</f>
        <v>#REF!</v>
      </c>
      <c r="V35" s="141" t="e">
        <f>COUNTIF(#REF!,Parameters!#REF!)</f>
        <v>#REF!</v>
      </c>
      <c r="W35" s="141" t="e">
        <f>COUNTIF(#REF!,Parameters!#REF!)</f>
        <v>#REF!</v>
      </c>
      <c r="X35" s="141" t="e">
        <f>COUNTIF(#REF!,Parameters!#REF!)</f>
        <v>#REF!</v>
      </c>
      <c r="Y35" s="141" t="e">
        <f>COUNTIF(#REF!,Parameters!#REF!)</f>
        <v>#REF!</v>
      </c>
      <c r="Z35" s="141" t="e">
        <f>COUNTIF(#REF!,Parameters!#REF!)</f>
        <v>#REF!</v>
      </c>
      <c r="AA35" s="141" t="e">
        <f>COUNTIF(#REF!,Parameters!#REF!)</f>
        <v>#REF!</v>
      </c>
      <c r="AB35" s="148" t="e">
        <f>COUNTIF(#REF!,Parameters!#REF!)</f>
        <v>#REF!</v>
      </c>
      <c r="AC35" s="148" t="e">
        <f>COUNTIF(#REF!,Parameters!#REF!)</f>
        <v>#REF!</v>
      </c>
      <c r="AD35" s="141" t="e">
        <f>COUNTIF(#REF!,Parameters!#REF!)</f>
        <v>#REF!</v>
      </c>
      <c r="AE35" s="160" t="e">
        <f>COUNTIF(#REF!,Parameters!#REF!)</f>
        <v>#REF!</v>
      </c>
    </row>
    <row r="36" spans="2:31">
      <c r="B36" s="105">
        <v>32</v>
      </c>
      <c r="C36" s="77" t="s">
        <v>63</v>
      </c>
      <c r="D36" s="107" t="s">
        <v>62</v>
      </c>
      <c r="E36" s="101" t="e">
        <f t="shared" si="0"/>
        <v>#REF!</v>
      </c>
      <c r="F36" s="108" t="e">
        <f>COUNTIF(#REF!,Parameters!B31)</f>
        <v>#REF!</v>
      </c>
      <c r="G36" s="108" t="e">
        <f>COUNTIF(#REF!,Parameters!B31)</f>
        <v>#REF!</v>
      </c>
      <c r="H36" s="109" t="e">
        <f>COUNTIF(#REF!,Parameters!B31)</f>
        <v>#REF!</v>
      </c>
      <c r="I36" s="104" t="e">
        <f>COUNTIF(#REF!,Parameters!B41)</f>
        <v>#REF!</v>
      </c>
      <c r="J36" s="104" t="e">
        <f>COUNTIF(#REF!,Parameters!B41)</f>
        <v>#REF!</v>
      </c>
      <c r="K36" s="104" t="e">
        <f>COUNTIF(#REF!,Parameters!B41)</f>
        <v>#REF!</v>
      </c>
      <c r="L36" s="104" t="e">
        <f>COUNTIF(#REF!,Parameters!B41)</f>
        <v>#REF!</v>
      </c>
      <c r="M36" s="104" t="e">
        <f>COUNTIF(#REF!,Parameters!B41)</f>
        <v>#REF!</v>
      </c>
      <c r="N36" s="109" t="e">
        <f>COUNTIF(#REF!,Parameters!B41)</f>
        <v>#REF!</v>
      </c>
      <c r="O36" s="104" t="e">
        <f>COUNTIF(#REF!,Parameters!B41)</f>
        <v>#REF!</v>
      </c>
      <c r="P36" s="104" t="e">
        <f>COUNTIF(#REF!,Parameters!B41)</f>
        <v>#REF!</v>
      </c>
      <c r="Q36" s="104" t="e">
        <f>COUNTIF(#REF!,Parameters!B41)</f>
        <v>#REF!</v>
      </c>
      <c r="R36" s="144"/>
      <c r="S36" s="145" t="e">
        <f t="shared" si="1"/>
        <v>#REF!</v>
      </c>
      <c r="T36" s="146" t="e">
        <f>COUNTIF(#REF!,Parameters!B31)</f>
        <v>#REF!</v>
      </c>
      <c r="U36" s="141" t="e">
        <f>COUNTIF(#REF!,Parameters!B31)</f>
        <v>#REF!</v>
      </c>
      <c r="V36" s="141" t="e">
        <f>COUNTIF(#REF!,Parameters!B31)</f>
        <v>#REF!</v>
      </c>
      <c r="W36" s="141" t="e">
        <f>COUNTIF(#REF!,Parameters!B31)</f>
        <v>#REF!</v>
      </c>
      <c r="X36" s="141" t="e">
        <f>COUNTIF(#REF!,Parameters!B31)</f>
        <v>#REF!</v>
      </c>
      <c r="Y36" s="141" t="e">
        <f>COUNTIF(#REF!,Parameters!B31)</f>
        <v>#REF!</v>
      </c>
      <c r="Z36" s="141" t="e">
        <f>COUNTIF(#REF!,Parameters!B31)</f>
        <v>#REF!</v>
      </c>
      <c r="AA36" s="141" t="e">
        <f>COUNTIF(#REF!,Parameters!B31)</f>
        <v>#REF!</v>
      </c>
      <c r="AB36" s="148" t="e">
        <f>COUNTIF(#REF!,Parameters!B31)</f>
        <v>#REF!</v>
      </c>
      <c r="AC36" s="148" t="e">
        <f>COUNTIF(#REF!,Parameters!B31)</f>
        <v>#REF!</v>
      </c>
      <c r="AD36" s="141" t="e">
        <f>COUNTIF(#REF!,Parameters!B31)</f>
        <v>#REF!</v>
      </c>
      <c r="AE36" s="160" t="e">
        <f>COUNTIF(#REF!,Parameters!B31)</f>
        <v>#REF!</v>
      </c>
    </row>
    <row r="37" spans="2:31">
      <c r="B37" s="105">
        <v>33</v>
      </c>
      <c r="C37" s="77" t="s">
        <v>64</v>
      </c>
      <c r="D37" s="107" t="s">
        <v>65</v>
      </c>
      <c r="E37" s="101" t="e">
        <f t="shared" si="0"/>
        <v>#REF!</v>
      </c>
      <c r="F37" s="108" t="e">
        <f>COUNTIF(#REF!,Parameters!B32)</f>
        <v>#REF!</v>
      </c>
      <c r="G37" s="108" t="e">
        <f>COUNTIF(#REF!,Parameters!B32)</f>
        <v>#REF!</v>
      </c>
      <c r="H37" s="109" t="e">
        <f>COUNTIF(#REF!,Parameters!B32)</f>
        <v>#REF!</v>
      </c>
      <c r="I37" s="104" t="e">
        <f>COUNTIF(#REF!,Parameters!B42)</f>
        <v>#REF!</v>
      </c>
      <c r="J37" s="104" t="e">
        <f>COUNTIF(#REF!,Parameters!B42)</f>
        <v>#REF!</v>
      </c>
      <c r="K37" s="104" t="e">
        <f>COUNTIF(#REF!,Parameters!B42)</f>
        <v>#REF!</v>
      </c>
      <c r="L37" s="104" t="e">
        <f>COUNTIF(#REF!,Parameters!B42)</f>
        <v>#REF!</v>
      </c>
      <c r="M37" s="104" t="e">
        <f>COUNTIF(#REF!,Parameters!B42)</f>
        <v>#REF!</v>
      </c>
      <c r="N37" s="109" t="e">
        <f>COUNTIF(#REF!,Parameters!B42)</f>
        <v>#REF!</v>
      </c>
      <c r="O37" s="104" t="e">
        <f>COUNTIF(#REF!,Parameters!B42)</f>
        <v>#REF!</v>
      </c>
      <c r="P37" s="104" t="e">
        <f>COUNTIF(#REF!,Parameters!B42)</f>
        <v>#REF!</v>
      </c>
      <c r="Q37" s="104" t="e">
        <f>COUNTIF(#REF!,Parameters!B42)</f>
        <v>#REF!</v>
      </c>
      <c r="R37" s="144"/>
      <c r="S37" s="145" t="e">
        <f t="shared" si="1"/>
        <v>#REF!</v>
      </c>
      <c r="T37" s="146" t="e">
        <f>COUNTIF(#REF!,Parameters!B32)</f>
        <v>#REF!</v>
      </c>
      <c r="U37" s="141" t="e">
        <f>COUNTIF(#REF!,Parameters!B32)</f>
        <v>#REF!</v>
      </c>
      <c r="V37" s="141" t="e">
        <f>COUNTIF(#REF!,Parameters!B32)</f>
        <v>#REF!</v>
      </c>
      <c r="W37" s="141" t="e">
        <f>COUNTIF(#REF!,Parameters!B32)</f>
        <v>#REF!</v>
      </c>
      <c r="X37" s="141" t="e">
        <f>COUNTIF(#REF!,Parameters!B32)</f>
        <v>#REF!</v>
      </c>
      <c r="Y37" s="141" t="e">
        <f>COUNTIF(#REF!,Parameters!B32)</f>
        <v>#REF!</v>
      </c>
      <c r="Z37" s="141" t="e">
        <f>COUNTIF(#REF!,Parameters!B32)</f>
        <v>#REF!</v>
      </c>
      <c r="AA37" s="141" t="e">
        <f>COUNTIF(#REF!,Parameters!B32)</f>
        <v>#REF!</v>
      </c>
      <c r="AB37" s="148" t="e">
        <f>COUNTIF(#REF!,Parameters!B32)</f>
        <v>#REF!</v>
      </c>
      <c r="AC37" s="148" t="e">
        <f>COUNTIF(#REF!,Parameters!B32)</f>
        <v>#REF!</v>
      </c>
      <c r="AD37" s="141" t="e">
        <f>COUNTIF(#REF!,Parameters!B32)</f>
        <v>#REF!</v>
      </c>
      <c r="AE37" s="160" t="e">
        <f>COUNTIF(#REF!,Parameters!B32)</f>
        <v>#REF!</v>
      </c>
    </row>
    <row r="38" spans="2:31">
      <c r="B38" s="105">
        <v>34</v>
      </c>
      <c r="C38" s="77" t="s">
        <v>66</v>
      </c>
      <c r="D38" s="107" t="s">
        <v>65</v>
      </c>
      <c r="E38" s="101" t="e">
        <f t="shared" si="0"/>
        <v>#REF!</v>
      </c>
      <c r="F38" s="108" t="e">
        <f>COUNTIF(#REF!,Parameters!B33)</f>
        <v>#REF!</v>
      </c>
      <c r="G38" s="108" t="e">
        <f>COUNTIF(#REF!,Parameters!B33)</f>
        <v>#REF!</v>
      </c>
      <c r="H38" s="109" t="e">
        <f>COUNTIF(#REF!,Parameters!B33)</f>
        <v>#REF!</v>
      </c>
      <c r="I38" s="104" t="e">
        <f>COUNTIF(#REF!,Parameters!B43)</f>
        <v>#REF!</v>
      </c>
      <c r="J38" s="104" t="e">
        <f>COUNTIF(#REF!,Parameters!B43)</f>
        <v>#REF!</v>
      </c>
      <c r="K38" s="104" t="e">
        <f>COUNTIF(#REF!,Parameters!B43)</f>
        <v>#REF!</v>
      </c>
      <c r="L38" s="104" t="e">
        <f>COUNTIF(#REF!,Parameters!B43)</f>
        <v>#REF!</v>
      </c>
      <c r="M38" s="104" t="e">
        <f>COUNTIF(#REF!,Parameters!B43)</f>
        <v>#REF!</v>
      </c>
      <c r="N38" s="109" t="e">
        <f>COUNTIF(#REF!,Parameters!B43)</f>
        <v>#REF!</v>
      </c>
      <c r="O38" s="104" t="e">
        <f>COUNTIF(#REF!,Parameters!B43)</f>
        <v>#REF!</v>
      </c>
      <c r="P38" s="104" t="e">
        <f>COUNTIF(#REF!,Parameters!B43)</f>
        <v>#REF!</v>
      </c>
      <c r="Q38" s="104" t="e">
        <f>COUNTIF(#REF!,Parameters!B43)</f>
        <v>#REF!</v>
      </c>
      <c r="R38" s="144"/>
      <c r="S38" s="145" t="e">
        <f t="shared" si="1"/>
        <v>#REF!</v>
      </c>
      <c r="T38" s="146" t="e">
        <f>COUNTIF(#REF!,Parameters!B33)</f>
        <v>#REF!</v>
      </c>
      <c r="U38" s="141" t="e">
        <f>COUNTIF(#REF!,Parameters!B33)</f>
        <v>#REF!</v>
      </c>
      <c r="V38" s="141" t="e">
        <f>COUNTIF(#REF!,Parameters!B33)</f>
        <v>#REF!</v>
      </c>
      <c r="W38" s="141" t="e">
        <f>COUNTIF(#REF!,Parameters!B33)</f>
        <v>#REF!</v>
      </c>
      <c r="X38" s="141" t="e">
        <f>COUNTIF(#REF!,Parameters!B33)</f>
        <v>#REF!</v>
      </c>
      <c r="Y38" s="141" t="e">
        <f>COUNTIF(#REF!,Parameters!B33)</f>
        <v>#REF!</v>
      </c>
      <c r="Z38" s="141" t="e">
        <f>COUNTIF(#REF!,Parameters!B33)</f>
        <v>#REF!</v>
      </c>
      <c r="AA38" s="141" t="e">
        <f>COUNTIF(#REF!,Parameters!B33)</f>
        <v>#REF!</v>
      </c>
      <c r="AB38" s="148" t="e">
        <f>COUNTIF(#REF!,Parameters!B33)</f>
        <v>#REF!</v>
      </c>
      <c r="AC38" s="148" t="e">
        <f>COUNTIF(#REF!,Parameters!B33)</f>
        <v>#REF!</v>
      </c>
      <c r="AD38" s="141" t="e">
        <f>COUNTIF(#REF!,Parameters!B33)</f>
        <v>#REF!</v>
      </c>
      <c r="AE38" s="160" t="e">
        <f>COUNTIF(#REF!,Parameters!B33)</f>
        <v>#REF!</v>
      </c>
    </row>
    <row r="39" spans="2:31">
      <c r="B39" s="105">
        <v>35</v>
      </c>
      <c r="C39" s="77" t="s">
        <v>67</v>
      </c>
      <c r="D39" s="107" t="s">
        <v>68</v>
      </c>
      <c r="E39" s="101"/>
      <c r="F39" s="108"/>
      <c r="G39" s="108"/>
      <c r="H39" s="108"/>
      <c r="I39" s="108"/>
      <c r="J39" s="108"/>
      <c r="K39" s="108"/>
      <c r="L39" s="108"/>
      <c r="M39" s="108"/>
      <c r="N39" s="108"/>
      <c r="O39" s="108"/>
      <c r="P39" s="108"/>
      <c r="Q39" s="108"/>
      <c r="R39" s="144"/>
      <c r="S39" s="145" t="e">
        <f t="shared" si="1"/>
        <v>#REF!</v>
      </c>
      <c r="T39" s="146" t="e">
        <f>COUNTIF(#REF!,Parameters!B34)</f>
        <v>#REF!</v>
      </c>
      <c r="U39" s="141" t="e">
        <f>COUNTIF(#REF!,Parameters!B34)</f>
        <v>#REF!</v>
      </c>
      <c r="V39" s="141" t="e">
        <f>COUNTIF(#REF!,Parameters!B34)</f>
        <v>#REF!</v>
      </c>
      <c r="W39" s="141" t="e">
        <f>COUNTIF(#REF!,Parameters!B34)</f>
        <v>#REF!</v>
      </c>
      <c r="X39" s="141" t="e">
        <f>COUNTIF(#REF!,Parameters!B34)</f>
        <v>#REF!</v>
      </c>
      <c r="Y39" s="141" t="e">
        <f>COUNTIF(#REF!,Parameters!B34)</f>
        <v>#REF!</v>
      </c>
      <c r="Z39" s="141" t="e">
        <f>COUNTIF(#REF!,Parameters!B34)</f>
        <v>#REF!</v>
      </c>
      <c r="AA39" s="141" t="e">
        <f>COUNTIF(#REF!,Parameters!B34)</f>
        <v>#REF!</v>
      </c>
      <c r="AB39" s="148" t="e">
        <f>COUNTIF(#REF!,Parameters!B34)</f>
        <v>#REF!</v>
      </c>
      <c r="AC39" s="148" t="e">
        <f>COUNTIF(#REF!,Parameters!B34)</f>
        <v>#REF!</v>
      </c>
      <c r="AD39" s="141" t="e">
        <f>COUNTIF(#REF!,Parameters!B34)</f>
        <v>#REF!</v>
      </c>
      <c r="AE39" s="160" t="e">
        <f>COUNTIF(#REF!,Parameters!B34)</f>
        <v>#REF!</v>
      </c>
    </row>
    <row r="40" spans="2:31">
      <c r="B40" s="105">
        <v>36</v>
      </c>
      <c r="C40" s="77" t="s">
        <v>69</v>
      </c>
      <c r="D40" s="107" t="s">
        <v>70</v>
      </c>
      <c r="E40" s="101"/>
      <c r="F40" s="108"/>
      <c r="G40" s="108"/>
      <c r="H40" s="108"/>
      <c r="I40" s="108"/>
      <c r="J40" s="108"/>
      <c r="K40" s="108"/>
      <c r="L40" s="108"/>
      <c r="M40" s="108"/>
      <c r="N40" s="108"/>
      <c r="O40" s="108"/>
      <c r="P40" s="108"/>
      <c r="Q40" s="108"/>
      <c r="R40" s="144"/>
      <c r="S40" s="145" t="e">
        <f t="shared" si="1"/>
        <v>#REF!</v>
      </c>
      <c r="T40" s="146" t="e">
        <f>COUNTIF(#REF!,Parameters!B35)</f>
        <v>#REF!</v>
      </c>
      <c r="U40" s="148" t="e">
        <f>COUNTIF(#REF!,Parameters!B35)</f>
        <v>#REF!</v>
      </c>
      <c r="V40" s="141" t="e">
        <f>COUNTIF(#REF!,Parameters!B35)</f>
        <v>#REF!</v>
      </c>
      <c r="W40" s="141" t="e">
        <f>COUNTIF(#REF!,Parameters!B35)</f>
        <v>#REF!</v>
      </c>
      <c r="X40" s="141" t="e">
        <f>COUNTIF(#REF!,Parameters!B35)</f>
        <v>#REF!</v>
      </c>
      <c r="Y40" s="141" t="e">
        <f>COUNTIF(#REF!,Parameters!B35)</f>
        <v>#REF!</v>
      </c>
      <c r="Z40" s="141" t="e">
        <f>COUNTIF(#REF!,Parameters!B35)</f>
        <v>#REF!</v>
      </c>
      <c r="AA40" s="141" t="e">
        <f>COUNTIF(#REF!,Parameters!B35)</f>
        <v>#REF!</v>
      </c>
      <c r="AB40" s="148" t="e">
        <f>COUNTIF(#REF!,Parameters!B35)</f>
        <v>#REF!</v>
      </c>
      <c r="AC40" s="148" t="e">
        <f>COUNTIF(#REF!,Parameters!B35)</f>
        <v>#REF!</v>
      </c>
      <c r="AD40" s="141" t="e">
        <f>COUNTIF(#REF!,Parameters!B35)</f>
        <v>#REF!</v>
      </c>
      <c r="AE40" s="160" t="e">
        <f>COUNTIF(#REF!,Parameters!B35)</f>
        <v>#REF!</v>
      </c>
    </row>
    <row r="41" spans="2:31">
      <c r="B41" s="105">
        <v>37</v>
      </c>
      <c r="C41" s="77" t="s">
        <v>71</v>
      </c>
      <c r="D41" s="107" t="s">
        <v>72</v>
      </c>
      <c r="E41" s="101" t="e">
        <f t="shared" si="0"/>
        <v>#REF!</v>
      </c>
      <c r="F41" s="108" t="e">
        <f>COUNTIF(#REF!,Parameters!B36)</f>
        <v>#REF!</v>
      </c>
      <c r="G41" s="108" t="e">
        <f>COUNTIF(#REF!,Parameters!B36)</f>
        <v>#REF!</v>
      </c>
      <c r="H41" s="109" t="e">
        <f>COUNTIF(#REF!,Parameters!B36)</f>
        <v>#REF!</v>
      </c>
      <c r="I41" s="104" t="e">
        <f>COUNTIF(#REF!,Parameters!B50)</f>
        <v>#REF!</v>
      </c>
      <c r="J41" s="104" t="e">
        <f>COUNTIF(#REF!,Parameters!B50)</f>
        <v>#REF!</v>
      </c>
      <c r="K41" s="104" t="e">
        <f>COUNTIF(#REF!,Parameters!B50)</f>
        <v>#REF!</v>
      </c>
      <c r="L41" s="104" t="e">
        <f>COUNTIF(#REF!,Parameters!B50)</f>
        <v>#REF!</v>
      </c>
      <c r="M41" s="104" t="e">
        <f>COUNTIF(#REF!,Parameters!B50)</f>
        <v>#REF!</v>
      </c>
      <c r="N41" s="109" t="e">
        <f>COUNTIF(#REF!,Parameters!B50)</f>
        <v>#REF!</v>
      </c>
      <c r="O41" s="104" t="e">
        <f>COUNTIF(#REF!,Parameters!B50)</f>
        <v>#REF!</v>
      </c>
      <c r="P41" s="104" t="e">
        <f>COUNTIF(#REF!,Parameters!B50)</f>
        <v>#REF!</v>
      </c>
      <c r="Q41" s="104" t="e">
        <f>COUNTIF(#REF!,Parameters!B50)</f>
        <v>#REF!</v>
      </c>
      <c r="R41" s="144"/>
      <c r="S41" s="145" t="e">
        <f t="shared" si="1"/>
        <v>#REF!</v>
      </c>
      <c r="T41" s="146" t="e">
        <f>COUNTIF(#REF!,Parameters!B36)</f>
        <v>#REF!</v>
      </c>
      <c r="U41" s="141" t="e">
        <f>COUNTIF(#REF!,Parameters!B36)</f>
        <v>#REF!</v>
      </c>
      <c r="V41" s="141" t="e">
        <f>COUNTIF(#REF!,Parameters!B36)</f>
        <v>#REF!</v>
      </c>
      <c r="W41" s="141" t="e">
        <f>COUNTIF(#REF!,Parameters!B36)</f>
        <v>#REF!</v>
      </c>
      <c r="X41" s="141" t="e">
        <f>COUNTIF(#REF!,Parameters!B36)</f>
        <v>#REF!</v>
      </c>
      <c r="Y41" s="141" t="e">
        <f>COUNTIF(#REF!,Parameters!B36)</f>
        <v>#REF!</v>
      </c>
      <c r="Z41" s="141" t="e">
        <f>COUNTIF(#REF!,Parameters!B36)</f>
        <v>#REF!</v>
      </c>
      <c r="AA41" s="141" t="e">
        <f>COUNTIF(#REF!,Parameters!B36)</f>
        <v>#REF!</v>
      </c>
      <c r="AB41" s="148" t="e">
        <f>COUNTIF(#REF!,Parameters!B36)</f>
        <v>#REF!</v>
      </c>
      <c r="AC41" s="148" t="e">
        <f>COUNTIF(#REF!,Parameters!B36)</f>
        <v>#REF!</v>
      </c>
      <c r="AD41" s="141" t="e">
        <f>COUNTIF(#REF!,Parameters!B36)</f>
        <v>#REF!</v>
      </c>
      <c r="AE41" s="160" t="e">
        <f>COUNTIF(#REF!,Parameters!B36)</f>
        <v>#REF!</v>
      </c>
    </row>
    <row r="42" spans="2:31">
      <c r="B42" s="105">
        <v>38</v>
      </c>
      <c r="C42" s="77" t="s">
        <v>73</v>
      </c>
      <c r="D42" s="107" t="s">
        <v>74</v>
      </c>
      <c r="E42" s="101" t="e">
        <f t="shared" si="0"/>
        <v>#REF!</v>
      </c>
      <c r="F42" s="108" t="e">
        <f>COUNTIF(#REF!,Parameters!#REF!)</f>
        <v>#REF!</v>
      </c>
      <c r="G42" s="108" t="e">
        <f>COUNTIF(#REF!,Parameters!#REF!)</f>
        <v>#REF!</v>
      </c>
      <c r="H42" s="109" t="e">
        <f>COUNTIF(#REF!,Parameters!#REF!)</f>
        <v>#REF!</v>
      </c>
      <c r="I42" s="104" t="e">
        <f>COUNTIF(#REF!,Parameters!#REF!)</f>
        <v>#REF!</v>
      </c>
      <c r="J42" s="104" t="e">
        <f>COUNTIF(#REF!,Parameters!#REF!)</f>
        <v>#REF!</v>
      </c>
      <c r="K42" s="104" t="e">
        <f>COUNTIF(#REF!,Parameters!#REF!)</f>
        <v>#REF!</v>
      </c>
      <c r="L42" s="104" t="e">
        <f>COUNTIF(#REF!,Parameters!#REF!)</f>
        <v>#REF!</v>
      </c>
      <c r="M42" s="104" t="e">
        <f>COUNTIF(#REF!,Parameters!#REF!)</f>
        <v>#REF!</v>
      </c>
      <c r="N42" s="109" t="e">
        <f>COUNTIF(#REF!,Parameters!#REF!)</f>
        <v>#REF!</v>
      </c>
      <c r="O42" s="104" t="e">
        <f>COUNTIF(#REF!,Parameters!#REF!)</f>
        <v>#REF!</v>
      </c>
      <c r="P42" s="104" t="e">
        <f>COUNTIF(#REF!,Parameters!#REF!)</f>
        <v>#REF!</v>
      </c>
      <c r="Q42" s="104" t="e">
        <f>COUNTIF(#REF!,Parameters!#REF!)</f>
        <v>#REF!</v>
      </c>
      <c r="R42" s="144"/>
      <c r="S42" s="145" t="e">
        <f t="shared" si="1"/>
        <v>#REF!</v>
      </c>
      <c r="T42" s="146" t="e">
        <f>COUNTIF(#REF!,Parameters!#REF!)</f>
        <v>#REF!</v>
      </c>
      <c r="U42" s="141" t="e">
        <f>COUNTIF(#REF!,Parameters!#REF!)</f>
        <v>#REF!</v>
      </c>
      <c r="V42" s="141" t="e">
        <f>COUNTIF(#REF!,Parameters!#REF!)</f>
        <v>#REF!</v>
      </c>
      <c r="W42" s="141" t="e">
        <f>COUNTIF(#REF!,Parameters!#REF!)</f>
        <v>#REF!</v>
      </c>
      <c r="X42" s="141" t="e">
        <f>COUNTIF(#REF!,Parameters!#REF!)</f>
        <v>#REF!</v>
      </c>
      <c r="Y42" s="141" t="e">
        <f>COUNTIF(#REF!,Parameters!#REF!)</f>
        <v>#REF!</v>
      </c>
      <c r="Z42" s="141" t="e">
        <f>COUNTIF(#REF!,Parameters!#REF!)</f>
        <v>#REF!</v>
      </c>
      <c r="AA42" s="141" t="e">
        <f>COUNTIF(#REF!,Parameters!#REF!)</f>
        <v>#REF!</v>
      </c>
      <c r="AB42" s="148" t="e">
        <f>COUNTIF(#REF!,Parameters!#REF!)</f>
        <v>#REF!</v>
      </c>
      <c r="AC42" s="148" t="e">
        <f>COUNTIF(#REF!,Parameters!#REF!)</f>
        <v>#REF!</v>
      </c>
      <c r="AD42" s="141" t="e">
        <f>COUNTIF(#REF!,Parameters!#REF!)</f>
        <v>#REF!</v>
      </c>
      <c r="AE42" s="160" t="e">
        <f>COUNTIF(#REF!,Parameters!#REF!)</f>
        <v>#REF!</v>
      </c>
    </row>
    <row r="43" spans="2:31">
      <c r="B43" s="105">
        <v>39</v>
      </c>
      <c r="C43" s="77" t="s">
        <v>75</v>
      </c>
      <c r="D43" s="107" t="s">
        <v>76</v>
      </c>
      <c r="E43" s="101" t="e">
        <f t="shared" si="0"/>
        <v>#REF!</v>
      </c>
      <c r="F43" s="108" t="e">
        <f>COUNTIF(#REF!,Parameters!B39)</f>
        <v>#REF!</v>
      </c>
      <c r="G43" s="108" t="e">
        <f>COUNTIF(#REF!,Parameters!B39)</f>
        <v>#REF!</v>
      </c>
      <c r="H43" s="109" t="e">
        <f>COUNTIF(#REF!,Parameters!B39)</f>
        <v>#REF!</v>
      </c>
      <c r="I43" s="104" t="e">
        <f>COUNTIF(#REF!,Parameters!#REF!)</f>
        <v>#REF!</v>
      </c>
      <c r="J43" s="104" t="e">
        <f>COUNTIF(#REF!,Parameters!#REF!)</f>
        <v>#REF!</v>
      </c>
      <c r="K43" s="104" t="e">
        <f>COUNTIF(#REF!,Parameters!#REF!)</f>
        <v>#REF!</v>
      </c>
      <c r="L43" s="104" t="e">
        <f>COUNTIF(#REF!,Parameters!#REF!)</f>
        <v>#REF!</v>
      </c>
      <c r="M43" s="104" t="e">
        <f>COUNTIF(#REF!,Parameters!#REF!)</f>
        <v>#REF!</v>
      </c>
      <c r="N43" s="109" t="e">
        <f>COUNTIF(#REF!,Parameters!#REF!)</f>
        <v>#REF!</v>
      </c>
      <c r="O43" s="104" t="e">
        <f>COUNTIF(#REF!,Parameters!#REF!)</f>
        <v>#REF!</v>
      </c>
      <c r="P43" s="104" t="e">
        <f>COUNTIF(#REF!,Parameters!#REF!)</f>
        <v>#REF!</v>
      </c>
      <c r="Q43" s="104" t="e">
        <f>COUNTIF(#REF!,Parameters!#REF!)</f>
        <v>#REF!</v>
      </c>
      <c r="R43" s="144"/>
      <c r="S43" s="145" t="e">
        <f t="shared" si="1"/>
        <v>#REF!</v>
      </c>
      <c r="T43" s="146" t="e">
        <f>COUNTIF(#REF!,Parameters!B39)</f>
        <v>#REF!</v>
      </c>
      <c r="U43" s="141" t="e">
        <f>COUNTIF(#REF!,Parameters!B39)</f>
        <v>#REF!</v>
      </c>
      <c r="V43" s="141" t="e">
        <f>COUNTIF(#REF!,Parameters!B39)</f>
        <v>#REF!</v>
      </c>
      <c r="W43" s="141" t="e">
        <f>COUNTIF(#REF!,Parameters!B39)</f>
        <v>#REF!</v>
      </c>
      <c r="X43" s="141" t="e">
        <f>COUNTIF(#REF!,Parameters!B39)</f>
        <v>#REF!</v>
      </c>
      <c r="Y43" s="141" t="e">
        <f>COUNTIF(#REF!,Parameters!B39)</f>
        <v>#REF!</v>
      </c>
      <c r="Z43" s="141" t="e">
        <f>COUNTIF(#REF!,Parameters!B39)</f>
        <v>#REF!</v>
      </c>
      <c r="AA43" s="141" t="e">
        <f>COUNTIF(#REF!,Parameters!B39)</f>
        <v>#REF!</v>
      </c>
      <c r="AB43" s="148" t="e">
        <f>COUNTIF(#REF!,Parameters!B39)</f>
        <v>#REF!</v>
      </c>
      <c r="AC43" s="148" t="e">
        <f>COUNTIF(#REF!,Parameters!B39)</f>
        <v>#REF!</v>
      </c>
      <c r="AD43" s="141" t="e">
        <f>COUNTIF(#REF!,Parameters!B39)</f>
        <v>#REF!</v>
      </c>
      <c r="AE43" s="160" t="e">
        <f>COUNTIF(#REF!,Parameters!B39)</f>
        <v>#REF!</v>
      </c>
    </row>
    <row r="44" spans="2:31">
      <c r="B44" s="105">
        <v>40</v>
      </c>
      <c r="C44" s="77" t="s">
        <v>77</v>
      </c>
      <c r="D44" s="107" t="s">
        <v>78</v>
      </c>
      <c r="E44" s="101" t="e">
        <f t="shared" si="0"/>
        <v>#REF!</v>
      </c>
      <c r="F44" s="108" t="e">
        <f>COUNTIF(#REF!,Parameters!B40)</f>
        <v>#REF!</v>
      </c>
      <c r="G44" s="108" t="e">
        <f>COUNTIF(#REF!,Parameters!B40)</f>
        <v>#REF!</v>
      </c>
      <c r="H44" s="109" t="e">
        <f>COUNTIF(#REF!,Parameters!B40)</f>
        <v>#REF!</v>
      </c>
      <c r="I44" s="104" t="e">
        <f>COUNTIF(#REF!,Parameters!#REF!)</f>
        <v>#REF!</v>
      </c>
      <c r="J44" s="104" t="e">
        <f>COUNTIF(#REF!,Parameters!#REF!)</f>
        <v>#REF!</v>
      </c>
      <c r="K44" s="104" t="e">
        <f>COUNTIF(#REF!,Parameters!#REF!)</f>
        <v>#REF!</v>
      </c>
      <c r="L44" s="104" t="e">
        <f>COUNTIF(#REF!,Parameters!#REF!)</f>
        <v>#REF!</v>
      </c>
      <c r="M44" s="104" t="e">
        <f>COUNTIF(#REF!,Parameters!#REF!)</f>
        <v>#REF!</v>
      </c>
      <c r="N44" s="109" t="e">
        <f>COUNTIF(#REF!,Parameters!#REF!)</f>
        <v>#REF!</v>
      </c>
      <c r="O44" s="104" t="e">
        <f>COUNTIF(#REF!,Parameters!#REF!)</f>
        <v>#REF!</v>
      </c>
      <c r="P44" s="104" t="e">
        <f>COUNTIF(#REF!,Parameters!#REF!)</f>
        <v>#REF!</v>
      </c>
      <c r="Q44" s="104" t="e">
        <f>COUNTIF(#REF!,Parameters!#REF!)</f>
        <v>#REF!</v>
      </c>
      <c r="R44" s="144"/>
      <c r="S44" s="145" t="e">
        <f t="shared" si="1"/>
        <v>#REF!</v>
      </c>
      <c r="T44" s="146" t="e">
        <f>COUNTIF(#REF!,Parameters!B40)</f>
        <v>#REF!</v>
      </c>
      <c r="U44" s="141" t="e">
        <f>COUNTIF(#REF!,Parameters!B40)</f>
        <v>#REF!</v>
      </c>
      <c r="V44" s="141" t="e">
        <f>COUNTIF(#REF!,Parameters!B40)</f>
        <v>#REF!</v>
      </c>
      <c r="W44" s="141" t="e">
        <f>COUNTIF(#REF!,Parameters!B40)</f>
        <v>#REF!</v>
      </c>
      <c r="X44" s="141" t="e">
        <f>COUNTIF(#REF!,Parameters!B40)</f>
        <v>#REF!</v>
      </c>
      <c r="Y44" s="141" t="e">
        <f>COUNTIF(#REF!,Parameters!B40)</f>
        <v>#REF!</v>
      </c>
      <c r="Z44" s="141" t="e">
        <f>COUNTIF(#REF!,Parameters!B40)</f>
        <v>#REF!</v>
      </c>
      <c r="AA44" s="141" t="e">
        <f>COUNTIF(#REF!,Parameters!B40)</f>
        <v>#REF!</v>
      </c>
      <c r="AB44" s="148" t="e">
        <f>COUNTIF(#REF!,Parameters!B40)</f>
        <v>#REF!</v>
      </c>
      <c r="AC44" s="148" t="e">
        <f>COUNTIF(#REF!,Parameters!B40)</f>
        <v>#REF!</v>
      </c>
      <c r="AD44" s="141" t="e">
        <f>COUNTIF(#REF!,Parameters!B40)</f>
        <v>#REF!</v>
      </c>
      <c r="AE44" s="160" t="e">
        <f>COUNTIF(#REF!,Parameters!B40)</f>
        <v>#REF!</v>
      </c>
    </row>
    <row r="45" spans="2:31">
      <c r="B45" s="105">
        <v>41</v>
      </c>
      <c r="C45" s="77" t="s">
        <v>79</v>
      </c>
      <c r="D45" s="107" t="s">
        <v>80</v>
      </c>
      <c r="E45" s="101" t="e">
        <f t="shared" si="0"/>
        <v>#REF!</v>
      </c>
      <c r="F45" s="108" t="e">
        <f>COUNTIF(#REF!,Parameters!#REF!)</f>
        <v>#REF!</v>
      </c>
      <c r="G45" s="108" t="e">
        <f>COUNTIF(#REF!,Parameters!#REF!)</f>
        <v>#REF!</v>
      </c>
      <c r="H45" s="108" t="e">
        <f>COUNTIF(#REF!,Parameters!#REF!)</f>
        <v>#REF!</v>
      </c>
      <c r="I45" s="104" t="e">
        <f>COUNTIF(#REF!,Parameters!#REF!)</f>
        <v>#REF!</v>
      </c>
      <c r="J45" s="104" t="e">
        <f>COUNTIF(#REF!,Parameters!#REF!)</f>
        <v>#REF!</v>
      </c>
      <c r="K45" s="104" t="e">
        <f>COUNTIF(#REF!,Parameters!#REF!)</f>
        <v>#REF!</v>
      </c>
      <c r="L45" s="109"/>
      <c r="M45" s="109"/>
      <c r="N45" s="109"/>
      <c r="O45" s="109"/>
      <c r="P45" s="109"/>
      <c r="Q45" s="143"/>
      <c r="R45" s="144"/>
      <c r="S45" s="145" t="e">
        <f t="shared" si="1"/>
        <v>#REF!</v>
      </c>
      <c r="T45" s="146" t="e">
        <f>COUNTIF(#REF!,Parameters!B41)</f>
        <v>#REF!</v>
      </c>
      <c r="U45" s="141" t="e">
        <f>COUNTIF(#REF!,Parameters!B41)</f>
        <v>#REF!</v>
      </c>
      <c r="V45" s="141" t="e">
        <f>COUNTIF(#REF!,Parameters!B41)</f>
        <v>#REF!</v>
      </c>
      <c r="W45" s="141" t="e">
        <f>COUNTIF(#REF!,Parameters!B41)</f>
        <v>#REF!</v>
      </c>
      <c r="X45" s="141" t="e">
        <f>COUNTIF(#REF!,Parameters!B41)</f>
        <v>#REF!</v>
      </c>
      <c r="Y45" s="141" t="e">
        <f>COUNTIF(#REF!,Parameters!B41)</f>
        <v>#REF!</v>
      </c>
      <c r="Z45" s="141" t="e">
        <f>COUNTIF(#REF!,Parameters!B41)</f>
        <v>#REF!</v>
      </c>
      <c r="AA45" s="141" t="e">
        <f>COUNTIF(#REF!,Parameters!B41)</f>
        <v>#REF!</v>
      </c>
      <c r="AB45" s="148" t="e">
        <f>COUNTIF(#REF!,Parameters!B41)</f>
        <v>#REF!</v>
      </c>
      <c r="AC45" s="148" t="e">
        <f>COUNTIF(#REF!,Parameters!B41)</f>
        <v>#REF!</v>
      </c>
      <c r="AD45" s="141" t="e">
        <f>COUNTIF(#REF!,Parameters!B41)</f>
        <v>#REF!</v>
      </c>
      <c r="AE45" s="160" t="e">
        <f>COUNTIF(#REF!,Parameters!B41)</f>
        <v>#REF!</v>
      </c>
    </row>
    <row r="46" spans="2:31">
      <c r="B46" s="105">
        <v>42</v>
      </c>
      <c r="C46" s="77" t="s">
        <v>81</v>
      </c>
      <c r="D46" s="107" t="s">
        <v>82</v>
      </c>
      <c r="E46" s="101" t="e">
        <f t="shared" si="0"/>
        <v>#REF!</v>
      </c>
      <c r="F46" s="108" t="e">
        <f>COUNTIF(#REF!,Parameters!B42)</f>
        <v>#REF!</v>
      </c>
      <c r="G46" s="108" t="e">
        <f>COUNTIF(#REF!,Parameters!B42)</f>
        <v>#REF!</v>
      </c>
      <c r="H46" s="109" t="e">
        <f>COUNTIF(#REF!,Parameters!B42)</f>
        <v>#REF!</v>
      </c>
      <c r="I46" s="104" t="e">
        <f>COUNTIF(#REF!,Parameters!#REF!)</f>
        <v>#REF!</v>
      </c>
      <c r="J46" s="104" t="e">
        <f>COUNTIF(#REF!,Parameters!#REF!)</f>
        <v>#REF!</v>
      </c>
      <c r="K46" s="104" t="e">
        <f>COUNTIF(#REF!,Parameters!#REF!)</f>
        <v>#REF!</v>
      </c>
      <c r="L46" s="104" t="e">
        <f>COUNTIF(#REF!,Parameters!#REF!)</f>
        <v>#REF!</v>
      </c>
      <c r="M46" s="104" t="e">
        <f>COUNTIF(#REF!,Parameters!#REF!)</f>
        <v>#REF!</v>
      </c>
      <c r="N46" s="109" t="e">
        <f>COUNTIF(#REF!,Parameters!#REF!)</f>
        <v>#REF!</v>
      </c>
      <c r="O46" s="104" t="e">
        <f>COUNTIF(#REF!,Parameters!#REF!)</f>
        <v>#REF!</v>
      </c>
      <c r="P46" s="104" t="e">
        <f>COUNTIF(#REF!,Parameters!#REF!)</f>
        <v>#REF!</v>
      </c>
      <c r="Q46" s="104" t="e">
        <f>COUNTIF(#REF!,Parameters!#REF!)</f>
        <v>#REF!</v>
      </c>
      <c r="R46" s="144"/>
      <c r="S46" s="145" t="e">
        <f t="shared" si="1"/>
        <v>#REF!</v>
      </c>
      <c r="T46" s="146" t="e">
        <f>COUNTIF(#REF!,Parameters!B42)</f>
        <v>#REF!</v>
      </c>
      <c r="U46" s="141" t="e">
        <f>COUNTIF(#REF!,Parameters!B42)</f>
        <v>#REF!</v>
      </c>
      <c r="V46" s="141" t="e">
        <f>COUNTIF(#REF!,Parameters!B42)</f>
        <v>#REF!</v>
      </c>
      <c r="W46" s="141" t="e">
        <f>COUNTIF(#REF!,Parameters!B42)</f>
        <v>#REF!</v>
      </c>
      <c r="X46" s="141" t="e">
        <f>COUNTIF(#REF!,Parameters!B42)</f>
        <v>#REF!</v>
      </c>
      <c r="Y46" s="141" t="e">
        <f>COUNTIF(#REF!,Parameters!B42)</f>
        <v>#REF!</v>
      </c>
      <c r="Z46" s="141" t="e">
        <f>COUNTIF(#REF!,Parameters!B42)</f>
        <v>#REF!</v>
      </c>
      <c r="AA46" s="141" t="e">
        <f>COUNTIF(#REF!,Parameters!B42)</f>
        <v>#REF!</v>
      </c>
      <c r="AB46" s="148" t="e">
        <f>COUNTIF(#REF!,Parameters!B42)</f>
        <v>#REF!</v>
      </c>
      <c r="AC46" s="148" t="e">
        <f>COUNTIF(#REF!,Parameters!B42)</f>
        <v>#REF!</v>
      </c>
      <c r="AD46" s="141" t="e">
        <f>COUNTIF(#REF!,Parameters!B42)</f>
        <v>#REF!</v>
      </c>
      <c r="AE46" s="160" t="e">
        <f>COUNTIF(#REF!,Parameters!B42)</f>
        <v>#REF!</v>
      </c>
    </row>
    <row r="47" spans="2:31">
      <c r="B47" s="105">
        <v>43</v>
      </c>
      <c r="C47" s="77" t="s">
        <v>83</v>
      </c>
      <c r="D47" s="107" t="s">
        <v>82</v>
      </c>
      <c r="E47" s="101" t="e">
        <f t="shared" si="0"/>
        <v>#REF!</v>
      </c>
      <c r="F47" s="108" t="e">
        <f>COUNTIF(#REF!,Parameters!B43)</f>
        <v>#REF!</v>
      </c>
      <c r="G47" s="108" t="e">
        <f>COUNTIF(#REF!,Parameters!B43)</f>
        <v>#REF!</v>
      </c>
      <c r="H47" s="109" t="e">
        <f>COUNTIF(#REF!,Parameters!B43)</f>
        <v>#REF!</v>
      </c>
      <c r="I47" s="104" t="e">
        <f>COUNTIF(#REF!,Parameters!#REF!)</f>
        <v>#REF!</v>
      </c>
      <c r="J47" s="104" t="e">
        <f>COUNTIF(#REF!,Parameters!#REF!)</f>
        <v>#REF!</v>
      </c>
      <c r="K47" s="104" t="e">
        <f>COUNTIF(#REF!,Parameters!#REF!)</f>
        <v>#REF!</v>
      </c>
      <c r="L47" s="104" t="e">
        <f>COUNTIF(#REF!,Parameters!#REF!)</f>
        <v>#REF!</v>
      </c>
      <c r="M47" s="104" t="e">
        <f>COUNTIF(#REF!,Parameters!#REF!)</f>
        <v>#REF!</v>
      </c>
      <c r="N47" s="109" t="e">
        <f>COUNTIF(#REF!,Parameters!#REF!)</f>
        <v>#REF!</v>
      </c>
      <c r="O47" s="104" t="e">
        <f>COUNTIF(#REF!,Parameters!#REF!)</f>
        <v>#REF!</v>
      </c>
      <c r="P47" s="104" t="e">
        <f>COUNTIF(#REF!,Parameters!#REF!)</f>
        <v>#REF!</v>
      </c>
      <c r="Q47" s="104" t="e">
        <f>COUNTIF(#REF!,Parameters!#REF!)</f>
        <v>#REF!</v>
      </c>
      <c r="R47" s="144"/>
      <c r="S47" s="145" t="e">
        <f t="shared" si="1"/>
        <v>#REF!</v>
      </c>
      <c r="T47" s="146" t="e">
        <f>COUNTIF(#REF!,Parameters!B43)</f>
        <v>#REF!</v>
      </c>
      <c r="U47" s="141" t="e">
        <f>COUNTIF(#REF!,Parameters!B43)</f>
        <v>#REF!</v>
      </c>
      <c r="V47" s="141" t="e">
        <f>COUNTIF(#REF!,Parameters!B43)</f>
        <v>#REF!</v>
      </c>
      <c r="W47" s="141" t="e">
        <f>COUNTIF(#REF!,Parameters!B43)</f>
        <v>#REF!</v>
      </c>
      <c r="X47" s="141" t="e">
        <f>COUNTIF(#REF!,Parameters!B43)</f>
        <v>#REF!</v>
      </c>
      <c r="Y47" s="141" t="e">
        <f>COUNTIF(#REF!,Parameters!B43)</f>
        <v>#REF!</v>
      </c>
      <c r="Z47" s="141" t="e">
        <f>COUNTIF(#REF!,Parameters!B43)</f>
        <v>#REF!</v>
      </c>
      <c r="AA47" s="141" t="e">
        <f>COUNTIF(#REF!,Parameters!B43)</f>
        <v>#REF!</v>
      </c>
      <c r="AB47" s="148" t="e">
        <f>COUNTIF(#REF!,Parameters!B43)</f>
        <v>#REF!</v>
      </c>
      <c r="AC47" s="148" t="e">
        <f>COUNTIF(#REF!,Parameters!B43)</f>
        <v>#REF!</v>
      </c>
      <c r="AD47" s="141" t="e">
        <f>COUNTIF(#REF!,Parameters!B43)</f>
        <v>#REF!</v>
      </c>
      <c r="AE47" s="160" t="e">
        <f>COUNTIF(#REF!,Parameters!B43)</f>
        <v>#REF!</v>
      </c>
    </row>
    <row r="48" spans="2:31">
      <c r="B48" s="105">
        <v>44</v>
      </c>
      <c r="C48" s="77" t="s">
        <v>84</v>
      </c>
      <c r="D48" s="107" t="s">
        <v>85</v>
      </c>
      <c r="E48" s="101"/>
      <c r="F48" s="108"/>
      <c r="G48" s="108"/>
      <c r="H48" s="108"/>
      <c r="I48" s="108"/>
      <c r="J48" s="108"/>
      <c r="K48" s="108"/>
      <c r="L48" s="108"/>
      <c r="M48" s="108"/>
      <c r="N48" s="108"/>
      <c r="O48" s="108"/>
      <c r="P48" s="108"/>
      <c r="Q48" s="108"/>
      <c r="R48" s="144"/>
      <c r="S48" s="145" t="e">
        <f t="shared" si="1"/>
        <v>#REF!</v>
      </c>
      <c r="T48" s="146" t="e">
        <f>COUNTIF(#REF!,Parameters!B44)</f>
        <v>#REF!</v>
      </c>
      <c r="U48" s="141" t="e">
        <f>COUNTIF(#REF!,Parameters!B44)</f>
        <v>#REF!</v>
      </c>
      <c r="V48" s="141" t="e">
        <f>COUNTIF(#REF!,Parameters!B44)</f>
        <v>#REF!</v>
      </c>
      <c r="W48" s="141" t="e">
        <f>COUNTIF(#REF!,Parameters!B44)</f>
        <v>#REF!</v>
      </c>
      <c r="X48" s="141" t="e">
        <f>COUNTIF(#REF!,Parameters!B44)</f>
        <v>#REF!</v>
      </c>
      <c r="Y48" s="141" t="e">
        <f>COUNTIF(#REF!,Parameters!B44)</f>
        <v>#REF!</v>
      </c>
      <c r="Z48" s="141" t="e">
        <f>COUNTIF(#REF!,Parameters!B44)</f>
        <v>#REF!</v>
      </c>
      <c r="AA48" s="141" t="e">
        <f>COUNTIF(#REF!,Parameters!B44)</f>
        <v>#REF!</v>
      </c>
      <c r="AB48" s="148" t="e">
        <f>COUNTIF(#REF!,Parameters!B44)</f>
        <v>#REF!</v>
      </c>
      <c r="AC48" s="148" t="e">
        <f>COUNTIF(#REF!,Parameters!B44)</f>
        <v>#REF!</v>
      </c>
      <c r="AD48" s="141" t="e">
        <f>COUNTIF(#REF!,Parameters!B44)</f>
        <v>#REF!</v>
      </c>
      <c r="AE48" s="160" t="e">
        <f>COUNTIF(#REF!,Parameters!B44)</f>
        <v>#REF!</v>
      </c>
    </row>
    <row r="49" spans="2:31">
      <c r="B49" s="105">
        <v>45</v>
      </c>
      <c r="C49" s="77" t="s">
        <v>86</v>
      </c>
      <c r="D49" s="107" t="s">
        <v>57</v>
      </c>
      <c r="E49" s="101"/>
      <c r="F49" s="108"/>
      <c r="G49" s="108"/>
      <c r="H49" s="108"/>
      <c r="I49" s="108"/>
      <c r="J49" s="108"/>
      <c r="K49" s="108"/>
      <c r="L49" s="108"/>
      <c r="M49" s="108"/>
      <c r="N49" s="108"/>
      <c r="O49" s="108"/>
      <c r="P49" s="108"/>
      <c r="Q49" s="108"/>
      <c r="R49" s="144"/>
      <c r="S49" s="145" t="e">
        <f t="shared" si="1"/>
        <v>#REF!</v>
      </c>
      <c r="T49" s="146" t="e">
        <f>COUNTIF(#REF!,Parameters!B47)</f>
        <v>#REF!</v>
      </c>
      <c r="U49" s="141" t="e">
        <f>COUNTIF(#REF!,Parameters!B47)</f>
        <v>#REF!</v>
      </c>
      <c r="V49" s="141" t="e">
        <f>COUNTIF(#REF!,Parameters!B47)</f>
        <v>#REF!</v>
      </c>
      <c r="W49" s="141"/>
      <c r="X49" s="141" t="e">
        <f>COUNTIF(#REF!,Parameters!B47)</f>
        <v>#REF!</v>
      </c>
      <c r="Y49" s="141" t="e">
        <f>COUNTIF(#REF!,Parameters!B47)</f>
        <v>#REF!</v>
      </c>
      <c r="Z49" s="141"/>
      <c r="AA49" s="141" t="e">
        <f>COUNTIF(#REF!,Parameters!B47)</f>
        <v>#REF!</v>
      </c>
      <c r="AB49" s="148" t="e">
        <f>COUNTIF(#REF!,Parameters!B47)</f>
        <v>#REF!</v>
      </c>
      <c r="AC49" s="148" t="e">
        <f>COUNTIF(#REF!,Parameters!B47)</f>
        <v>#REF!</v>
      </c>
      <c r="AD49" s="141" t="e">
        <f>COUNTIF(#REF!,Parameters!B47)</f>
        <v>#REF!</v>
      </c>
      <c r="AE49" s="160" t="e">
        <f>COUNTIF(#REF!,Parameters!B47)</f>
        <v>#REF!</v>
      </c>
    </row>
    <row r="50" spans="2:31">
      <c r="B50" s="105">
        <v>46</v>
      </c>
      <c r="C50" s="77" t="s">
        <v>87</v>
      </c>
      <c r="D50" s="107" t="s">
        <v>88</v>
      </c>
      <c r="E50" s="101"/>
      <c r="F50" s="108"/>
      <c r="G50" s="108"/>
      <c r="H50" s="108"/>
      <c r="I50" s="108"/>
      <c r="J50" s="108"/>
      <c r="K50" s="108"/>
      <c r="L50" s="108"/>
      <c r="M50" s="108"/>
      <c r="N50" s="108"/>
      <c r="O50" s="108"/>
      <c r="P50" s="108"/>
      <c r="Q50" s="108"/>
      <c r="R50" s="144"/>
      <c r="S50" s="145" t="e">
        <f t="shared" si="1"/>
        <v>#REF!</v>
      </c>
      <c r="T50" s="146" t="e">
        <f>COUNTIF(#REF!,Parameters!B48)</f>
        <v>#REF!</v>
      </c>
      <c r="U50" s="141" t="e">
        <f>COUNTIF(#REF!,Parameters!B48)</f>
        <v>#REF!</v>
      </c>
      <c r="V50" s="141" t="e">
        <f>COUNTIF(#REF!,Parameters!B48)</f>
        <v>#REF!</v>
      </c>
      <c r="W50" s="141" t="e">
        <f>COUNTIF(#REF!,Parameters!B48)</f>
        <v>#REF!</v>
      </c>
      <c r="X50" s="141" t="e">
        <f>COUNTIF(#REF!,Parameters!B48)</f>
        <v>#REF!</v>
      </c>
      <c r="Y50" s="141" t="e">
        <f>COUNTIF(#REF!,Parameters!B48)</f>
        <v>#REF!</v>
      </c>
      <c r="Z50" s="141" t="e">
        <f>COUNTIF(#REF!,Parameters!B48)</f>
        <v>#REF!</v>
      </c>
      <c r="AA50" s="141" t="e">
        <f>COUNTIF(#REF!,Parameters!B48)</f>
        <v>#REF!</v>
      </c>
      <c r="AB50" s="148" t="e">
        <f>COUNTIF(#REF!,Parameters!B48)</f>
        <v>#REF!</v>
      </c>
      <c r="AC50" s="148" t="e">
        <f>COUNTIF(#REF!,Parameters!B48)</f>
        <v>#REF!</v>
      </c>
      <c r="AD50" s="141" t="e">
        <f>COUNTIF(#REF!,Parameters!B48)</f>
        <v>#REF!</v>
      </c>
      <c r="AE50" s="160" t="e">
        <f>COUNTIF(#REF!,Parameters!B48)</f>
        <v>#REF!</v>
      </c>
    </row>
    <row r="51" spans="2:31">
      <c r="B51" s="110">
        <v>47</v>
      </c>
      <c r="C51" s="111" t="s">
        <v>89</v>
      </c>
      <c r="D51" s="112" t="s">
        <v>90</v>
      </c>
      <c r="E51" s="113"/>
      <c r="F51" s="114"/>
      <c r="G51" s="114"/>
      <c r="H51" s="114"/>
      <c r="I51" s="114"/>
      <c r="J51" s="114"/>
      <c r="K51" s="114"/>
      <c r="L51" s="114"/>
      <c r="M51" s="114"/>
      <c r="N51" s="114"/>
      <c r="O51" s="114"/>
      <c r="P51" s="114"/>
      <c r="Q51" s="114"/>
      <c r="R51" s="149"/>
      <c r="S51" s="150" t="e">
        <f t="shared" si="1"/>
        <v>#REF!</v>
      </c>
      <c r="T51" s="146" t="e">
        <f>COUNTIF(#REF!,Parameters!B50)</f>
        <v>#REF!</v>
      </c>
      <c r="U51" s="141" t="e">
        <f>COUNTIF(#REF!,Parameters!B50)</f>
        <v>#REF!</v>
      </c>
      <c r="V51" s="141" t="e">
        <f>COUNTIF(#REF!,Parameters!B50)</f>
        <v>#REF!</v>
      </c>
      <c r="W51" s="141" t="e">
        <f>COUNTIF(#REF!,Parameters!B50)</f>
        <v>#REF!</v>
      </c>
      <c r="X51" s="141" t="e">
        <f>COUNTIF(#REF!,Parameters!B50)</f>
        <v>#REF!</v>
      </c>
      <c r="Y51" s="141" t="e">
        <f>COUNTIF(#REF!,Parameters!B50)</f>
        <v>#REF!</v>
      </c>
      <c r="Z51" s="141" t="e">
        <f>COUNTIF(#REF!,Parameters!B50)</f>
        <v>#REF!</v>
      </c>
      <c r="AA51" s="141" t="e">
        <f>COUNTIF(#REF!,Parameters!B50)</f>
        <v>#REF!</v>
      </c>
      <c r="AB51" s="148" t="e">
        <f>COUNTIF(#REF!,Parameters!B50)</f>
        <v>#REF!</v>
      </c>
      <c r="AC51" s="148" t="e">
        <f>COUNTIF(#REF!,Parameters!B50)</f>
        <v>#REF!</v>
      </c>
      <c r="AD51" s="141" t="e">
        <f>COUNTIF(#REF!,Parameters!B50)</f>
        <v>#REF!</v>
      </c>
      <c r="AE51" s="160" t="e">
        <f>COUNTIF(#REF!,Parameters!B50)</f>
        <v>#REF!</v>
      </c>
    </row>
    <row r="52" spans="2:31">
      <c r="E52" s="115"/>
      <c r="F52" s="116" t="e">
        <f>SUM(F5:F47)</f>
        <v>#REF!</v>
      </c>
      <c r="G52" s="116" t="e">
        <f>SUM(G5:G51)</f>
        <v>#REF!</v>
      </c>
      <c r="H52" s="116" t="e">
        <f>SUM(H1:H47)</f>
        <v>#REF!</v>
      </c>
      <c r="I52" s="116" t="e">
        <f>SUM(I1:I47)</f>
        <v>#REF!</v>
      </c>
      <c r="J52" s="116" t="e">
        <f>SUM(J1:J47)</f>
        <v>#REF!</v>
      </c>
      <c r="K52" s="116" t="e">
        <f>SUM(K5:K47)</f>
        <v>#REF!</v>
      </c>
      <c r="L52" s="116" t="e">
        <f>SUM(L5:L47)</f>
        <v>#REF!</v>
      </c>
      <c r="M52" s="116" t="e">
        <f>SUM(M1:M47)</f>
        <v>#REF!</v>
      </c>
      <c r="N52" s="116" t="e">
        <f>SUM(N1:N47)</f>
        <v>#REF!</v>
      </c>
      <c r="O52" s="116" t="e">
        <f>SUM(O1:O47)</f>
        <v>#REF!</v>
      </c>
      <c r="P52" s="116" t="e">
        <f>SUM(P1:P47)</f>
        <v>#REF!</v>
      </c>
      <c r="Q52" s="116" t="e">
        <f>SUM(Q8:Q44)</f>
        <v>#REF!</v>
      </c>
      <c r="R52" s="149"/>
      <c r="S52" s="151"/>
      <c r="T52" s="116" t="e">
        <f t="shared" ref="T52:AE52" si="2">SUM(T5:T51)</f>
        <v>#REF!</v>
      </c>
      <c r="U52" s="116" t="e">
        <f t="shared" si="2"/>
        <v>#REF!</v>
      </c>
      <c r="V52" s="116" t="e">
        <f t="shared" si="2"/>
        <v>#REF!</v>
      </c>
      <c r="W52" s="116" t="e">
        <f t="shared" si="2"/>
        <v>#REF!</v>
      </c>
      <c r="X52" s="116" t="e">
        <f t="shared" si="2"/>
        <v>#REF!</v>
      </c>
      <c r="Y52" s="116" t="e">
        <f t="shared" si="2"/>
        <v>#REF!</v>
      </c>
      <c r="Z52" s="116" t="e">
        <f t="shared" si="2"/>
        <v>#REF!</v>
      </c>
      <c r="AA52" s="116" t="e">
        <f t="shared" si="2"/>
        <v>#REF!</v>
      </c>
      <c r="AB52" s="116" t="e">
        <f t="shared" si="2"/>
        <v>#REF!</v>
      </c>
      <c r="AC52" s="116" t="e">
        <f t="shared" si="2"/>
        <v>#REF!</v>
      </c>
      <c r="AD52" s="116" t="e">
        <f t="shared" si="2"/>
        <v>#REF!</v>
      </c>
      <c r="AE52" s="116" t="e">
        <f t="shared" si="2"/>
        <v>#REF!</v>
      </c>
    </row>
    <row r="53" spans="2:31">
      <c r="B53" s="117"/>
      <c r="C53" s="117" t="s">
        <v>91</v>
      </c>
      <c r="D53" s="117"/>
      <c r="E53" s="118"/>
      <c r="F53" s="119"/>
      <c r="G53" s="119"/>
      <c r="H53" s="120"/>
      <c r="I53" s="120"/>
      <c r="J53" s="120"/>
      <c r="K53" s="120"/>
      <c r="L53" s="120"/>
      <c r="M53" s="120"/>
      <c r="N53" s="120"/>
      <c r="O53" s="120"/>
      <c r="P53" s="120"/>
      <c r="Q53" s="120"/>
      <c r="R53" s="149"/>
      <c r="S53" s="152"/>
      <c r="T53" s="152"/>
      <c r="U53" s="153"/>
      <c r="V53" s="153"/>
      <c r="W53" s="153"/>
      <c r="X53" s="153"/>
      <c r="Y53" s="153"/>
      <c r="Z53" s="153"/>
      <c r="AA53" s="153"/>
      <c r="AB53" s="153"/>
      <c r="AC53" s="153"/>
      <c r="AD53" s="153"/>
      <c r="AE53" s="161"/>
    </row>
    <row r="54" spans="2:31">
      <c r="B54" s="121">
        <v>1</v>
      </c>
      <c r="C54" s="77" t="s">
        <v>92</v>
      </c>
      <c r="D54" s="77" t="s">
        <v>93</v>
      </c>
      <c r="E54" s="122" t="e">
        <f t="shared" ref="E54:E59" si="3">SUM(F54:Q54)</f>
        <v>#REF!</v>
      </c>
      <c r="F54" s="123" t="e">
        <f>COUNTIF(#REF!,Parameters!B51)</f>
        <v>#REF!</v>
      </c>
      <c r="G54" s="123" t="e">
        <f>COUNTIF(#REF!,Parameters!B51)</f>
        <v>#REF!</v>
      </c>
      <c r="H54" s="124" t="e">
        <f>COUNTIF(#REF!,Parameters!B51)</f>
        <v>#REF!</v>
      </c>
      <c r="I54" s="128" t="e">
        <f>COUNTIF(#REF!,Parameters!B51)</f>
        <v>#REF!</v>
      </c>
      <c r="J54" s="128" t="e">
        <f>COUNTIF(#REF!,Parameters!B51)</f>
        <v>#REF!</v>
      </c>
      <c r="K54" s="128" t="e">
        <f>COUNTIF(#REF!,Parameters!B51)</f>
        <v>#REF!</v>
      </c>
      <c r="L54" s="128" t="e">
        <f>COUNTIF(#REF!,Parameters!B51)</f>
        <v>#REF!</v>
      </c>
      <c r="M54" s="124"/>
      <c r="N54" s="124"/>
      <c r="O54" s="124"/>
      <c r="P54" s="124"/>
      <c r="Q54" s="154"/>
      <c r="R54" s="149"/>
      <c r="S54" s="139" t="e">
        <f>SUM(T54:AE54)</f>
        <v>#REF!</v>
      </c>
      <c r="T54" s="146" t="e">
        <f>COUNTIF(#REF!,Parameters!B51)</f>
        <v>#REF!</v>
      </c>
      <c r="U54" s="141" t="e">
        <f>COUNTIF(#REF!,Parameters!B51)</f>
        <v>#REF!</v>
      </c>
      <c r="V54" s="142" t="e">
        <f>COUNTIF(#REF!,Parameters!B51)</f>
        <v>#REF!</v>
      </c>
      <c r="W54" s="142" t="e">
        <f>COUNTIF(#REF!,Parameters!B51)</f>
        <v>#REF!</v>
      </c>
      <c r="X54" s="142" t="e">
        <f>COUNTIF(#REF!,Parameters!B51)</f>
        <v>#REF!</v>
      </c>
      <c r="Y54" s="142" t="e">
        <f>COUNTIF(#REF!,Parameters!B51)</f>
        <v>#REF!</v>
      </c>
      <c r="Z54" s="142" t="e">
        <f>COUNTIF(#REF!,Parameters!B51)</f>
        <v>#REF!</v>
      </c>
      <c r="AA54" s="142" t="e">
        <f>COUNTIF(#REF!,Parameters!B51)</f>
        <v>#REF!</v>
      </c>
      <c r="AB54" s="142" t="e">
        <f>COUNTIF(#REF!,Parameters!B51)</f>
        <v>#REF!</v>
      </c>
      <c r="AC54" s="142" t="e">
        <f>COUNTIF(#REF!,Parameters!B51)</f>
        <v>#REF!</v>
      </c>
      <c r="AD54" s="141" t="e">
        <f>COUNTIF(#REF!,Parameters!B51)</f>
        <v>#REF!</v>
      </c>
      <c r="AE54" s="162" t="e">
        <f>COUNTIF(#REF!,Parameters!B51)</f>
        <v>#REF!</v>
      </c>
    </row>
    <row r="55" spans="2:31">
      <c r="B55" s="121">
        <v>2</v>
      </c>
      <c r="C55" s="77" t="s">
        <v>94</v>
      </c>
      <c r="D55" s="77" t="s">
        <v>32</v>
      </c>
      <c r="E55" s="101" t="e">
        <f t="shared" si="3"/>
        <v>#REF!</v>
      </c>
      <c r="F55" s="108" t="e">
        <f>COUNTIF(#REF!,Parameters!B54)</f>
        <v>#REF!</v>
      </c>
      <c r="G55" s="108" t="e">
        <f>COUNTIF(#REF!,Parameters!B54)</f>
        <v>#REF!</v>
      </c>
      <c r="H55" s="109" t="e">
        <f>COUNTIF(#REF!,Parameters!B54)</f>
        <v>#REF!</v>
      </c>
      <c r="I55" s="104" t="e">
        <f>COUNTIF(#REF!,Parameters!B54)</f>
        <v>#REF!</v>
      </c>
      <c r="J55" s="104" t="e">
        <f>COUNTIF(#REF!,Parameters!B54)</f>
        <v>#REF!</v>
      </c>
      <c r="K55" s="104" t="e">
        <f>COUNTIF(#REF!,Parameters!B54)</f>
        <v>#REF!</v>
      </c>
      <c r="L55" s="104" t="e">
        <f>COUNTIF(#REF!,Parameters!B54)</f>
        <v>#REF!</v>
      </c>
      <c r="M55" s="109" t="e">
        <f>COUNTIF(#REF!,Parameters!B54)</f>
        <v>#REF!</v>
      </c>
      <c r="N55" s="109" t="e">
        <f>COUNTIF(#REF!,Parameters!B54)</f>
        <v>#REF!</v>
      </c>
      <c r="O55" s="109" t="e">
        <f>COUNTIF(#REF!,Parameters!B54)</f>
        <v>#REF!</v>
      </c>
      <c r="P55" s="109" t="e">
        <f>COUNTIF(#REF!,Parameters!B54)</f>
        <v>#REF!</v>
      </c>
      <c r="Q55" s="143" t="e">
        <f>COUNTIF(#REF!,Parameters!B54)</f>
        <v>#REF!</v>
      </c>
      <c r="R55" s="149"/>
      <c r="S55" s="145" t="e">
        <f>SUM(T55:AE55)</f>
        <v>#REF!</v>
      </c>
      <c r="T55" s="146" t="e">
        <f>COUNTIF(#REF!,Parameters!B54)</f>
        <v>#REF!</v>
      </c>
      <c r="U55" s="141" t="e">
        <f>COUNTIF(#REF!,Parameters!B54)</f>
        <v>#REF!</v>
      </c>
      <c r="V55" s="147" t="e">
        <f>COUNTIF(#REF!,Parameters!B54)</f>
        <v>#REF!</v>
      </c>
      <c r="W55" s="147" t="e">
        <f>COUNTIF(#REF!,Parameters!B54)</f>
        <v>#REF!</v>
      </c>
      <c r="X55" s="147" t="e">
        <f>COUNTIF(#REF!,Parameters!B54)</f>
        <v>#REF!</v>
      </c>
      <c r="Y55" s="147" t="e">
        <f>COUNTIF(#REF!,Parameters!B54)</f>
        <v>#REF!</v>
      </c>
      <c r="Z55" s="147" t="e">
        <f>COUNTIF(#REF!,Parameters!B54)</f>
        <v>#REF!</v>
      </c>
      <c r="AA55" s="147" t="e">
        <f>COUNTIF(#REF!,Parameters!B54)</f>
        <v>#REF!</v>
      </c>
      <c r="AB55" s="147" t="e">
        <f>COUNTIF(#REF!,Parameters!B54)</f>
        <v>#REF!</v>
      </c>
      <c r="AC55" s="147" t="e">
        <f>COUNTIF(#REF!,Parameters!B54)</f>
        <v>#REF!</v>
      </c>
      <c r="AD55" s="141" t="e">
        <f>COUNTIF(#REF!,Parameters!B54)</f>
        <v>#REF!</v>
      </c>
      <c r="AE55" s="163" t="e">
        <f>COUNTIF(#REF!,Parameters!B54)</f>
        <v>#REF!</v>
      </c>
    </row>
    <row r="56" spans="2:31">
      <c r="B56" s="121">
        <v>3</v>
      </c>
      <c r="C56" s="77" t="s">
        <v>95</v>
      </c>
      <c r="D56" s="77" t="s">
        <v>37</v>
      </c>
      <c r="E56" s="101" t="e">
        <f t="shared" si="3"/>
        <v>#REF!</v>
      </c>
      <c r="F56" s="108" t="e">
        <f>COUNTIF(#REF!,Parameters!B55)</f>
        <v>#REF!</v>
      </c>
      <c r="G56" s="108" t="e">
        <f>COUNTIF(#REF!,Parameters!B55)</f>
        <v>#REF!</v>
      </c>
      <c r="H56" s="109" t="e">
        <f>COUNTIF(#REF!,Parameters!B55)</f>
        <v>#REF!</v>
      </c>
      <c r="I56" s="104" t="e">
        <f>COUNTIF(#REF!,Parameters!B55)</f>
        <v>#REF!</v>
      </c>
      <c r="J56" s="104" t="e">
        <f>COUNTIF(#REF!,Parameters!B55)</f>
        <v>#REF!</v>
      </c>
      <c r="K56" s="104" t="e">
        <f>COUNTIF(#REF!,Parameters!B55)</f>
        <v>#REF!</v>
      </c>
      <c r="L56" s="104" t="e">
        <f>COUNTIF(#REF!,Parameters!B55)</f>
        <v>#REF!</v>
      </c>
      <c r="M56" s="109" t="e">
        <f>COUNTIF(#REF!,Parameters!B55)</f>
        <v>#REF!</v>
      </c>
      <c r="N56" s="109" t="e">
        <f>COUNTIF(#REF!,Parameters!B55)</f>
        <v>#REF!</v>
      </c>
      <c r="O56" s="109" t="e">
        <f>COUNTIF(#REF!,Parameters!B55)</f>
        <v>#REF!</v>
      </c>
      <c r="P56" s="109" t="e">
        <f>COUNTIF(#REF!,Parameters!B55)</f>
        <v>#REF!</v>
      </c>
      <c r="Q56" s="143" t="e">
        <f>COUNTIF(#REF!,Parameters!B55)</f>
        <v>#REF!</v>
      </c>
      <c r="R56" s="149"/>
      <c r="S56" s="145" t="e">
        <f t="shared" ref="S56:S61" si="4">SUM(T56:AE56)</f>
        <v>#REF!</v>
      </c>
      <c r="T56" s="146" t="e">
        <f>COUNTIF(#REF!,Parameters!B55)</f>
        <v>#REF!</v>
      </c>
      <c r="U56" s="141" t="e">
        <f>COUNTIF(#REF!,Parameters!B55)</f>
        <v>#REF!</v>
      </c>
      <c r="V56" s="155" t="e">
        <f>COUNTIF(#REF!,Parameters!B55)</f>
        <v>#REF!</v>
      </c>
      <c r="W56" s="155" t="e">
        <f>COUNTIF(#REF!,Parameters!B55)</f>
        <v>#REF!</v>
      </c>
      <c r="X56" s="155" t="e">
        <f>COUNTIF(#REF!,Parameters!B55)</f>
        <v>#REF!</v>
      </c>
      <c r="Y56" s="147" t="e">
        <f>COUNTIF(#REF!,Parameters!B55)</f>
        <v>#REF!</v>
      </c>
      <c r="Z56" s="155" t="e">
        <f>COUNTIF(#REF!,Parameters!B55)</f>
        <v>#REF!</v>
      </c>
      <c r="AA56" s="155" t="e">
        <f>COUNTIF(#REF!,Parameters!B55)</f>
        <v>#REF!</v>
      </c>
      <c r="AB56" s="147" t="e">
        <f>COUNTIF(#REF!,Parameters!B55)</f>
        <v>#REF!</v>
      </c>
      <c r="AC56" s="147" t="e">
        <f>COUNTIF(#REF!,Parameters!B55)</f>
        <v>#REF!</v>
      </c>
      <c r="AD56" s="148" t="e">
        <f>COUNTIF(#REF!,Parameters!B55)</f>
        <v>#REF!</v>
      </c>
      <c r="AE56" s="163" t="e">
        <f>COUNTIF(#REF!,Parameters!B55)</f>
        <v>#REF!</v>
      </c>
    </row>
    <row r="57" spans="2:31">
      <c r="B57" s="121">
        <v>4</v>
      </c>
      <c r="C57" s="77" t="s">
        <v>96</v>
      </c>
      <c r="D57" s="77" t="s">
        <v>37</v>
      </c>
      <c r="E57" s="101" t="e">
        <f t="shared" si="3"/>
        <v>#REF!</v>
      </c>
      <c r="F57" s="108" t="e">
        <f>COUNTIF(#REF!,Parameters!#REF!)</f>
        <v>#REF!</v>
      </c>
      <c r="G57" s="108" t="e">
        <f>COUNTIF(#REF!,Parameters!#REF!)</f>
        <v>#REF!</v>
      </c>
      <c r="H57" s="109" t="e">
        <f>COUNTIF(#REF!,Parameters!#REF!)</f>
        <v>#REF!</v>
      </c>
      <c r="I57" s="104" t="e">
        <f>COUNTIF(#REF!,Parameters!#REF!)</f>
        <v>#REF!</v>
      </c>
      <c r="J57" s="104" t="e">
        <f>COUNTIF(#REF!,Parameters!#REF!)</f>
        <v>#REF!</v>
      </c>
      <c r="K57" s="104" t="e">
        <f>COUNTIF(#REF!,Parameters!#REF!)</f>
        <v>#REF!</v>
      </c>
      <c r="L57" s="104" t="e">
        <f>COUNTIF(#REF!,Parameters!#REF!)</f>
        <v>#REF!</v>
      </c>
      <c r="M57" s="109" t="e">
        <f>COUNTIF(#REF!,Parameters!#REF!)</f>
        <v>#REF!</v>
      </c>
      <c r="N57" s="109" t="e">
        <f>COUNTIF(#REF!,Parameters!#REF!)</f>
        <v>#REF!</v>
      </c>
      <c r="O57" s="109" t="e">
        <f>COUNTIF(#REF!,Parameters!#REF!)</f>
        <v>#REF!</v>
      </c>
      <c r="P57" s="109" t="e">
        <f>COUNTIF(#REF!,Parameters!#REF!)</f>
        <v>#REF!</v>
      </c>
      <c r="Q57" s="143" t="e">
        <f>COUNTIF(#REF!,Parameters!#REF!)</f>
        <v>#REF!</v>
      </c>
      <c r="R57" s="149"/>
      <c r="S57" s="145" t="e">
        <f t="shared" si="4"/>
        <v>#REF!</v>
      </c>
      <c r="T57" s="146" t="e">
        <f>COUNTIF(#REF!,Parameters!#REF!)</f>
        <v>#REF!</v>
      </c>
      <c r="U57" s="141" t="e">
        <f>COUNTIF(#REF!,Parameters!#REF!)</f>
        <v>#REF!</v>
      </c>
      <c r="V57" s="155" t="e">
        <f>COUNTIF(#REF!,Parameters!#REF!)</f>
        <v>#REF!</v>
      </c>
      <c r="W57" s="147" t="e">
        <f>COUNTIF(#REF!,Parameters!#REF!)</f>
        <v>#REF!</v>
      </c>
      <c r="X57" s="147" t="e">
        <f>COUNTIF(#REF!,Parameters!#REF!)</f>
        <v>#REF!</v>
      </c>
      <c r="Y57" s="147" t="e">
        <f>COUNTIF(#REF!,Parameters!#REF!)</f>
        <v>#REF!</v>
      </c>
      <c r="Z57" s="155" t="e">
        <f>COUNTIF(#REF!,Parameters!#REF!)</f>
        <v>#REF!</v>
      </c>
      <c r="AA57" s="155" t="e">
        <f>COUNTIF(#REF!,Parameters!#REF!)</f>
        <v>#REF!</v>
      </c>
      <c r="AB57" s="155" t="e">
        <f>COUNTIF(#REF!,Parameters!#REF!)</f>
        <v>#REF!</v>
      </c>
      <c r="AC57" s="147" t="e">
        <f>COUNTIF(#REF!,Parameters!#REF!)</f>
        <v>#REF!</v>
      </c>
      <c r="AD57" s="141" t="e">
        <f>COUNTIF(#REF!,Parameters!#REF!)</f>
        <v>#REF!</v>
      </c>
      <c r="AE57" s="163" t="e">
        <f>COUNTIF(#REF!,Parameters!#REF!)</f>
        <v>#REF!</v>
      </c>
    </row>
    <row r="58" spans="2:31">
      <c r="B58" s="121">
        <v>5</v>
      </c>
      <c r="C58" s="77" t="s">
        <v>97</v>
      </c>
      <c r="D58" s="77" t="s">
        <v>40</v>
      </c>
      <c r="E58" s="125" t="e">
        <f t="shared" si="3"/>
        <v>#REF!</v>
      </c>
      <c r="F58" s="126" t="e">
        <f>COUNTIF(#REF!,Parameters!#REF!)</f>
        <v>#REF!</v>
      </c>
      <c r="G58" s="126" t="e">
        <f>COUNTIF(#REF!,Parameters!B65)</f>
        <v>#REF!</v>
      </c>
      <c r="H58" s="127" t="e">
        <f>COUNTIF(#REF!,Parameters!B65)</f>
        <v>#REF!</v>
      </c>
      <c r="I58" s="129" t="e">
        <f>COUNTIF(#REF!,Parameters!B65)</f>
        <v>#REF!</v>
      </c>
      <c r="J58" s="129" t="e">
        <f>COUNTIF(#REF!,Parameters!B65)</f>
        <v>#REF!</v>
      </c>
      <c r="K58" s="129" t="e">
        <f>COUNTIF(#REF!,Parameters!B65)</f>
        <v>#REF!</v>
      </c>
      <c r="L58" s="129" t="e">
        <f>COUNTIF(#REF!,Parameters!B65)</f>
        <v>#REF!</v>
      </c>
      <c r="M58" s="127" t="e">
        <f>COUNTIF(#REF!,Parameters!B65)</f>
        <v>#REF!</v>
      </c>
      <c r="N58" s="127" t="e">
        <f>COUNTIF(#REF!,Parameters!B65)</f>
        <v>#REF!</v>
      </c>
      <c r="O58" s="127" t="e">
        <f>COUNTIF(#REF!,Parameters!B65)</f>
        <v>#REF!</v>
      </c>
      <c r="P58" s="127" t="e">
        <f>COUNTIF(#REF!,Parameters!B65)</f>
        <v>#REF!</v>
      </c>
      <c r="Q58" s="127" t="e">
        <f>COUNTIF(#REF!,Parameters!C61)</f>
        <v>#REF!</v>
      </c>
      <c r="R58" s="149"/>
      <c r="S58" s="145" t="e">
        <f t="shared" si="4"/>
        <v>#REF!</v>
      </c>
      <c r="T58" s="146" t="e">
        <f>COUNTIF(#REF!,Parameters!B65)</f>
        <v>#REF!</v>
      </c>
      <c r="U58" s="141" t="e">
        <f>COUNTIF(#REF!,Parameters!B65)</f>
        <v>#REF!</v>
      </c>
      <c r="V58" s="147" t="e">
        <f>COUNTIF(#REF!,Parameters!B65)</f>
        <v>#REF!</v>
      </c>
      <c r="W58" s="155" t="e">
        <f>COUNTIF(#REF!,Parameters!B65)</f>
        <v>#REF!</v>
      </c>
      <c r="X58" s="155" t="e">
        <f>COUNTIF(#REF!,Parameters!B65)</f>
        <v>#REF!</v>
      </c>
      <c r="Y58" s="147" t="e">
        <f>COUNTIF(#REF!,Parameters!B65)</f>
        <v>#REF!</v>
      </c>
      <c r="Z58" s="147" t="e">
        <f>COUNTIF(#REF!,Parameters!B65)</f>
        <v>#REF!</v>
      </c>
      <c r="AA58" s="155" t="e">
        <f>COUNTIF(#REF!,Parameters!B65)</f>
        <v>#REF!</v>
      </c>
      <c r="AB58" s="147" t="e">
        <f>COUNTIF(#REF!,Parameters!B65)</f>
        <v>#REF!</v>
      </c>
      <c r="AC58" s="147" t="e">
        <f>COUNTIF(#REF!,Parameters!B65)</f>
        <v>#REF!</v>
      </c>
      <c r="AD58" s="141" t="e">
        <f>COUNTIF(#REF!,Parameters!B65)</f>
        <v>#REF!</v>
      </c>
      <c r="AE58" s="163" t="e">
        <f>COUNTIF(#REF!,Parameters!B65)</f>
        <v>#REF!</v>
      </c>
    </row>
    <row r="59" spans="2:31">
      <c r="B59" s="121">
        <v>6</v>
      </c>
      <c r="C59" s="77" t="s">
        <v>98</v>
      </c>
      <c r="D59" s="77" t="s">
        <v>47</v>
      </c>
      <c r="E59" s="101" t="e">
        <f t="shared" si="3"/>
        <v>#REF!</v>
      </c>
      <c r="F59" s="108" t="e">
        <f>COUNTIF(#REF!,Parameters!B68)</f>
        <v>#REF!</v>
      </c>
      <c r="G59" s="108" t="e">
        <f>COUNTIF(#REF!,Parameters!B68)</f>
        <v>#REF!</v>
      </c>
      <c r="H59" s="109" t="e">
        <f>COUNTIF(#REF!,Parameters!B69)</f>
        <v>#REF!</v>
      </c>
      <c r="I59" s="104" t="e">
        <f>COUNTIF(#REF!,Parameters!B69)</f>
        <v>#REF!</v>
      </c>
      <c r="J59" s="104" t="e">
        <f>COUNTIF(#REF!,Parameters!B69)</f>
        <v>#REF!</v>
      </c>
      <c r="K59" s="104" t="e">
        <f>COUNTIF(#REF!,Parameters!B69)</f>
        <v>#REF!</v>
      </c>
      <c r="L59" s="104" t="e">
        <f>COUNTIF(#REF!,Parameters!B69)</f>
        <v>#REF!</v>
      </c>
      <c r="M59" s="109" t="e">
        <f>COUNTIF(#REF!,Parameters!B69)</f>
        <v>#REF!</v>
      </c>
      <c r="N59" s="109" t="e">
        <f>COUNTIF(#REF!,Parameters!B69)</f>
        <v>#REF!</v>
      </c>
      <c r="O59" s="109" t="e">
        <f>COUNTIF(#REF!,Parameters!B69)</f>
        <v>#REF!</v>
      </c>
      <c r="P59" s="109" t="e">
        <f>COUNTIF(#REF!,Parameters!B69)</f>
        <v>#REF!</v>
      </c>
      <c r="Q59" s="143" t="e">
        <f>COUNTIF(#REF!,Parameters!B69)</f>
        <v>#REF!</v>
      </c>
      <c r="R59" s="149"/>
      <c r="S59" s="145" t="e">
        <f t="shared" si="4"/>
        <v>#REF!</v>
      </c>
      <c r="T59" s="146" t="e">
        <f>COUNTIF(#REF!,Parameters!B68)</f>
        <v>#REF!</v>
      </c>
      <c r="U59" s="141" t="e">
        <f>COUNTIF(#REF!,Parameters!B68)</f>
        <v>#REF!</v>
      </c>
      <c r="V59" s="155" t="e">
        <f>COUNTIF(#REF!,Parameters!B69)</f>
        <v>#REF!</v>
      </c>
      <c r="W59" s="155" t="e">
        <f>COUNTIF(#REF!,Parameters!B69)</f>
        <v>#REF!</v>
      </c>
      <c r="X59" s="147" t="e">
        <f>COUNTIF(#REF!,Parameters!B69)</f>
        <v>#REF!</v>
      </c>
      <c r="Y59" s="147" t="e">
        <f>COUNTIF(#REF!,Parameters!B69)</f>
        <v>#REF!</v>
      </c>
      <c r="Z59" s="155" t="e">
        <f>COUNTIF(#REF!,Parameters!B69)</f>
        <v>#REF!</v>
      </c>
      <c r="AA59" s="155" t="e">
        <f>COUNTIF(#REF!,Parameters!B69)</f>
        <v>#REF!</v>
      </c>
      <c r="AB59" s="147" t="e">
        <f>COUNTIF(#REF!,Parameters!B69)</f>
        <v>#REF!</v>
      </c>
      <c r="AC59" s="147" t="e">
        <f>COUNTIF(#REF!,Parameters!B69)</f>
        <v>#REF!</v>
      </c>
      <c r="AD59" s="141" t="e">
        <f>COUNTIF(#REF!,Parameters!B69)</f>
        <v>#REF!</v>
      </c>
      <c r="AE59" s="163" t="e">
        <f>COUNTIF(#REF!,Parameters!B69)</f>
        <v>#REF!</v>
      </c>
    </row>
    <row r="60" spans="2:31">
      <c r="B60" s="121">
        <v>7</v>
      </c>
      <c r="C60" s="77" t="s">
        <v>99</v>
      </c>
      <c r="D60" s="77" t="s">
        <v>47</v>
      </c>
      <c r="E60" s="101" t="e">
        <f t="shared" ref="E60:E67" si="5">SUM(F60:Q60)</f>
        <v>#REF!</v>
      </c>
      <c r="F60" s="108" t="e">
        <f>COUNTIF(#REF!,Parameters!B69)</f>
        <v>#REF!</v>
      </c>
      <c r="G60" s="108" t="e">
        <f>COUNTIF(#REF!,Parameters!B69)</f>
        <v>#REF!</v>
      </c>
      <c r="H60" s="109" t="e">
        <f>COUNTIF(#REF!,Parameters!B70)</f>
        <v>#REF!</v>
      </c>
      <c r="I60" s="104" t="e">
        <f>COUNTIF(#REF!,Parameters!B70)</f>
        <v>#REF!</v>
      </c>
      <c r="J60" s="104" t="e">
        <f>COUNTIF(#REF!,Parameters!B70)</f>
        <v>#REF!</v>
      </c>
      <c r="K60" s="104" t="e">
        <f>COUNTIF(#REF!,Parameters!B70)</f>
        <v>#REF!</v>
      </c>
      <c r="L60" s="104" t="e">
        <f>COUNTIF(#REF!,Parameters!B70)</f>
        <v>#REF!</v>
      </c>
      <c r="M60" s="109" t="e">
        <f>COUNTIF(#REF!,Parameters!B70)</f>
        <v>#REF!</v>
      </c>
      <c r="N60" s="109" t="e">
        <f>COUNTIF(#REF!,Parameters!B70)</f>
        <v>#REF!</v>
      </c>
      <c r="O60" s="109" t="e">
        <f>COUNTIF(#REF!,Parameters!B70)</f>
        <v>#REF!</v>
      </c>
      <c r="P60" s="109" t="e">
        <f>COUNTIF(#REF!,Parameters!B70)</f>
        <v>#REF!</v>
      </c>
      <c r="Q60" s="143" t="e">
        <f>COUNTIF(#REF!,Parameters!B70)</f>
        <v>#REF!</v>
      </c>
      <c r="R60" s="149"/>
      <c r="S60" s="145" t="e">
        <f t="shared" si="4"/>
        <v>#REF!</v>
      </c>
      <c r="T60" s="146" t="e">
        <f>COUNTIF(#REF!,Parameters!B69)</f>
        <v>#REF!</v>
      </c>
      <c r="U60" s="141" t="e">
        <f>COUNTIF(#REF!,Parameters!B69)</f>
        <v>#REF!</v>
      </c>
      <c r="V60" s="155" t="e">
        <f>COUNTIF(#REF!,Parameters!B70)</f>
        <v>#REF!</v>
      </c>
      <c r="W60" s="155" t="e">
        <f>COUNTIF(#REF!,Parameters!B70)</f>
        <v>#REF!</v>
      </c>
      <c r="X60" s="147" t="e">
        <f>COUNTIF(#REF!,Parameters!B70)</f>
        <v>#REF!</v>
      </c>
      <c r="Y60" s="147" t="e">
        <f>COUNTIF(#REF!,Parameters!B70)</f>
        <v>#REF!</v>
      </c>
      <c r="Z60" s="155" t="e">
        <f>COUNTIF(#REF!,Parameters!B70)</f>
        <v>#REF!</v>
      </c>
      <c r="AA60" s="155" t="e">
        <f>COUNTIF(#REF!,Parameters!B70)</f>
        <v>#REF!</v>
      </c>
      <c r="AB60" s="147" t="e">
        <f>COUNTIF(#REF!,Parameters!B70)</f>
        <v>#REF!</v>
      </c>
      <c r="AC60" s="147" t="e">
        <f>COUNTIF(#REF!,Parameters!B70)</f>
        <v>#REF!</v>
      </c>
      <c r="AD60" s="141" t="e">
        <f>COUNTIF(#REF!,Parameters!B70)</f>
        <v>#REF!</v>
      </c>
      <c r="AE60" s="163" t="e">
        <f>COUNTIF(#REF!,Parameters!B70)</f>
        <v>#REF!</v>
      </c>
    </row>
    <row r="61" spans="2:31">
      <c r="B61" s="121">
        <v>8</v>
      </c>
      <c r="C61" s="77" t="s">
        <v>100</v>
      </c>
      <c r="D61" s="77" t="s">
        <v>47</v>
      </c>
      <c r="E61" s="101" t="e">
        <f t="shared" si="5"/>
        <v>#REF!</v>
      </c>
      <c r="F61" s="108" t="e">
        <f>COUNTIF(#REF!,Parameters!B70)</f>
        <v>#REF!</v>
      </c>
      <c r="G61" s="108" t="e">
        <f>COUNTIF(#REF!,Parameters!B70)</f>
        <v>#REF!</v>
      </c>
      <c r="H61" s="109" t="e">
        <f>COUNTIF(#REF!,Parameters!B72)</f>
        <v>#REF!</v>
      </c>
      <c r="I61" s="104" t="e">
        <f>COUNTIF(#REF!,Parameters!B72)</f>
        <v>#REF!</v>
      </c>
      <c r="J61" s="104" t="e">
        <f>COUNTIF(#REF!,Parameters!B72)</f>
        <v>#REF!</v>
      </c>
      <c r="K61" s="104" t="e">
        <f>COUNTIF(#REF!,Parameters!B72)</f>
        <v>#REF!</v>
      </c>
      <c r="L61" s="104" t="e">
        <f>COUNTIF(#REF!,Parameters!B72)</f>
        <v>#REF!</v>
      </c>
      <c r="M61" s="109" t="e">
        <f>COUNTIF(#REF!,Parameters!B72)</f>
        <v>#REF!</v>
      </c>
      <c r="N61" s="109" t="e">
        <f>COUNTIF(#REF!,Parameters!B72)</f>
        <v>#REF!</v>
      </c>
      <c r="O61" s="109" t="e">
        <f>COUNTIF(#REF!,Parameters!B72)</f>
        <v>#REF!</v>
      </c>
      <c r="P61" s="109" t="e">
        <f>COUNTIF(#REF!,Parameters!B72)</f>
        <v>#REF!</v>
      </c>
      <c r="Q61" s="143" t="e">
        <f>COUNTIF(#REF!,Parameters!B72)</f>
        <v>#REF!</v>
      </c>
      <c r="R61" s="149"/>
      <c r="S61" s="145" t="e">
        <f t="shared" si="4"/>
        <v>#REF!</v>
      </c>
      <c r="T61" s="146" t="e">
        <f>COUNTIF(#REF!,Parameters!B70)</f>
        <v>#REF!</v>
      </c>
      <c r="U61" s="141" t="e">
        <f>COUNTIF(#REF!,Parameters!B70)</f>
        <v>#REF!</v>
      </c>
      <c r="V61" s="155" t="e">
        <f>COUNTIF(#REF!,Parameters!B72)</f>
        <v>#REF!</v>
      </c>
      <c r="W61" s="155" t="e">
        <f>COUNTIF(#REF!,Parameters!B72)</f>
        <v>#REF!</v>
      </c>
      <c r="X61" s="155" t="e">
        <f>COUNTIF(#REF!,Parameters!B72)</f>
        <v>#REF!</v>
      </c>
      <c r="Y61" s="147" t="e">
        <f>COUNTIF(#REF!,Parameters!B72)</f>
        <v>#REF!</v>
      </c>
      <c r="Z61" s="147" t="e">
        <f>COUNTIF(#REF!,Parameters!B72)</f>
        <v>#REF!</v>
      </c>
      <c r="AA61" s="155" t="e">
        <f>COUNTIF(#REF!,Parameters!B72)</f>
        <v>#REF!</v>
      </c>
      <c r="AB61" s="147" t="e">
        <f>COUNTIF(#REF!,Parameters!B72)</f>
        <v>#REF!</v>
      </c>
      <c r="AC61" s="147" t="e">
        <f>COUNTIF(#REF!,Parameters!B72)</f>
        <v>#REF!</v>
      </c>
      <c r="AD61" s="141" t="e">
        <f>COUNTIF(#REF!,Parameters!B72)</f>
        <v>#REF!</v>
      </c>
      <c r="AE61" s="163" t="e">
        <f>COUNTIF(#REF!,Parameters!B72)</f>
        <v>#REF!</v>
      </c>
    </row>
    <row r="62" spans="2:31">
      <c r="B62" s="121">
        <v>9</v>
      </c>
      <c r="C62" s="77" t="s">
        <v>101</v>
      </c>
      <c r="D62" s="77" t="s">
        <v>102</v>
      </c>
      <c r="E62" s="101" t="e">
        <f t="shared" si="5"/>
        <v>#REF!</v>
      </c>
      <c r="F62" s="108" t="e">
        <f>COUNTIF(#REF!,Parameters!B72)</f>
        <v>#REF!</v>
      </c>
      <c r="G62" s="108" t="e">
        <f>COUNTIF(#REF!,Parameters!B72)</f>
        <v>#REF!</v>
      </c>
      <c r="H62" s="109" t="e">
        <f>COUNTIF(#REF!,Parameters!B75)</f>
        <v>#REF!</v>
      </c>
      <c r="I62" s="104" t="e">
        <f>COUNTIF(#REF!,Parameters!B75)</f>
        <v>#REF!</v>
      </c>
      <c r="J62" s="104" t="e">
        <f>COUNTIF(#REF!,Parameters!B75)</f>
        <v>#REF!</v>
      </c>
      <c r="K62" s="104" t="e">
        <f>COUNTIF(#REF!,Parameters!B75)</f>
        <v>#REF!</v>
      </c>
      <c r="L62" s="104" t="e">
        <f>COUNTIF(#REF!,Parameters!B75)</f>
        <v>#REF!</v>
      </c>
      <c r="M62" s="109" t="e">
        <f>COUNTIF(#REF!,Parameters!B75)</f>
        <v>#REF!</v>
      </c>
      <c r="N62" s="109" t="e">
        <f>COUNTIF(#REF!,Parameters!B75)</f>
        <v>#REF!</v>
      </c>
      <c r="O62" s="109" t="e">
        <f>COUNTIF(#REF!,Parameters!B75)</f>
        <v>#REF!</v>
      </c>
      <c r="P62" s="109" t="e">
        <f>COUNTIF(#REF!,Parameters!B75)</f>
        <v>#REF!</v>
      </c>
      <c r="Q62" s="143" t="e">
        <f>COUNTIF(#REF!,Parameters!B75)</f>
        <v>#REF!</v>
      </c>
      <c r="R62" s="149"/>
      <c r="S62" s="145" t="e">
        <f t="shared" ref="S62:S67" si="6">SUM(T62:AE62)</f>
        <v>#REF!</v>
      </c>
      <c r="T62" s="146" t="e">
        <f>COUNTIF(#REF!,Parameters!B72)</f>
        <v>#REF!</v>
      </c>
      <c r="U62" s="141" t="e">
        <f>COUNTIF(#REF!,Parameters!B72)</f>
        <v>#REF!</v>
      </c>
      <c r="V62" s="147" t="e">
        <f>COUNTIF(#REF!,Parameters!B75)</f>
        <v>#REF!</v>
      </c>
      <c r="W62" s="155" t="e">
        <f>COUNTIF(#REF!,Parameters!B75)</f>
        <v>#REF!</v>
      </c>
      <c r="X62" s="147" t="e">
        <f>COUNTIF(#REF!,Parameters!B75)</f>
        <v>#REF!</v>
      </c>
      <c r="Y62" s="147" t="e">
        <f>COUNTIF(#REF!,Parameters!B75)</f>
        <v>#REF!</v>
      </c>
      <c r="Z62" s="147" t="e">
        <f>COUNTIF(#REF!,Parameters!B75)</f>
        <v>#REF!</v>
      </c>
      <c r="AA62" s="155" t="e">
        <f>COUNTIF(#REF!,Parameters!B75)</f>
        <v>#REF!</v>
      </c>
      <c r="AB62" s="147" t="e">
        <f>COUNTIF(#REF!,Parameters!B75)</f>
        <v>#REF!</v>
      </c>
      <c r="AC62" s="147" t="e">
        <f>COUNTIF(#REF!,Parameters!B75)</f>
        <v>#REF!</v>
      </c>
      <c r="AD62" s="141" t="e">
        <f>COUNTIF(#REF!,Parameters!B75)</f>
        <v>#REF!</v>
      </c>
      <c r="AE62" s="163" t="e">
        <f>COUNTIF(#REF!,Parameters!B75)</f>
        <v>#REF!</v>
      </c>
    </row>
    <row r="63" spans="2:31">
      <c r="B63" s="121">
        <v>10</v>
      </c>
      <c r="C63" s="77" t="s">
        <v>103</v>
      </c>
      <c r="D63" s="77" t="s">
        <v>102</v>
      </c>
      <c r="E63" s="101" t="e">
        <f t="shared" si="5"/>
        <v>#REF!</v>
      </c>
      <c r="F63" s="108" t="e">
        <f>COUNTIF(#REF!,Parameters!B75)</f>
        <v>#REF!</v>
      </c>
      <c r="G63" s="108" t="e">
        <f>COUNTIF(#REF!,Parameters!B75)</f>
        <v>#REF!</v>
      </c>
      <c r="H63" s="109" t="e">
        <f>COUNTIF(#REF!,Parameters!#REF!)</f>
        <v>#REF!</v>
      </c>
      <c r="I63" s="104" t="e">
        <f>COUNTIF(#REF!,Parameters!#REF!)</f>
        <v>#REF!</v>
      </c>
      <c r="J63" s="104" t="e">
        <f>COUNTIF(#REF!,Parameters!#REF!)</f>
        <v>#REF!</v>
      </c>
      <c r="K63" s="104" t="e">
        <f>COUNTIF(#REF!,Parameters!#REF!)</f>
        <v>#REF!</v>
      </c>
      <c r="L63" s="104" t="e">
        <f>COUNTIF(#REF!,Parameters!#REF!)</f>
        <v>#REF!</v>
      </c>
      <c r="M63" s="109" t="e">
        <f>COUNTIF(#REF!,Parameters!#REF!)</f>
        <v>#REF!</v>
      </c>
      <c r="N63" s="109" t="e">
        <f>COUNTIF(#REF!,Parameters!#REF!)</f>
        <v>#REF!</v>
      </c>
      <c r="O63" s="109" t="e">
        <f>COUNTIF(#REF!,Parameters!#REF!)</f>
        <v>#REF!</v>
      </c>
      <c r="P63" s="109" t="e">
        <f>COUNTIF(#REF!,Parameters!#REF!)</f>
        <v>#REF!</v>
      </c>
      <c r="Q63" s="143" t="e">
        <f>COUNTIF(#REF!,Parameters!#REF!)</f>
        <v>#REF!</v>
      </c>
      <c r="R63" s="149"/>
      <c r="S63" s="145" t="e">
        <f t="shared" si="6"/>
        <v>#REF!</v>
      </c>
      <c r="T63" s="146" t="e">
        <f>COUNTIF(#REF!,Parameters!B75)</f>
        <v>#REF!</v>
      </c>
      <c r="U63" s="141" t="e">
        <f>COUNTIF(#REF!,Parameters!B75)</f>
        <v>#REF!</v>
      </c>
      <c r="V63" s="147" t="e">
        <f>COUNTIF(#REF!,Parameters!#REF!)</f>
        <v>#REF!</v>
      </c>
      <c r="W63" s="147" t="e">
        <f>COUNTIF(#REF!,Parameters!#REF!)</f>
        <v>#REF!</v>
      </c>
      <c r="X63" s="147" t="e">
        <f>COUNTIF(#REF!,Parameters!#REF!)</f>
        <v>#REF!</v>
      </c>
      <c r="Y63" s="147" t="e">
        <f>COUNTIF(#REF!,Parameters!#REF!)</f>
        <v>#REF!</v>
      </c>
      <c r="Z63" s="147" t="e">
        <f>COUNTIF(#REF!,Parameters!#REF!)</f>
        <v>#REF!</v>
      </c>
      <c r="AA63" s="155" t="e">
        <f>COUNTIF(#REF!,Parameters!#REF!)</f>
        <v>#REF!</v>
      </c>
      <c r="AB63" s="147" t="e">
        <f>COUNTIF(#REF!,Parameters!#REF!)</f>
        <v>#REF!</v>
      </c>
      <c r="AC63" s="147" t="e">
        <f>COUNTIF(#REF!,Parameters!#REF!)</f>
        <v>#REF!</v>
      </c>
      <c r="AD63" s="141" t="e">
        <f>COUNTIF(#REF!,Parameters!#REF!)</f>
        <v>#REF!</v>
      </c>
      <c r="AE63" s="163" t="e">
        <f>COUNTIF(#REF!,Parameters!#REF!)</f>
        <v>#REF!</v>
      </c>
    </row>
    <row r="64" spans="2:31">
      <c r="B64" s="121">
        <v>11</v>
      </c>
      <c r="C64" s="77" t="s">
        <v>104</v>
      </c>
      <c r="D64" s="77" t="s">
        <v>65</v>
      </c>
      <c r="E64" s="101" t="e">
        <f t="shared" si="5"/>
        <v>#REF!</v>
      </c>
      <c r="F64" s="108" t="e">
        <f>COUNTIF(#REF!,Parameters!#REF!)</f>
        <v>#REF!</v>
      </c>
      <c r="G64" s="108" t="e">
        <f>COUNTIF(#REF!,Parameters!#REF!)</f>
        <v>#REF!</v>
      </c>
      <c r="H64" s="109" t="e">
        <f>COUNTIF(#REF!,Parameters!#REF!)</f>
        <v>#REF!</v>
      </c>
      <c r="I64" s="104" t="e">
        <f>COUNTIF(#REF!,Parameters!B86)</f>
        <v>#REF!</v>
      </c>
      <c r="J64" s="104" t="e">
        <f>COUNTIF(#REF!,Parameters!B86)</f>
        <v>#REF!</v>
      </c>
      <c r="K64" s="104" t="e">
        <f>COUNTIF(#REF!,Parameters!B86)</f>
        <v>#REF!</v>
      </c>
      <c r="L64" s="104" t="e">
        <f>COUNTIF(#REF!,Parameters!B86)</f>
        <v>#REF!</v>
      </c>
      <c r="M64" s="109" t="e">
        <f>COUNTIF(#REF!,Parameters!B86)</f>
        <v>#REF!</v>
      </c>
      <c r="N64" s="109" t="e">
        <f>COUNTIF(#REF!,Parameters!B86)</f>
        <v>#REF!</v>
      </c>
      <c r="O64" s="109" t="e">
        <f>COUNTIF(#REF!,Parameters!B86)</f>
        <v>#REF!</v>
      </c>
      <c r="P64" s="109" t="e">
        <f>COUNTIF(#REF!,Parameters!B86)</f>
        <v>#REF!</v>
      </c>
      <c r="Q64" s="143" t="e">
        <f>COUNTIF(#REF!,Parameters!B86)</f>
        <v>#REF!</v>
      </c>
      <c r="R64" s="149"/>
      <c r="S64" s="145" t="e">
        <f t="shared" si="6"/>
        <v>#REF!</v>
      </c>
      <c r="T64" s="146" t="e">
        <f>COUNTIF(#REF!,Parameters!#REF!)</f>
        <v>#REF!</v>
      </c>
      <c r="U64" s="141" t="e">
        <f>COUNTIF(#REF!,Parameters!#REF!)</f>
        <v>#REF!</v>
      </c>
      <c r="V64" s="155" t="e">
        <f>COUNTIF(#REF!,Parameters!B87)</f>
        <v>#REF!</v>
      </c>
      <c r="W64" s="147" t="e">
        <f>COUNTIF(#REF!,Parameters!B87)</f>
        <v>#REF!</v>
      </c>
      <c r="X64" s="155" t="e">
        <f>COUNTIF(#REF!,Parameters!B87)</f>
        <v>#REF!</v>
      </c>
      <c r="Y64" s="147" t="e">
        <f>COUNTIF(#REF!,Parameters!B87)</f>
        <v>#REF!</v>
      </c>
      <c r="Z64" s="155" t="e">
        <f>COUNTIF(#REF!,Parameters!B87)</f>
        <v>#REF!</v>
      </c>
      <c r="AA64" s="155" t="e">
        <f>COUNTIF(#REF!,Parameters!B87)</f>
        <v>#REF!</v>
      </c>
      <c r="AB64" s="147" t="e">
        <f>COUNTIF(#REF!,Parameters!B87)</f>
        <v>#REF!</v>
      </c>
      <c r="AC64" s="147" t="e">
        <f>COUNTIF(#REF!,Parameters!B87)</f>
        <v>#REF!</v>
      </c>
      <c r="AD64" s="141" t="e">
        <f>COUNTIF(#REF!,Parameters!B87)</f>
        <v>#REF!</v>
      </c>
      <c r="AE64" s="163" t="e">
        <f>COUNTIF(#REF!,Parameters!B87)</f>
        <v>#REF!</v>
      </c>
    </row>
    <row r="65" spans="2:31">
      <c r="B65" s="121">
        <v>12</v>
      </c>
      <c r="C65" s="77" t="s">
        <v>105</v>
      </c>
      <c r="D65" s="77" t="s">
        <v>106</v>
      </c>
      <c r="E65" s="101" t="e">
        <f t="shared" si="5"/>
        <v>#REF!</v>
      </c>
      <c r="F65" s="108" t="e">
        <f>COUNTIF(#REF!,Parameters!B86)</f>
        <v>#REF!</v>
      </c>
      <c r="G65" s="108" t="e">
        <f>COUNTIF(#REF!,Parameters!B86)</f>
        <v>#REF!</v>
      </c>
      <c r="H65" s="109" t="e">
        <f>COUNTIF(#REF!,Parameters!B87)</f>
        <v>#REF!</v>
      </c>
      <c r="I65" s="104" t="e">
        <f>COUNTIF(#REF!,Parameters!B87)</f>
        <v>#REF!</v>
      </c>
      <c r="J65" s="104" t="e">
        <f>COUNTIF(#REF!,Parameters!B87)</f>
        <v>#REF!</v>
      </c>
      <c r="K65" s="104" t="e">
        <f>COUNTIF(#REF!,Parameters!B87)</f>
        <v>#REF!</v>
      </c>
      <c r="L65" s="104" t="e">
        <f>COUNTIF(#REF!,Parameters!B87)</f>
        <v>#REF!</v>
      </c>
      <c r="M65" s="109" t="e">
        <f>COUNTIF(#REF!,Parameters!B87)</f>
        <v>#REF!</v>
      </c>
      <c r="N65" s="109" t="e">
        <f>COUNTIF(#REF!,Parameters!B87)</f>
        <v>#REF!</v>
      </c>
      <c r="O65" s="109" t="e">
        <f>COUNTIF(#REF!,Parameters!B87)</f>
        <v>#REF!</v>
      </c>
      <c r="P65" s="109" t="e">
        <f>COUNTIF(#REF!,Parameters!B87)</f>
        <v>#REF!</v>
      </c>
      <c r="Q65" s="143" t="e">
        <f>COUNTIF(#REF!,Parameters!B87)</f>
        <v>#REF!</v>
      </c>
      <c r="R65" s="149"/>
      <c r="S65" s="145" t="e">
        <f t="shared" si="6"/>
        <v>#REF!</v>
      </c>
      <c r="T65" s="146" t="e">
        <f>COUNTIF(#REF!,Parameters!B86)</f>
        <v>#REF!</v>
      </c>
      <c r="U65" s="141" t="e">
        <f>COUNTIF(#REF!,Parameters!B86)</f>
        <v>#REF!</v>
      </c>
      <c r="V65" s="155" t="e">
        <f>COUNTIF(#REF!,Parameters!B89)</f>
        <v>#REF!</v>
      </c>
      <c r="W65" s="147" t="e">
        <f>COUNTIF(#REF!,Parameters!B89)</f>
        <v>#REF!</v>
      </c>
      <c r="X65" s="155" t="e">
        <f>COUNTIF(#REF!,Parameters!B89)</f>
        <v>#REF!</v>
      </c>
      <c r="Y65" s="147" t="e">
        <f>COUNTIF(#REF!,Parameters!B89)</f>
        <v>#REF!</v>
      </c>
      <c r="Z65" s="155" t="e">
        <f>COUNTIF(#REF!,Parameters!B89)</f>
        <v>#REF!</v>
      </c>
      <c r="AA65" s="155" t="e">
        <f>COUNTIF(#REF!,Parameters!B89)</f>
        <v>#REF!</v>
      </c>
      <c r="AB65" s="147" t="e">
        <f>COUNTIF(#REF!,Parameters!B89)</f>
        <v>#REF!</v>
      </c>
      <c r="AC65" s="147" t="e">
        <f>COUNTIF(#REF!,Parameters!B89)</f>
        <v>#REF!</v>
      </c>
      <c r="AD65" s="141" t="e">
        <f>COUNTIF(#REF!,Parameters!B89)</f>
        <v>#REF!</v>
      </c>
      <c r="AE65" s="163" t="e">
        <f>COUNTIF(#REF!,Parameters!B89)</f>
        <v>#REF!</v>
      </c>
    </row>
    <row r="66" spans="2:31">
      <c r="B66" s="121">
        <v>13</v>
      </c>
      <c r="C66" s="77" t="s">
        <v>107</v>
      </c>
      <c r="D66" s="77" t="s">
        <v>108</v>
      </c>
      <c r="E66" s="122" t="e">
        <f t="shared" si="5"/>
        <v>#REF!</v>
      </c>
      <c r="F66" s="123" t="e">
        <f>COUNTIF(#REF!,Parameters!#REF!)</f>
        <v>#REF!</v>
      </c>
      <c r="G66" s="123" t="e">
        <f>COUNTIF(#REF!,Parameters!#REF!)</f>
        <v>#REF!</v>
      </c>
      <c r="H66" s="124" t="e">
        <f>COUNTIF(#REF!,Parameters!#REF!)</f>
        <v>#REF!</v>
      </c>
      <c r="I66" s="128" t="e">
        <f>COUNTIF(#REF!,Parameters!#REF!)</f>
        <v>#REF!</v>
      </c>
      <c r="J66" s="128" t="e">
        <f>COUNTIF(#REF!,Parameters!#REF!)</f>
        <v>#REF!</v>
      </c>
      <c r="K66" s="128" t="e">
        <f>COUNTIF(#REF!,Parameters!#REF!)</f>
        <v>#REF!</v>
      </c>
      <c r="L66" s="124"/>
      <c r="M66" s="124"/>
      <c r="N66" s="124"/>
      <c r="O66" s="124"/>
      <c r="P66" s="124"/>
      <c r="Q66" s="154"/>
      <c r="R66" s="149"/>
      <c r="S66" s="145" t="e">
        <f t="shared" si="6"/>
        <v>#REF!</v>
      </c>
      <c r="T66" s="146" t="e">
        <f>COUNTIF(#REF!,Parameters!B87)</f>
        <v>#REF!</v>
      </c>
      <c r="U66" s="141" t="e">
        <f>COUNTIF(#REF!,Parameters!B87)</f>
        <v>#REF!</v>
      </c>
      <c r="V66" s="141" t="e">
        <f>COUNTIF(#REF!,Parameters!#REF!)</f>
        <v>#REF!</v>
      </c>
      <c r="W66" s="148" t="e">
        <f>COUNTIF(#REF!,Parameters!#REF!)</f>
        <v>#REF!</v>
      </c>
      <c r="X66" s="148" t="e">
        <f>COUNTIF(#REF!,Parameters!#REF!)</f>
        <v>#REF!</v>
      </c>
      <c r="Y66" s="141" t="e">
        <f>COUNTIF(#REF!,Parameters!#REF!)</f>
        <v>#REF!</v>
      </c>
      <c r="Z66" s="147" t="e">
        <f>COUNTIF(#REF!,Parameters!#REF!)</f>
        <v>#REF!</v>
      </c>
      <c r="AA66" s="147" t="e">
        <f>COUNTIF(#REF!,Parameters!#REF!)</f>
        <v>#REF!</v>
      </c>
      <c r="AB66" s="147" t="e">
        <f>COUNTIF(#REF!,Parameters!#REF!)</f>
        <v>#REF!</v>
      </c>
      <c r="AC66" s="147" t="e">
        <f>COUNTIF(#REF!,Parameters!#REF!)</f>
        <v>#REF!</v>
      </c>
      <c r="AD66" s="141" t="e">
        <f>COUNTIF(#REF!,Parameters!#REF!)</f>
        <v>#REF!</v>
      </c>
      <c r="AE66" s="163" t="e">
        <f>COUNTIF(#REF!,Parameters!#REF!)</f>
        <v>#REF!</v>
      </c>
    </row>
    <row r="67" spans="2:31">
      <c r="B67" s="121">
        <v>14</v>
      </c>
      <c r="C67" s="77" t="s">
        <v>109</v>
      </c>
      <c r="D67" s="77" t="s">
        <v>68</v>
      </c>
      <c r="E67" s="122" t="e">
        <f t="shared" si="5"/>
        <v>#REF!</v>
      </c>
      <c r="F67" s="123" t="e">
        <f>COUNTIF(#REF!,Parameters!#REF!)</f>
        <v>#REF!</v>
      </c>
      <c r="G67" s="123" t="e">
        <f>COUNTIF(#REF!,Parameters!#REF!)</f>
        <v>#REF!</v>
      </c>
      <c r="H67" s="124" t="e">
        <f>COUNTIF(#REF!,Parameters!#REF!)</f>
        <v>#REF!</v>
      </c>
      <c r="I67" s="128" t="e">
        <f>COUNTIF(#REF!,Parameters!#REF!)</f>
        <v>#REF!</v>
      </c>
      <c r="J67" s="128" t="e">
        <f>COUNTIF(#REF!,Parameters!#REF!)</f>
        <v>#REF!</v>
      </c>
      <c r="K67" s="128" t="e">
        <f>COUNTIF(#REF!,Parameters!#REF!)</f>
        <v>#REF!</v>
      </c>
      <c r="L67" s="124"/>
      <c r="M67" s="124"/>
      <c r="N67" s="124"/>
      <c r="O67" s="124"/>
      <c r="P67" s="124"/>
      <c r="Q67" s="154"/>
      <c r="R67" s="149"/>
      <c r="S67" s="145" t="e">
        <f t="shared" si="6"/>
        <v>#REF!</v>
      </c>
      <c r="T67" s="146" t="e">
        <f>COUNTIF(#REF!,Parameters!B89)</f>
        <v>#REF!</v>
      </c>
      <c r="U67" s="141" t="e">
        <f>COUNTIF(#REF!,Parameters!B89)</f>
        <v>#REF!</v>
      </c>
      <c r="V67" s="147" t="e">
        <f>COUNTIF(#REF!,Parameters!#REF!)</f>
        <v>#REF!</v>
      </c>
      <c r="W67" s="147" t="e">
        <f>COUNTIF(#REF!,Parameters!#REF!)</f>
        <v>#REF!</v>
      </c>
      <c r="X67" s="147" t="e">
        <f>COUNTIF(#REF!,Parameters!#REF!)</f>
        <v>#REF!</v>
      </c>
      <c r="Y67" s="147" t="e">
        <f>COUNTIF(#REF!,Parameters!#REF!)</f>
        <v>#REF!</v>
      </c>
      <c r="Z67" s="148" t="e">
        <f>COUNTIF(#REF!,Parameters!#REF!)</f>
        <v>#REF!</v>
      </c>
      <c r="AA67" s="141" t="e">
        <f>COUNTIF(#REF!,Parameters!#REF!)</f>
        <v>#REF!</v>
      </c>
      <c r="AB67" s="141" t="e">
        <f>COUNTIF(#REF!,Parameters!#REF!)</f>
        <v>#REF!</v>
      </c>
      <c r="AC67" s="141" t="e">
        <f>COUNTIF(#REF!,Parameters!#REF!)</f>
        <v>#REF!</v>
      </c>
      <c r="AD67" s="141" t="e">
        <f>COUNTIF(#REF!,Parameters!#REF!)</f>
        <v>#REF!</v>
      </c>
      <c r="AE67" s="247" t="e">
        <f>COUNTIF(#REF!,Parameters!#REF!)</f>
        <v>#REF!</v>
      </c>
    </row>
    <row r="68" spans="2:31">
      <c r="E68" s="115"/>
      <c r="F68" s="116" t="e">
        <f>SUM(F54:F67)</f>
        <v>#REF!</v>
      </c>
      <c r="G68" s="116" t="e">
        <f>SUM(G54:G67)</f>
        <v>#REF!</v>
      </c>
      <c r="H68" s="116" t="e">
        <f>SUM(H55:H67)</f>
        <v>#REF!</v>
      </c>
      <c r="I68" s="116" t="e">
        <f>SUM(I53:I67)</f>
        <v>#REF!</v>
      </c>
      <c r="J68" s="116" t="e">
        <f>SUM(J54:J67)</f>
        <v>#REF!</v>
      </c>
      <c r="K68" s="116" t="e">
        <f>SUM(K54:K67)</f>
        <v>#REF!</v>
      </c>
      <c r="L68" s="116" t="e">
        <f>SUM(L54:L67)</f>
        <v>#REF!</v>
      </c>
      <c r="M68" s="116" t="e">
        <f>SUM(M54:M67)</f>
        <v>#REF!</v>
      </c>
      <c r="N68" s="116" t="e">
        <f>SUM(N54:N67)</f>
        <v>#REF!</v>
      </c>
      <c r="O68" s="116" t="e">
        <f>SUM(O5:O51)</f>
        <v>#REF!</v>
      </c>
      <c r="P68" s="116" t="e">
        <f>SUM(P55:P64)</f>
        <v>#REF!</v>
      </c>
      <c r="Q68" s="116" t="e">
        <f>SUM(Q55:Q64)</f>
        <v>#REF!</v>
      </c>
      <c r="R68" s="243"/>
      <c r="S68" s="151"/>
      <c r="T68" s="116" t="e">
        <f t="shared" ref="T68:AE68" si="7">SUM(T54:T67)</f>
        <v>#REF!</v>
      </c>
      <c r="U68" s="116" t="e">
        <f t="shared" si="7"/>
        <v>#REF!</v>
      </c>
      <c r="V68" s="116" t="e">
        <f t="shared" si="7"/>
        <v>#REF!</v>
      </c>
      <c r="W68" s="116" t="e">
        <f t="shared" si="7"/>
        <v>#REF!</v>
      </c>
      <c r="X68" s="116" t="e">
        <f t="shared" si="7"/>
        <v>#REF!</v>
      </c>
      <c r="Y68" s="116" t="e">
        <f t="shared" si="7"/>
        <v>#REF!</v>
      </c>
      <c r="Z68" s="116" t="e">
        <f t="shared" si="7"/>
        <v>#REF!</v>
      </c>
      <c r="AA68" s="116" t="e">
        <f t="shared" si="7"/>
        <v>#REF!</v>
      </c>
      <c r="AB68" s="116" t="e">
        <f t="shared" si="7"/>
        <v>#REF!</v>
      </c>
      <c r="AC68" s="116" t="e">
        <f t="shared" si="7"/>
        <v>#REF!</v>
      </c>
      <c r="AD68" s="116" t="e">
        <f t="shared" si="7"/>
        <v>#REF!</v>
      </c>
      <c r="AE68" s="116" t="e">
        <f t="shared" si="7"/>
        <v>#REF!</v>
      </c>
    </row>
    <row r="70" spans="2:31" ht="55.5" customHeight="1">
      <c r="C70" s="164" t="s">
        <v>110</v>
      </c>
      <c r="D70" s="164" t="s">
        <v>111</v>
      </c>
      <c r="E70" s="165" t="s">
        <v>112</v>
      </c>
      <c r="F70" s="166" t="s">
        <v>113</v>
      </c>
      <c r="G70" s="166" t="s">
        <v>114</v>
      </c>
      <c r="H70" s="166" t="s">
        <v>115</v>
      </c>
      <c r="I70" s="206" t="s">
        <v>116</v>
      </c>
      <c r="J70" s="207" t="s">
        <v>117</v>
      </c>
      <c r="K70" s="207" t="s">
        <v>118</v>
      </c>
      <c r="L70" s="208" t="s">
        <v>119</v>
      </c>
      <c r="M70" s="209" t="s">
        <v>120</v>
      </c>
      <c r="N70" s="209" t="s">
        <v>121</v>
      </c>
      <c r="O70" s="209" t="s">
        <v>122</v>
      </c>
      <c r="P70" s="209" t="s">
        <v>123</v>
      </c>
      <c r="Q70" s="209" t="s">
        <v>124</v>
      </c>
      <c r="R70" s="209" t="s">
        <v>125</v>
      </c>
      <c r="S70" s="209" t="s">
        <v>126</v>
      </c>
      <c r="T70" s="209" t="s">
        <v>127</v>
      </c>
      <c r="U70" s="209" t="s">
        <v>128</v>
      </c>
      <c r="V70" s="209" t="s">
        <v>129</v>
      </c>
      <c r="W70" s="244" t="s">
        <v>130</v>
      </c>
      <c r="X70" s="209" t="s">
        <v>131</v>
      </c>
      <c r="Y70" s="209" t="s">
        <v>132</v>
      </c>
      <c r="Z70" s="209" t="s">
        <v>133</v>
      </c>
      <c r="AA70" s="244" t="s">
        <v>134</v>
      </c>
    </row>
    <row r="71" spans="2:31">
      <c r="C71" s="167" t="s">
        <v>135</v>
      </c>
      <c r="D71" s="168" t="e">
        <f t="shared" ref="D71:D82" si="8">SUM(E71:I71)</f>
        <v>#REF!</v>
      </c>
      <c r="E71" s="169" t="e">
        <f>COUNTIF(#REF!,Parameters!H4)</f>
        <v>#REF!</v>
      </c>
      <c r="F71" s="169" t="e">
        <f>COUNTIF(#REF!,Parameters!H5)</f>
        <v>#REF!</v>
      </c>
      <c r="G71" s="170" t="e">
        <f>COUNTIF(#REF!,Parameters!H6)</f>
        <v>#REF!</v>
      </c>
      <c r="H71" s="170" t="e">
        <f>COUNTIF(#REF!,Parameters!K6)</f>
        <v>#REF!</v>
      </c>
      <c r="I71" s="210" t="e">
        <f>COUNTIF(#REF!,Parameters!H8)</f>
        <v>#REF!</v>
      </c>
      <c r="J71" s="211" t="e">
        <f>COUNTIF(#REF!,Parameters!D22)</f>
        <v>#REF!</v>
      </c>
      <c r="K71" s="211" t="e">
        <f>COUNTIF(#REF!,Parameters!D23)</f>
        <v>#REF!</v>
      </c>
      <c r="L71" s="212" t="e">
        <f>COUNTIF(#REF!,Parameters!D4)</f>
        <v>#REF!</v>
      </c>
      <c r="M71" s="213" t="e">
        <f>COUNTIF(#REF!,Parameters!D5)</f>
        <v>#REF!</v>
      </c>
      <c r="N71" s="213" t="e">
        <f>COUNTIF(#REF!,Parameters!D6)</f>
        <v>#REF!</v>
      </c>
      <c r="O71" s="213"/>
      <c r="P71" s="213" t="e">
        <f>COUNTIF(#REF!,Parameters!D9)</f>
        <v>#REF!</v>
      </c>
      <c r="Q71" s="213" t="e">
        <f>COUNTIF(#REF!,Parameters!D10)</f>
        <v>#REF!</v>
      </c>
      <c r="R71" s="213" t="e">
        <f>COUNTIF(#REF!,Parameters!D11)</f>
        <v>#REF!</v>
      </c>
      <c r="S71" s="213" t="e">
        <f>COUNTIF(#REF!,Parameters!D13)</f>
        <v>#REF!</v>
      </c>
      <c r="T71" s="213" t="e">
        <f>COUNTIF(#REF!,Parameters!D14)</f>
        <v>#REF!</v>
      </c>
      <c r="U71" s="213" t="e">
        <f>COUNTIF(#REF!,Parameters!D15)</f>
        <v>#REF!</v>
      </c>
      <c r="V71" s="213" t="e">
        <f>COUNTIF(#REF!,Parameters!D16)</f>
        <v>#REF!</v>
      </c>
      <c r="W71" s="213" t="e">
        <f>COUNTIF(#REF!,Parameters!E14)</f>
        <v>#REF!</v>
      </c>
      <c r="X71" s="213" t="e">
        <f>COUNTIF(#REF!,Parameters!D18)</f>
        <v>#REF!</v>
      </c>
      <c r="Y71" s="213"/>
      <c r="Z71" s="213" t="e">
        <f>COUNTIF(#REF!,Parameters!D20)</f>
        <v>#REF!</v>
      </c>
      <c r="AA71" s="248" t="e">
        <f>COUNTIF(#REF!,Parameters!C14)</f>
        <v>#REF!</v>
      </c>
      <c r="AB71" s="8" t="e">
        <f t="shared" ref="AB71:AB82" si="9">SUM(J71:AA71)</f>
        <v>#REF!</v>
      </c>
    </row>
    <row r="72" spans="2:31">
      <c r="C72" s="171" t="s">
        <v>136</v>
      </c>
      <c r="D72" s="172" t="e">
        <f t="shared" si="8"/>
        <v>#REF!</v>
      </c>
      <c r="E72" s="173" t="e">
        <f>COUNTIF(#REF!,Parameters!H4)</f>
        <v>#REF!</v>
      </c>
      <c r="F72" s="173" t="e">
        <f>COUNTIF(#REF!,Parameters!H5)</f>
        <v>#REF!</v>
      </c>
      <c r="G72" s="174" t="e">
        <f>COUNTIF(#REF!,Parameters!H6)</f>
        <v>#REF!</v>
      </c>
      <c r="H72" s="174" t="e">
        <f>COUNTIF(#REF!,Parameters!K6)</f>
        <v>#REF!</v>
      </c>
      <c r="I72" s="214" t="e">
        <f>COUNTIF(#REF!,Parameters!H8)</f>
        <v>#REF!</v>
      </c>
      <c r="J72" s="215" t="e">
        <f>COUNTIF(#REF!,Parameters!D22)</f>
        <v>#REF!</v>
      </c>
      <c r="K72" s="215" t="e">
        <f>COUNTIF(#REF!,Parameters!D23)</f>
        <v>#REF!</v>
      </c>
      <c r="L72" s="216" t="e">
        <f>COUNTIF(#REF!,Parameters!D4)</f>
        <v>#REF!</v>
      </c>
      <c r="M72" s="217" t="e">
        <f>COUNTIF(#REF!,Parameters!D5)</f>
        <v>#REF!</v>
      </c>
      <c r="N72" s="217" t="e">
        <f>COUNTIF(#REF!,Parameters!D6)</f>
        <v>#REF!</v>
      </c>
      <c r="O72" s="217"/>
      <c r="P72" s="217" t="e">
        <f>COUNTIF(#REF!,Parameters!D9)</f>
        <v>#REF!</v>
      </c>
      <c r="Q72" s="217" t="e">
        <f>COUNTIF(#REF!,Parameters!D10)</f>
        <v>#REF!</v>
      </c>
      <c r="R72" s="217" t="e">
        <f>COUNTIF(#REF!,Parameters!D11)</f>
        <v>#REF!</v>
      </c>
      <c r="S72" s="217" t="e">
        <f>COUNTIF(#REF!,Parameters!D13)</f>
        <v>#REF!</v>
      </c>
      <c r="T72" s="217" t="e">
        <f>COUNTIF(#REF!,Parameters!D14)</f>
        <v>#REF!</v>
      </c>
      <c r="U72" s="217" t="e">
        <f>COUNTIF(#REF!,Parameters!D15)</f>
        <v>#REF!</v>
      </c>
      <c r="V72" s="217" t="e">
        <f>COUNTIF(#REF!,Parameters!D16)</f>
        <v>#REF!</v>
      </c>
      <c r="W72" s="217" t="e">
        <f>COUNTIF(#REF!,Parameters!E14)</f>
        <v>#REF!</v>
      </c>
      <c r="X72" s="217" t="e">
        <f>COUNTIF(#REF!,Parameters!D18)</f>
        <v>#REF!</v>
      </c>
      <c r="Y72" s="217"/>
      <c r="Z72" s="217" t="e">
        <f>COUNTIF(#REF!,Parameters!D20)</f>
        <v>#REF!</v>
      </c>
      <c r="AA72" s="217" t="e">
        <f>COUNTIF(#REF!,Parameters!C15)</f>
        <v>#REF!</v>
      </c>
      <c r="AB72" s="8" t="e">
        <f t="shared" si="9"/>
        <v>#REF!</v>
      </c>
    </row>
    <row r="73" spans="2:31">
      <c r="C73" s="171" t="s">
        <v>137</v>
      </c>
      <c r="D73" s="172" t="e">
        <f t="shared" si="8"/>
        <v>#REF!</v>
      </c>
      <c r="E73" s="173" t="e">
        <f>COUNTIF(#REF!,Parameters!H4)</f>
        <v>#REF!</v>
      </c>
      <c r="F73" s="175" t="e">
        <f>COUNTIF(#REF!,Parameters!H5)</f>
        <v>#REF!</v>
      </c>
      <c r="G73" s="176" t="e">
        <f>COUNTIF(#REF!,Parameters!H6)</f>
        <v>#REF!</v>
      </c>
      <c r="H73" s="177" t="e">
        <f>COUNTIF(#REF!,Parameters!K6)</f>
        <v>#REF!</v>
      </c>
      <c r="I73" s="218" t="e">
        <f>COUNTIF(#REF!,Parameters!H8)</f>
        <v>#REF!</v>
      </c>
      <c r="J73" s="215" t="e">
        <f>COUNTIF(#REF!,Parameters!D22)</f>
        <v>#REF!</v>
      </c>
      <c r="K73" s="215" t="e">
        <f>COUNTIF(#REF!,Parameters!D23)</f>
        <v>#REF!</v>
      </c>
      <c r="L73" s="219" t="e">
        <f>COUNTIF(#REF!,Parameters!D4)</f>
        <v>#REF!</v>
      </c>
      <c r="M73" s="219" t="e">
        <f>COUNTIF(#REF!,Parameters!D5)</f>
        <v>#REF!</v>
      </c>
      <c r="N73" s="219" t="e">
        <f>COUNTIF(#REF!,Parameters!D6)</f>
        <v>#REF!</v>
      </c>
      <c r="O73" s="219" t="e">
        <f>COUNTIF(#REF!,Parameters!D7)</f>
        <v>#REF!</v>
      </c>
      <c r="P73" s="219" t="e">
        <f>COUNTIF(#REF!,Parameters!D9)</f>
        <v>#REF!</v>
      </c>
      <c r="Q73" s="219" t="e">
        <f>COUNTIF(#REF!,Parameters!D10)</f>
        <v>#REF!</v>
      </c>
      <c r="R73" s="219" t="e">
        <f>COUNTIF(#REF!,Parameters!D11)</f>
        <v>#REF!</v>
      </c>
      <c r="S73" s="219" t="e">
        <f>COUNTIF(#REF!,Parameters!D13)</f>
        <v>#REF!</v>
      </c>
      <c r="T73" s="219" t="e">
        <f>COUNTIF(#REF!,Parameters!D14)</f>
        <v>#REF!</v>
      </c>
      <c r="U73" s="219" t="e">
        <f>COUNTIF(#REF!,Parameters!D15)</f>
        <v>#REF!</v>
      </c>
      <c r="V73" s="219" t="e">
        <f>COUNTIF(#REF!,Parameters!D16)</f>
        <v>#REF!</v>
      </c>
      <c r="W73" s="219" t="e">
        <f>COUNTIF(#REF!,Parameters!D17)</f>
        <v>#REF!</v>
      </c>
      <c r="X73" s="219" t="e">
        <f>COUNTIF(#REF!,Parameters!D18)</f>
        <v>#REF!</v>
      </c>
      <c r="Y73" s="219" t="e">
        <f>COUNTIF(#REF!,Parameters!D19)</f>
        <v>#REF!</v>
      </c>
      <c r="Z73" s="219" t="e">
        <f>COUNTIF(#REF!,Parameters!D20)</f>
        <v>#REF!</v>
      </c>
      <c r="AA73" s="219" t="e">
        <f>COUNTIF(#REF!,Parameters!D21)</f>
        <v>#REF!</v>
      </c>
      <c r="AB73" s="8" t="e">
        <f t="shared" si="9"/>
        <v>#REF!</v>
      </c>
    </row>
    <row r="74" spans="2:31">
      <c r="C74" s="171" t="s">
        <v>138</v>
      </c>
      <c r="D74" s="178" t="e">
        <f t="shared" si="8"/>
        <v>#REF!</v>
      </c>
      <c r="E74" s="179" t="e">
        <f>COUNTIF(#REF!,Parameters!H4)</f>
        <v>#REF!</v>
      </c>
      <c r="F74" s="175" t="e">
        <f>COUNTIF(#REF!,Parameters!H5)</f>
        <v>#REF!</v>
      </c>
      <c r="G74" s="176" t="e">
        <f>COUNTIF(#REF!,Parameters!H6)</f>
        <v>#REF!</v>
      </c>
      <c r="H74" s="177" t="e">
        <f>COUNTIF(#REF!,Parameters!K6)</f>
        <v>#REF!</v>
      </c>
      <c r="I74" s="218" t="e">
        <f>COUNTIF(#REF!,Parameters!H8)</f>
        <v>#REF!</v>
      </c>
      <c r="J74" s="220" t="e">
        <f>COUNTIF(#REF!,Parameters!D22)</f>
        <v>#REF!</v>
      </c>
      <c r="K74" s="220" t="e">
        <f>COUNTIF(#REF!,Parameters!D23)</f>
        <v>#REF!</v>
      </c>
      <c r="L74" s="219" t="e">
        <f>COUNTIF(#REF!,Parameters!D4)</f>
        <v>#REF!</v>
      </c>
      <c r="M74" s="221" t="e">
        <f>COUNTIF(#REF!,Parameters!D5)</f>
        <v>#REF!</v>
      </c>
      <c r="N74" s="222" t="e">
        <f>COUNTIF(#REF!,Parameters!D6)</f>
        <v>#REF!</v>
      </c>
      <c r="O74" s="217"/>
      <c r="P74" s="221" t="e">
        <f>COUNTIF(#REF!,Parameters!D9)</f>
        <v>#REF!</v>
      </c>
      <c r="Q74" s="222" t="e">
        <f>COUNTIF(#REF!,Parameters!D10)</f>
        <v>#REF!</v>
      </c>
      <c r="R74" s="221" t="e">
        <f>COUNTIF(#REF!,Parameters!D11)</f>
        <v>#REF!</v>
      </c>
      <c r="S74" s="221" t="e">
        <f>COUNTIF(#REF!,Parameters!D13)</f>
        <v>#REF!</v>
      </c>
      <c r="T74" s="221" t="e">
        <f>COUNTIF(#REF!,Parameters!D14)</f>
        <v>#REF!</v>
      </c>
      <c r="U74" s="221" t="e">
        <f>COUNTIF(#REF!,Parameters!D15)</f>
        <v>#REF!</v>
      </c>
      <c r="V74" s="221" t="e">
        <f>COUNTIF(#REF!,Parameters!D16)</f>
        <v>#REF!</v>
      </c>
      <c r="W74" s="221" t="e">
        <f>COUNTIF(#REF!,Parameters!E14)</f>
        <v>#REF!</v>
      </c>
      <c r="X74" s="221" t="e">
        <f>COUNTIF(#REF!,Parameters!D18)</f>
        <v>#REF!</v>
      </c>
      <c r="Y74" s="221"/>
      <c r="Z74" s="221" t="e">
        <f>COUNTIF(#REF!,Parameters!D20)</f>
        <v>#REF!</v>
      </c>
      <c r="AA74" s="221" t="e">
        <f>COUNTIF(#REF!,Parameters!D21)</f>
        <v>#REF!</v>
      </c>
      <c r="AB74" s="8" t="e">
        <f t="shared" si="9"/>
        <v>#REF!</v>
      </c>
    </row>
    <row r="75" spans="2:31">
      <c r="C75" s="171" t="s">
        <v>139</v>
      </c>
      <c r="D75" s="178" t="e">
        <f t="shared" si="8"/>
        <v>#REF!</v>
      </c>
      <c r="E75" s="179" t="e">
        <f>COUNTIF(#REF!,Parameters!H4)</f>
        <v>#REF!</v>
      </c>
      <c r="F75" s="175" t="e">
        <f>COUNTIF(#REF!,Parameters!H5)</f>
        <v>#REF!</v>
      </c>
      <c r="G75" s="176" t="e">
        <f>COUNTIF(#REF!,Parameters!H6)</f>
        <v>#REF!</v>
      </c>
      <c r="H75" s="177" t="e">
        <f>COUNTIF(#REF!,Parameters!K6)</f>
        <v>#REF!</v>
      </c>
      <c r="I75" s="223" t="e">
        <f>COUNTIF(#REF!,Parameters!H8)</f>
        <v>#REF!</v>
      </c>
      <c r="J75" s="220" t="e">
        <f>COUNTIF(#REF!,Parameters!D22)</f>
        <v>#REF!</v>
      </c>
      <c r="K75" s="220" t="e">
        <f>COUNTIF(#REF!,Parameters!D23)</f>
        <v>#REF!</v>
      </c>
      <c r="L75" s="219" t="e">
        <f>COUNTIF(#REF!,Parameters!D4)</f>
        <v>#REF!</v>
      </c>
      <c r="M75" s="224" t="e">
        <f>COUNTIF(#REF!,Parameters!D5)</f>
        <v>#REF!</v>
      </c>
      <c r="N75" s="225" t="e">
        <f>COUNTIF(#REF!,Parameters!D6)</f>
        <v>#REF!</v>
      </c>
      <c r="O75" s="217"/>
      <c r="P75" s="225" t="e">
        <f>COUNTIF(#REF!,Parameters!D9)</f>
        <v>#REF!</v>
      </c>
      <c r="Q75" s="225" t="e">
        <f>COUNTIF(#REF!,Parameters!D10)</f>
        <v>#REF!</v>
      </c>
      <c r="R75" s="224" t="e">
        <f>COUNTIF(#REF!,Parameters!D11)</f>
        <v>#REF!</v>
      </c>
      <c r="S75" s="224" t="e">
        <f>COUNTIF(#REF!,Parameters!D13)</f>
        <v>#REF!</v>
      </c>
      <c r="T75" s="224" t="e">
        <f>COUNTIF(#REF!,Parameters!D14)</f>
        <v>#REF!</v>
      </c>
      <c r="U75" s="224" t="e">
        <f>COUNTIF(#REF!,Parameters!D15)</f>
        <v>#REF!</v>
      </c>
      <c r="V75" s="224" t="e">
        <f>COUNTIF(#REF!,Parameters!D16)</f>
        <v>#REF!</v>
      </c>
      <c r="W75" s="154" t="e">
        <f>COUNTIF(#REF!,Parameters!#REF!)</f>
        <v>#REF!</v>
      </c>
      <c r="X75" s="224" t="e">
        <f>COUNTIF(#REF!,Parameters!D18)</f>
        <v>#REF!</v>
      </c>
      <c r="Y75" s="224"/>
      <c r="Z75" s="225" t="e">
        <f>COUNTIF(#REF!,Parameters!D20)</f>
        <v>#REF!</v>
      </c>
      <c r="AA75" s="225" t="e">
        <f>COUNTIF(#REF!,Parameters!D21)</f>
        <v>#REF!</v>
      </c>
      <c r="AB75" s="8" t="e">
        <f t="shared" si="9"/>
        <v>#REF!</v>
      </c>
    </row>
    <row r="76" spans="2:31">
      <c r="C76" s="171" t="s">
        <v>140</v>
      </c>
      <c r="D76" s="178" t="e">
        <f t="shared" si="8"/>
        <v>#REF!</v>
      </c>
      <c r="E76" s="179" t="e">
        <f>COUNTIF(#REF!,Parameters!H4)</f>
        <v>#REF!</v>
      </c>
      <c r="F76" s="175" t="e">
        <f>COUNTIF(#REF!,Parameters!H5)</f>
        <v>#REF!</v>
      </c>
      <c r="G76" s="176" t="e">
        <f>COUNTIF(#REF!,Parameters!H6)</f>
        <v>#REF!</v>
      </c>
      <c r="H76" s="176" t="e">
        <f>COUNTIF(#REF!,Parameters!H7)</f>
        <v>#REF!</v>
      </c>
      <c r="I76" s="223" t="e">
        <f>COUNTIF(#REF!,Parameters!H8)</f>
        <v>#REF!</v>
      </c>
      <c r="J76" s="220" t="e">
        <f>COUNTIF(#REF!,Parameters!D22)</f>
        <v>#REF!</v>
      </c>
      <c r="K76" s="177" t="e">
        <f>COUNTIF(#REF!,Parameters!D23)</f>
        <v>#REF!</v>
      </c>
      <c r="L76" s="219" t="e">
        <f>COUNTIF(#REF!,Parameters!D4)</f>
        <v>#REF!</v>
      </c>
      <c r="M76" s="225" t="e">
        <f>COUNTIF(#REF!,Parameters!D5)</f>
        <v>#REF!</v>
      </c>
      <c r="N76" s="225" t="e">
        <f>COUNTIF(#REF!,Parameters!D6)</f>
        <v>#REF!</v>
      </c>
      <c r="O76" s="217"/>
      <c r="P76" s="225" t="e">
        <f>COUNTIF(#REF!,Parameters!D9)</f>
        <v>#REF!</v>
      </c>
      <c r="Q76" s="225" t="e">
        <f>COUNTIF(#REF!,Parameters!D10)</f>
        <v>#REF!</v>
      </c>
      <c r="R76" s="224" t="e">
        <f>COUNTIF(#REF!,Parameters!D11)</f>
        <v>#REF!</v>
      </c>
      <c r="S76" s="224" t="e">
        <f>COUNTIF(#REF!,Parameters!D13)</f>
        <v>#REF!</v>
      </c>
      <c r="T76" s="224" t="e">
        <f>COUNTIF(#REF!,Parameters!D14)</f>
        <v>#REF!</v>
      </c>
      <c r="U76" s="224" t="e">
        <f>COUNTIF(#REF!,Parameters!D15)</f>
        <v>#REF!</v>
      </c>
      <c r="V76" s="224" t="e">
        <f>COUNTIF(#REF!,Parameters!D16)</f>
        <v>#REF!</v>
      </c>
      <c r="W76" s="154" t="e">
        <f>COUNTIF(#REF!,Parameters!#REF!)</f>
        <v>#REF!</v>
      </c>
      <c r="X76" s="224" t="e">
        <f>COUNTIF(#REF!,Parameters!D18)</f>
        <v>#REF!</v>
      </c>
      <c r="Y76" s="224"/>
      <c r="Z76" s="224" t="e">
        <f>COUNTIF(#REF!,Parameters!D20)</f>
        <v>#REF!</v>
      </c>
      <c r="AA76" s="224" t="e">
        <f>COUNTIF(#REF!,Parameters!C16)</f>
        <v>#REF!</v>
      </c>
      <c r="AB76" s="8" t="e">
        <f t="shared" si="9"/>
        <v>#REF!</v>
      </c>
    </row>
    <row r="77" spans="2:31">
      <c r="C77" s="171" t="s">
        <v>141</v>
      </c>
      <c r="D77" s="178" t="e">
        <f t="shared" si="8"/>
        <v>#REF!</v>
      </c>
      <c r="E77" s="179" t="e">
        <f>COUNTIF(#REF!,Parameters!H4)</f>
        <v>#REF!</v>
      </c>
      <c r="F77" s="175" t="e">
        <f>COUNTIF(#REF!,Parameters!H5)</f>
        <v>#REF!</v>
      </c>
      <c r="G77" s="176" t="e">
        <f>COUNTIF(#REF!,Parameters!H6)</f>
        <v>#REF!</v>
      </c>
      <c r="H77" s="177" t="e">
        <f>COUNTIF(#REF!,Parameters!H7)</f>
        <v>#REF!</v>
      </c>
      <c r="I77" s="223" t="e">
        <f>COUNTIF(#REF!,Parameters!H8)</f>
        <v>#REF!</v>
      </c>
      <c r="J77" s="220" t="e">
        <f>COUNTIF(#REF!,Parameters!D22)</f>
        <v>#REF!</v>
      </c>
      <c r="K77" s="220" t="e">
        <f>COUNTIF(#REF!,Parameters!D23)</f>
        <v>#REF!</v>
      </c>
      <c r="L77" s="219" t="e">
        <f>COUNTIF(#REF!,Parameters!D4)</f>
        <v>#REF!</v>
      </c>
      <c r="M77" s="224" t="e">
        <f>COUNTIF(#REF!,Parameters!D5)</f>
        <v>#REF!</v>
      </c>
      <c r="N77" s="224" t="e">
        <f>COUNTIF(#REF!,Parameters!D6)</f>
        <v>#REF!</v>
      </c>
      <c r="O77" s="217"/>
      <c r="P77" s="224" t="e">
        <f>COUNTIF(#REF!,Parameters!D9)</f>
        <v>#REF!</v>
      </c>
      <c r="Q77" s="224" t="e">
        <f>COUNTIF(#REF!,Parameters!D10)</f>
        <v>#REF!</v>
      </c>
      <c r="R77" s="224" t="e">
        <f>COUNTIF(#REF!,Parameters!D11)</f>
        <v>#REF!</v>
      </c>
      <c r="S77" s="224" t="e">
        <f>COUNTIF(#REF!,Parameters!H11)</f>
        <v>#REF!</v>
      </c>
      <c r="T77" s="224" t="e">
        <f>COUNTIF(#REF!,Parameters!D14)</f>
        <v>#REF!</v>
      </c>
      <c r="U77" s="224" t="e">
        <f>COUNTIF(#REF!,Parameters!D15)</f>
        <v>#REF!</v>
      </c>
      <c r="V77" s="224" t="e">
        <f>COUNTIF(#REF!,Parameters!D16)</f>
        <v>#REF!</v>
      </c>
      <c r="W77" s="154" t="e">
        <f>COUNTIF(#REF!,Parameters!#REF!)</f>
        <v>#REF!</v>
      </c>
      <c r="X77" s="225" t="e">
        <f>COUNTIF(#REF!,Parameters!D18)</f>
        <v>#REF!</v>
      </c>
      <c r="Y77" s="225"/>
      <c r="Z77" s="224" t="e">
        <f>COUNTIF(#REF!,Parameters!D20)</f>
        <v>#REF!</v>
      </c>
      <c r="AA77" s="224" t="e">
        <f>COUNTIF(#REF!,Parameters!C16)</f>
        <v>#REF!</v>
      </c>
      <c r="AB77" s="8" t="e">
        <f t="shared" si="9"/>
        <v>#REF!</v>
      </c>
    </row>
    <row r="78" spans="2:31">
      <c r="C78" s="171" t="s">
        <v>142</v>
      </c>
      <c r="D78" s="178" t="e">
        <f t="shared" si="8"/>
        <v>#REF!</v>
      </c>
      <c r="E78" s="179" t="e">
        <f>COUNTIF(#REF!,Parameters!H4)</f>
        <v>#REF!</v>
      </c>
      <c r="F78" s="175" t="e">
        <f>COUNTIF(#REF!,Parameters!H5)</f>
        <v>#REF!</v>
      </c>
      <c r="G78" s="176" t="e">
        <f>COUNTIF(#REF!,Parameters!H6)</f>
        <v>#REF!</v>
      </c>
      <c r="H78" s="176" t="e">
        <f>COUNTIF(#REF!,Parameters!H7)</f>
        <v>#REF!</v>
      </c>
      <c r="I78" s="218" t="e">
        <f>COUNTIF(#REF!,Parameters!H8)</f>
        <v>#REF!</v>
      </c>
      <c r="J78" s="220" t="e">
        <f>COUNTIF(#REF!,Parameters!D22)</f>
        <v>#REF!</v>
      </c>
      <c r="K78" s="220" t="e">
        <f>COUNTIF(#REF!,Parameters!D23)</f>
        <v>#REF!</v>
      </c>
      <c r="L78" s="226" t="e">
        <f>COUNTIF(#REF!,Parameters!D4)</f>
        <v>#REF!</v>
      </c>
      <c r="M78" s="224" t="e">
        <f>COUNTIF(#REF!,Parameters!D5)</f>
        <v>#REF!</v>
      </c>
      <c r="N78" s="224" t="e">
        <f>COUNTIF(#REF!,Parameters!D6)</f>
        <v>#REF!</v>
      </c>
      <c r="O78" s="217"/>
      <c r="P78" s="224" t="e">
        <f>COUNTIF(#REF!,Parameters!D9)</f>
        <v>#REF!</v>
      </c>
      <c r="Q78" s="224" t="e">
        <f>COUNTIF(#REF!,Parameters!D10)</f>
        <v>#REF!</v>
      </c>
      <c r="R78" s="224" t="e">
        <f>COUNTIF(#REF!,Parameters!D11)</f>
        <v>#REF!</v>
      </c>
      <c r="S78" s="224" t="e">
        <f>COUNTIF(#REF!,Parameters!D13)</f>
        <v>#REF!</v>
      </c>
      <c r="T78" s="224" t="e">
        <f>COUNTIF(#REF!,Parameters!D14)</f>
        <v>#REF!</v>
      </c>
      <c r="U78" s="224" t="e">
        <f>COUNTIF(#REF!,Parameters!D15)</f>
        <v>#REF!</v>
      </c>
      <c r="V78" s="224" t="e">
        <f>COUNTIF(#REF!,Parameters!D16)</f>
        <v>#REF!</v>
      </c>
      <c r="W78" s="154" t="e">
        <f>COUNTIF(#REF!,Parameters!#REF!)</f>
        <v>#REF!</v>
      </c>
      <c r="X78" s="224" t="e">
        <f>COUNTIF(#REF!,Parameters!E13)</f>
        <v>#REF!</v>
      </c>
      <c r="Y78" s="224"/>
      <c r="Z78" s="224" t="e">
        <f>COUNTIF(#REF!,Parameters!D20)</f>
        <v>#REF!</v>
      </c>
      <c r="AA78" s="225" t="e">
        <f>COUNTIF(#REF!,Parameters!D21)</f>
        <v>#REF!</v>
      </c>
      <c r="AB78" s="8" t="e">
        <f t="shared" si="9"/>
        <v>#REF!</v>
      </c>
    </row>
    <row r="79" spans="2:31">
      <c r="C79" s="171" t="s">
        <v>143</v>
      </c>
      <c r="D79" s="178" t="e">
        <f t="shared" si="8"/>
        <v>#REF!</v>
      </c>
      <c r="E79" s="179" t="e">
        <f>COUNTIF(#REF!,Parameters!H4)</f>
        <v>#REF!</v>
      </c>
      <c r="F79" s="175" t="e">
        <f>COUNTIF(#REF!,Parameters!H5)</f>
        <v>#REF!</v>
      </c>
      <c r="G79" s="176" t="e">
        <f>COUNTIF(#REF!,Parameters!H6)</f>
        <v>#REF!</v>
      </c>
      <c r="H79" s="176" t="e">
        <f>COUNTIF(#REF!,Parameters!H8)</f>
        <v>#REF!</v>
      </c>
      <c r="I79" s="218" t="e">
        <f>COUNTIF(#REF!,Parameters!H8)</f>
        <v>#REF!</v>
      </c>
      <c r="J79" s="220" t="e">
        <f>COUNTIF(#REF!,Parameters!D22)</f>
        <v>#REF!</v>
      </c>
      <c r="K79" s="227" t="e">
        <f>COUNTIF(#REF!,Parameters!D23)</f>
        <v>#REF!</v>
      </c>
      <c r="L79" s="226" t="e">
        <f>COUNTIF(#REF!,Parameters!D4)</f>
        <v>#REF!</v>
      </c>
      <c r="M79" s="225" t="e">
        <f>COUNTIF(#REF!,Parameters!D5)</f>
        <v>#REF!</v>
      </c>
      <c r="N79" s="225" t="e">
        <f>COUNTIF(#REF!,Parameters!D6)</f>
        <v>#REF!</v>
      </c>
      <c r="O79" s="217"/>
      <c r="P79" s="225" t="e">
        <f>COUNTIF(#REF!,Parameters!D9)</f>
        <v>#REF!</v>
      </c>
      <c r="Q79" s="225" t="e">
        <f>COUNTIF(#REF!,Parameters!D10)</f>
        <v>#REF!</v>
      </c>
      <c r="R79" s="224" t="e">
        <f>COUNTIF(#REF!,Parameters!D11)</f>
        <v>#REF!</v>
      </c>
      <c r="S79" s="224" t="e">
        <f>COUNTIF(#REF!,Parameters!D13)</f>
        <v>#REF!</v>
      </c>
      <c r="T79" s="224" t="e">
        <f>COUNTIF(#REF!,Parameters!D14)</f>
        <v>#REF!</v>
      </c>
      <c r="U79" s="224" t="e">
        <f>COUNTIF(#REF!,Parameters!D15)</f>
        <v>#REF!</v>
      </c>
      <c r="V79" s="224" t="e">
        <f>COUNTIF(#REF!,Parameters!D16)</f>
        <v>#REF!</v>
      </c>
      <c r="W79" s="154" t="e">
        <f>COUNTIF(#REF!,Parameters!#REF!)</f>
        <v>#REF!</v>
      </c>
      <c r="X79" s="224" t="e">
        <f>COUNTIF(#REF!,Parameters!E13)</f>
        <v>#REF!</v>
      </c>
      <c r="Y79" s="224"/>
      <c r="Z79" s="224" t="e">
        <f>COUNTIF(#REF!,Parameters!D20)</f>
        <v>#REF!</v>
      </c>
      <c r="AA79" s="224" t="e">
        <f>COUNTIF(#REF!,Parameters!C16)</f>
        <v>#REF!</v>
      </c>
      <c r="AB79" s="8" t="e">
        <f t="shared" si="9"/>
        <v>#REF!</v>
      </c>
    </row>
    <row r="80" spans="2:31">
      <c r="C80" s="171" t="s">
        <v>144</v>
      </c>
      <c r="D80" s="178" t="e">
        <f t="shared" si="8"/>
        <v>#REF!</v>
      </c>
      <c r="E80" s="175" t="e">
        <f>COUNTIF(#REF!,Parameters!H4)</f>
        <v>#REF!</v>
      </c>
      <c r="F80" s="175" t="e">
        <f>COUNTIF(#REF!,Parameters!H5)</f>
        <v>#REF!</v>
      </c>
      <c r="G80" s="176" t="e">
        <f>COUNTIF(#REF!,Parameters!H6)</f>
        <v>#REF!</v>
      </c>
      <c r="H80" s="176" t="e">
        <f>COUNTIF(#REF!,Parameters!H9)</f>
        <v>#REF!</v>
      </c>
      <c r="I80" s="218" t="e">
        <f>COUNTIF(#REF!,Parameters!H8)</f>
        <v>#REF!</v>
      </c>
      <c r="J80" s="220" t="e">
        <f>COUNTIF(#REF!,Parameters!D22)</f>
        <v>#REF!</v>
      </c>
      <c r="K80" s="220" t="e">
        <f>COUNTIF(#REF!,Parameters!D23)</f>
        <v>#REF!</v>
      </c>
      <c r="L80" s="219" t="e">
        <f>COUNTIF(#REF!,Parameters!D4)</f>
        <v>#REF!</v>
      </c>
      <c r="M80" s="222" t="e">
        <f>COUNTIF(#REF!,Parameters!D5)</f>
        <v>#REF!</v>
      </c>
      <c r="N80" s="222" t="e">
        <f>COUNTIF(#REF!,Parameters!D6)</f>
        <v>#REF!</v>
      </c>
      <c r="O80" s="222" t="e">
        <f>COUNTIF(#REF!,Parameters!D7)</f>
        <v>#REF!</v>
      </c>
      <c r="P80" s="222" t="e">
        <f>COUNTIF(#REF!,Parameters!D7)</f>
        <v>#REF!</v>
      </c>
      <c r="Q80" s="124" t="e">
        <f>COUNTIF(#REF!,Parameters!D9)</f>
        <v>#REF!</v>
      </c>
      <c r="R80" s="124" t="e">
        <f>COUNTIF(#REF!,Parameters!D10)</f>
        <v>#REF!</v>
      </c>
      <c r="S80" s="124" t="e">
        <f>COUNTIF(#REF!,Parameters!D10)</f>
        <v>#REF!</v>
      </c>
      <c r="T80" s="222" t="e">
        <f>COUNTIF(#REF!,Parameters!D11)</f>
        <v>#REF!</v>
      </c>
      <c r="U80" s="124" t="e">
        <f>COUNTIF(#REF!,Parameters!D13)</f>
        <v>#REF!</v>
      </c>
      <c r="V80" s="124" t="e">
        <f>COUNTIF(#REF!,Parameters!D14)</f>
        <v>#REF!</v>
      </c>
      <c r="W80" s="124" t="e">
        <f>COUNTIF(#REF!,Parameters!#REF!)</f>
        <v>#REF!</v>
      </c>
      <c r="X80" s="124" t="e">
        <f>COUNTIF(#REF!,Parameters!D15)</f>
        <v>#REF!</v>
      </c>
      <c r="Y80" s="124"/>
      <c r="Z80" s="124" t="e">
        <f>COUNTIF(#REF!,Parameters!D16)</f>
        <v>#REF!</v>
      </c>
      <c r="AA80" s="124" t="e">
        <f>COUNTIF(#REF!,Parameters!D18)</f>
        <v>#REF!</v>
      </c>
      <c r="AB80" s="8" t="e">
        <f t="shared" si="9"/>
        <v>#REF!</v>
      </c>
    </row>
    <row r="81" spans="3:28">
      <c r="C81" s="171" t="s">
        <v>145</v>
      </c>
      <c r="D81" s="178" t="e">
        <f t="shared" si="8"/>
        <v>#REF!</v>
      </c>
      <c r="E81" s="179" t="e">
        <f>COUNTIF(#REF!,Parameters!H4)</f>
        <v>#REF!</v>
      </c>
      <c r="F81" s="175" t="e">
        <f>COUNTIF(#REF!,Parameters!H5)</f>
        <v>#REF!</v>
      </c>
      <c r="G81" s="176" t="e">
        <f>COUNTIF(#REF!,Parameters!H6)</f>
        <v>#REF!</v>
      </c>
      <c r="H81" s="176" t="e">
        <f>COUNTIF(#REF!,Parameters!H7)</f>
        <v>#REF!</v>
      </c>
      <c r="I81" s="176" t="e">
        <f>COUNTIF(#REF!,Parameters!H8)</f>
        <v>#REF!</v>
      </c>
      <c r="J81" s="227" t="e">
        <f>COUNTIF(#REF!,Parameters!D22)</f>
        <v>#REF!</v>
      </c>
      <c r="K81" s="227" t="e">
        <f>COUNTIF(#REF!,Parameters!D23)</f>
        <v>#REF!</v>
      </c>
      <c r="L81" s="219" t="e">
        <f>COUNTIF(#REF!,Parameters!D4)</f>
        <v>#REF!</v>
      </c>
      <c r="M81" s="225" t="e">
        <f>COUNTIF(#REF!,Parameters!D5)</f>
        <v>#REF!</v>
      </c>
      <c r="N81" s="225" t="e">
        <f>COUNTIF(#REF!,Parameters!D6)</f>
        <v>#REF!</v>
      </c>
      <c r="O81" s="225" t="e">
        <f>COUNTIF(#REF!,Parameters!D7)</f>
        <v>#REF!</v>
      </c>
      <c r="P81" s="224" t="e">
        <f>COUNTIF(#REF!,Parameters!D9)</f>
        <v>#REF!</v>
      </c>
      <c r="Q81" s="224" t="e">
        <f>COUNTIF(#REF!,Parameters!D10)</f>
        <v>#REF!</v>
      </c>
      <c r="R81" s="224" t="e">
        <f>COUNTIF(#REF!,Parameters!D11)</f>
        <v>#REF!</v>
      </c>
      <c r="S81" s="224" t="e">
        <f>COUNTIF(#REF!,Parameters!D13)</f>
        <v>#REF!</v>
      </c>
      <c r="T81" s="224" t="e">
        <f>COUNTIF(#REF!,Parameters!D14)</f>
        <v>#REF!</v>
      </c>
      <c r="U81" s="224" t="e">
        <f>COUNTIF(#REF!,Parameters!D16)</f>
        <v>#REF!</v>
      </c>
      <c r="V81" s="224" t="e">
        <f>COUNTIF(#REF!,Parameters!D16)</f>
        <v>#REF!</v>
      </c>
      <c r="W81" s="154" t="e">
        <f>COUNTIF(#REF!,Parameters!#REF!)</f>
        <v>#REF!</v>
      </c>
      <c r="X81" s="224" t="e">
        <f>COUNTIF(#REF!,Parameters!E13)</f>
        <v>#REF!</v>
      </c>
      <c r="Y81" s="224"/>
      <c r="Z81" s="225" t="e">
        <f>COUNTIF(#REF!,Parameters!D20)</f>
        <v>#REF!</v>
      </c>
      <c r="AA81" s="224" t="e">
        <f>COUNTIF(#REF!,Parameters!C16)</f>
        <v>#REF!</v>
      </c>
      <c r="AB81" s="8" t="e">
        <f t="shared" si="9"/>
        <v>#REF!</v>
      </c>
    </row>
    <row r="82" spans="3:28">
      <c r="C82" s="180" t="s">
        <v>146</v>
      </c>
      <c r="D82" s="181" t="e">
        <f t="shared" si="8"/>
        <v>#REF!</v>
      </c>
      <c r="E82" s="182" t="e">
        <f>COUNTIF(#REF!,Parameters!H4)</f>
        <v>#REF!</v>
      </c>
      <c r="F82" s="182" t="e">
        <f>COUNTIF(#REF!,Parameters!H5)</f>
        <v>#REF!</v>
      </c>
      <c r="G82" s="182" t="e">
        <f>COUNTIF(#REF!,Parameters!H6)</f>
        <v>#REF!</v>
      </c>
      <c r="H82" s="182" t="e">
        <f>COUNTIF(#REF!,Parameters!H7)</f>
        <v>#REF!</v>
      </c>
      <c r="I82" s="182" t="e">
        <f>COUNTIF(#REF!,Parameters!H8)</f>
        <v>#REF!</v>
      </c>
      <c r="J82" s="228" t="e">
        <f>COUNTIF(#REF!,Parameters!D22)</f>
        <v>#REF!</v>
      </c>
      <c r="K82" s="229" t="e">
        <f>COUNTIF(#REF!,Parameters!D23)</f>
        <v>#REF!</v>
      </c>
      <c r="L82" s="230" t="e">
        <f>COUNTIF(#REF!,Parameters!D4)</f>
        <v>#REF!</v>
      </c>
      <c r="M82" s="231" t="e">
        <f>COUNTIF(#REF!,Parameters!D5)</f>
        <v>#REF!</v>
      </c>
      <c r="N82" s="231" t="e">
        <f>COUNTIF(#REF!,Parameters!D6)</f>
        <v>#REF!</v>
      </c>
      <c r="O82" s="231" t="e">
        <f>COUNTIF(#REF!,Parameters!D7)</f>
        <v>#REF!</v>
      </c>
      <c r="P82" s="232" t="e">
        <f>COUNTIF(#REF!,Parameters!D9)</f>
        <v>#REF!</v>
      </c>
      <c r="Q82" s="232" t="e">
        <f>COUNTIF(#REF!,Parameters!D10)</f>
        <v>#REF!</v>
      </c>
      <c r="R82" s="232" t="e">
        <f>COUNTIF(#REF!,Parameters!D11)</f>
        <v>#REF!</v>
      </c>
      <c r="S82" s="232" t="e">
        <f>COUNTIF(#REF!,Parameters!D13)</f>
        <v>#REF!</v>
      </c>
      <c r="T82" s="232" t="e">
        <f>COUNTIF(#REF!,Parameters!D14)</f>
        <v>#REF!</v>
      </c>
      <c r="U82" s="232" t="e">
        <f>COUNTIF(#REF!,Parameters!D15)</f>
        <v>#REF!</v>
      </c>
      <c r="V82" s="232" t="e">
        <f>COUNTIF(#REF!,Parameters!D16)</f>
        <v>#REF!</v>
      </c>
      <c r="W82" s="245" t="e">
        <f>COUNTIF(#REF!,Parameters!#REF!)</f>
        <v>#REF!</v>
      </c>
      <c r="X82" s="232" t="e">
        <f>COUNTIF(#REF!,Parameters!E13)</f>
        <v>#REF!</v>
      </c>
      <c r="Y82" s="232"/>
      <c r="Z82" s="232" t="e">
        <f>COUNTIF(#REF!,Parameters!D20)</f>
        <v>#REF!</v>
      </c>
      <c r="AA82" s="249" t="e">
        <f>COUNTIF(#REF!,Parameters!C16)</f>
        <v>#REF!</v>
      </c>
      <c r="AB82" s="8" t="e">
        <f t="shared" si="9"/>
        <v>#REF!</v>
      </c>
    </row>
    <row r="83" spans="3:28" ht="9" customHeight="1"/>
    <row r="85" spans="3:28">
      <c r="C85" s="183" t="s">
        <v>147</v>
      </c>
      <c r="D85" s="184" t="s">
        <v>2</v>
      </c>
      <c r="E85" s="185" t="s">
        <v>148</v>
      </c>
      <c r="F85" s="185" t="s">
        <v>149</v>
      </c>
      <c r="G85" s="185" t="s">
        <v>150</v>
      </c>
      <c r="H85" s="185" t="s">
        <v>151</v>
      </c>
      <c r="I85" s="185" t="s">
        <v>152</v>
      </c>
      <c r="J85" s="233" t="s">
        <v>1</v>
      </c>
      <c r="K85" s="185" t="s">
        <v>153</v>
      </c>
      <c r="L85" s="185" t="s">
        <v>154</v>
      </c>
      <c r="M85" s="234" t="s">
        <v>155</v>
      </c>
      <c r="N85" s="235" t="s">
        <v>156</v>
      </c>
      <c r="O85" s="185" t="s">
        <v>157</v>
      </c>
    </row>
    <row r="86" spans="3:28">
      <c r="C86" s="186" t="s">
        <v>112</v>
      </c>
      <c r="D86" s="187" t="e">
        <f>SUM(E86:I86)</f>
        <v>#REF!</v>
      </c>
      <c r="E86" s="168" t="e">
        <f>SUMIF(#REF!,Parameters!#REF!,#REF!)</f>
        <v>#REF!</v>
      </c>
      <c r="F86" s="168" t="e">
        <f>SUMIF(#REF!,Parameters!#REF!,#REF!)</f>
        <v>#REF!</v>
      </c>
      <c r="G86" s="168" t="e">
        <f>SUMIF(#REF!,Parameters!#REF!,#REF!)</f>
        <v>#REF!</v>
      </c>
      <c r="H86" s="168" t="e">
        <f>SUMIF(#REF!,Parameters!#REF!,#REF!)</f>
        <v>#REF!</v>
      </c>
      <c r="I86" s="168" t="e">
        <f>SUMIF(#REF!,Parameters!#REF!,#REF!)</f>
        <v>#REF!</v>
      </c>
      <c r="J86" s="236" t="e">
        <f>SUM(K86:P86)</f>
        <v>#REF!</v>
      </c>
      <c r="K86" s="168" t="e">
        <f>SUMIF(#REF!,Parameters!F18,#REF!)</f>
        <v>#REF!</v>
      </c>
      <c r="L86" s="168" t="e">
        <f>SUMIF(#REF!,Parameters!F59,#REF!)</f>
        <v>#REF!</v>
      </c>
      <c r="M86" s="168" t="e">
        <f>SUMIF(#REF!,Parameters!F31,#REF!)</f>
        <v>#REF!</v>
      </c>
      <c r="N86" s="168" t="e">
        <f>SUMIF(#REF!,Parameters!F35,#REF!)</f>
        <v>#REF!</v>
      </c>
      <c r="O86" s="168" t="e">
        <f>SUMIF(#REF!,Parameters!F42,#REF!)</f>
        <v>#REF!</v>
      </c>
    </row>
    <row r="87" spans="3:28">
      <c r="C87" s="171" t="s">
        <v>113</v>
      </c>
      <c r="D87" s="188" t="e">
        <f>SUM(E87:I87)</f>
        <v>#REF!</v>
      </c>
      <c r="E87" s="178" t="e">
        <f>SUMIF(#REF!,Parameters!#REF!,#REF!)</f>
        <v>#REF!</v>
      </c>
      <c r="F87" s="168" t="e">
        <f>SUMIF(#REF!,Parameters!#REF!,#REF!)</f>
        <v>#REF!</v>
      </c>
      <c r="G87" s="178" t="e">
        <f>SUMIF(#REF!,Parameters!#REF!,#REF!)</f>
        <v>#REF!</v>
      </c>
      <c r="H87" s="178" t="e">
        <f>SUMIF(#REF!,Parameters!#REF!,#REF!)</f>
        <v>#REF!</v>
      </c>
      <c r="I87" s="178" t="e">
        <f>SUMIF(#REF!,Parameters!#REF!,#REF!)</f>
        <v>#REF!</v>
      </c>
      <c r="J87" s="237" t="e">
        <f>SUM(K87:P87)</f>
        <v>#REF!</v>
      </c>
      <c r="K87" s="168" t="e">
        <f>SUMIF(#REF!,Parameters!F18,#REF!)</f>
        <v>#REF!</v>
      </c>
      <c r="L87" s="168" t="e">
        <f>SUMIF(#REF!,Parameters!F59,#REF!)</f>
        <v>#REF!</v>
      </c>
      <c r="M87" s="168" t="e">
        <f>SUMIF(#REF!,Parameters!F31,#REF!)</f>
        <v>#REF!</v>
      </c>
      <c r="N87" s="168" t="e">
        <f>SUMIF(#REF!,Parameters!F35,#REF!)</f>
        <v>#REF!</v>
      </c>
      <c r="O87" s="168" t="e">
        <f>SUMIF(#REF!,Parameters!F42,#REF!)</f>
        <v>#REF!</v>
      </c>
    </row>
    <row r="88" spans="3:28">
      <c r="C88" s="171" t="s">
        <v>115</v>
      </c>
      <c r="D88" s="188" t="e">
        <f>SUM(E88:I88)</f>
        <v>#REF!</v>
      </c>
      <c r="E88" s="178" t="e">
        <f>SUMIF(#REF!,Parameters!#REF!,#REF!)</f>
        <v>#REF!</v>
      </c>
      <c r="F88" s="168" t="e">
        <f>SUMIF(#REF!,Parameters!#REF!,#REF!)</f>
        <v>#REF!</v>
      </c>
      <c r="G88" s="178" t="e">
        <f>SUMIF(#REF!,Parameters!#REF!,#REF!)</f>
        <v>#REF!</v>
      </c>
      <c r="H88" s="178" t="e">
        <f>SUMIF(#REF!,Parameters!#REF!,#REF!)</f>
        <v>#REF!</v>
      </c>
      <c r="I88" s="178" t="e">
        <f>SUMIF(#REF!,Parameters!#REF!,#REF!)</f>
        <v>#REF!</v>
      </c>
      <c r="J88" s="237"/>
      <c r="K88" s="168" t="e">
        <f>SUMIF(#REF!,Parameters!F18,#REF!)</f>
        <v>#REF!</v>
      </c>
      <c r="L88" s="168" t="e">
        <f>SUMIF(#REF!,Parameters!F59,#REF!)</f>
        <v>#REF!</v>
      </c>
      <c r="M88" s="168" t="e">
        <f>SUMIF(#REF!,Parameters!F31,#REF!)</f>
        <v>#REF!</v>
      </c>
      <c r="N88" s="168" t="e">
        <f>SUMIF(#REF!,Parameters!F35,#REF!)</f>
        <v>#REF!</v>
      </c>
      <c r="O88" s="168" t="e">
        <f>SUMIF(#REF!,Parameters!F42,#REF!)</f>
        <v>#REF!</v>
      </c>
    </row>
    <row r="89" spans="3:28">
      <c r="C89" s="171" t="s">
        <v>158</v>
      </c>
      <c r="D89" s="189" t="e">
        <f>SUM(E89:I89)</f>
        <v>#REF!</v>
      </c>
      <c r="E89" s="178" t="e">
        <f>SUMIF(#REF!,Parameters!#REF!,#REF!)</f>
        <v>#REF!</v>
      </c>
      <c r="F89" s="168" t="e">
        <f>SUMIF(#REF!,Parameters!#REF!,#REF!)</f>
        <v>#REF!</v>
      </c>
      <c r="G89" s="178" t="e">
        <f>SUMIF(#REF!,Parameters!#REF!,#REF!)</f>
        <v>#REF!</v>
      </c>
      <c r="H89" s="178" t="e">
        <f>SUMIF(#REF!,Parameters!#REF!,#REF!)</f>
        <v>#REF!</v>
      </c>
      <c r="I89" s="178" t="e">
        <f>SUMIF(#REF!,Parameters!#REF!,#REF!)</f>
        <v>#REF!</v>
      </c>
      <c r="J89" s="237" t="e">
        <f>SUM(K89:P89)</f>
        <v>#REF!</v>
      </c>
      <c r="K89" s="168" t="e">
        <f>SUMIF(#REF!,Parameters!F18,#REF!)</f>
        <v>#REF!</v>
      </c>
      <c r="L89" s="168" t="e">
        <f>SUMIF(#REF!,Parameters!F59,#REF!)</f>
        <v>#REF!</v>
      </c>
      <c r="M89" s="168" t="e">
        <f>SUMIF(#REF!,Parameters!F31,#REF!)</f>
        <v>#REF!</v>
      </c>
      <c r="N89" s="168" t="e">
        <f>SUMIF(#REF!,Parameters!F35,#REF!)</f>
        <v>#REF!</v>
      </c>
      <c r="O89" s="168" t="e">
        <f>SUMIF(#REF!,Parameters!F42,#REF!)</f>
        <v>#REF!</v>
      </c>
    </row>
    <row r="90" spans="3:28">
      <c r="C90" s="190" t="s">
        <v>116</v>
      </c>
      <c r="D90" s="189" t="e">
        <f>SUM(E90:I90)</f>
        <v>#REF!</v>
      </c>
      <c r="E90" s="172" t="e">
        <f>SUMIF(#REF!,Parameters!#REF!,#REF!)</f>
        <v>#REF!</v>
      </c>
      <c r="F90" s="168" t="e">
        <f>SUMIF(#REF!,Parameters!#REF!,#REF!)</f>
        <v>#REF!</v>
      </c>
      <c r="G90" s="178" t="e">
        <f>SUMIF(#REF!,Parameters!#REF!,#REF!)</f>
        <v>#REF!</v>
      </c>
      <c r="H90" s="178" t="e">
        <f>SUMIF(#REF!,Parameters!#REF!,#REF!)</f>
        <v>#REF!</v>
      </c>
      <c r="I90" s="178" t="e">
        <f>SUMIF(#REF!,Parameters!#REF!,#REF!)</f>
        <v>#REF!</v>
      </c>
      <c r="J90" s="238" t="e">
        <f>SUM(K90:P90)</f>
        <v>#REF!</v>
      </c>
      <c r="K90" s="168" t="e">
        <f>SUMIF(#REF!,Parameters!F18,#REF!)</f>
        <v>#REF!</v>
      </c>
      <c r="L90" s="168" t="e">
        <f>SUMIF(#REF!,Parameters!F59,#REF!)</f>
        <v>#REF!</v>
      </c>
      <c r="M90" s="168" t="e">
        <f>SUMIF(#REF!,Parameters!F31,#REF!)</f>
        <v>#REF!</v>
      </c>
      <c r="N90" s="168" t="e">
        <f>SUMIF(#REF!,Parameters!F35,#REF!)</f>
        <v>#REF!</v>
      </c>
      <c r="O90" s="168" t="e">
        <f>SUMIF(#REF!,Parameters!F42,#REF!)</f>
        <v>#REF!</v>
      </c>
    </row>
    <row r="91" spans="3:28">
      <c r="C91" s="183" t="s">
        <v>159</v>
      </c>
      <c r="D91" s="184" t="e">
        <f>SUM(D86:D90)</f>
        <v>#REF!</v>
      </c>
      <c r="E91" s="191" t="e">
        <f>SUM(E86:E90)</f>
        <v>#REF!</v>
      </c>
      <c r="F91" s="191" t="e">
        <f t="shared" ref="F91:O91" si="10">SUM(F86:F90)</f>
        <v>#REF!</v>
      </c>
      <c r="G91" s="191" t="e">
        <f t="shared" si="10"/>
        <v>#REF!</v>
      </c>
      <c r="H91" s="191" t="e">
        <f t="shared" si="10"/>
        <v>#REF!</v>
      </c>
      <c r="I91" s="191" t="e">
        <f t="shared" si="10"/>
        <v>#REF!</v>
      </c>
      <c r="J91" s="239" t="e">
        <f t="shared" si="10"/>
        <v>#REF!</v>
      </c>
      <c r="K91" s="191" t="e">
        <f t="shared" si="10"/>
        <v>#REF!</v>
      </c>
      <c r="L91" s="191" t="e">
        <f t="shared" si="10"/>
        <v>#REF!</v>
      </c>
      <c r="M91" s="191" t="e">
        <f t="shared" si="10"/>
        <v>#REF!</v>
      </c>
      <c r="N91" s="191" t="e">
        <f t="shared" si="10"/>
        <v>#REF!</v>
      </c>
      <c r="O91" s="191" t="e">
        <f t="shared" si="10"/>
        <v>#REF!</v>
      </c>
      <c r="P91" s="191" t="e">
        <f>D91+J91</f>
        <v>#REF!</v>
      </c>
    </row>
    <row r="92" spans="3:28">
      <c r="C92" s="192" t="s">
        <v>160</v>
      </c>
      <c r="D92" s="193" t="e">
        <f>D91+J91</f>
        <v>#REF!</v>
      </c>
      <c r="E92"/>
      <c r="F92"/>
    </row>
    <row r="93" spans="3:28">
      <c r="C93" s="8"/>
      <c r="D93" s="8"/>
      <c r="E93"/>
      <c r="F93"/>
    </row>
    <row r="94" spans="3:28">
      <c r="C94" s="194" t="s">
        <v>161</v>
      </c>
      <c r="D94" s="195" t="s">
        <v>2</v>
      </c>
      <c r="E94" s="195" t="s">
        <v>148</v>
      </c>
      <c r="F94" s="195" t="s">
        <v>149</v>
      </c>
      <c r="G94" s="196" t="s">
        <v>150</v>
      </c>
      <c r="H94" s="197" t="s">
        <v>151</v>
      </c>
      <c r="I94" s="196" t="s">
        <v>152</v>
      </c>
      <c r="J94" s="197" t="s">
        <v>1</v>
      </c>
      <c r="K94" s="196" t="s">
        <v>162</v>
      </c>
      <c r="L94" s="240" t="s">
        <v>163</v>
      </c>
      <c r="M94" s="240" t="s">
        <v>164</v>
      </c>
      <c r="N94" s="240" t="s">
        <v>155</v>
      </c>
      <c r="O94" s="240" t="s">
        <v>154</v>
      </c>
      <c r="P94" s="240" t="s">
        <v>165</v>
      </c>
      <c r="Q94" s="240" t="s">
        <v>157</v>
      </c>
      <c r="R94" s="240" t="s">
        <v>156</v>
      </c>
    </row>
    <row r="95" spans="3:28">
      <c r="C95" s="186" t="s">
        <v>112</v>
      </c>
      <c r="D95" s="198" t="e">
        <f>SUM(E95:I95)</f>
        <v>#REF!</v>
      </c>
      <c r="E95" s="168" t="e">
        <f>SUMIF(#REF!,"WH41",#REF!)</f>
        <v>#REF!</v>
      </c>
      <c r="F95" s="168" t="e">
        <f>SUMIF(#REF!,"WH34",#REF!)</f>
        <v>#REF!</v>
      </c>
      <c r="G95" s="168" t="e">
        <f>SUMIF(#REF!,"OPEN YARD",#REF!)</f>
        <v>#REF!</v>
      </c>
      <c r="H95" s="168" t="e">
        <f>SUMIF(#REF!,"OFFICE BK",#REF!)</f>
        <v>#REF!</v>
      </c>
      <c r="I95" s="168" t="e">
        <f>SUMIF(#REF!,"LABUAN",#REF!)</f>
        <v>#REF!</v>
      </c>
      <c r="J95" s="198" t="e">
        <f>SUM(K95:R95)</f>
        <v>#REF!</v>
      </c>
      <c r="K95" s="168" t="e">
        <f>SUMIF(#REF!,"ANGSI C",#REF!)</f>
        <v>#REF!</v>
      </c>
      <c r="L95" s="168" t="e">
        <f>SUMIF(#REF!,"BEKOK C",#REF!)</f>
        <v>#REF!</v>
      </c>
      <c r="M95" s="168" t="e">
        <f>SUMIF(#REF!,"LARUT A",#REF!)</f>
        <v>#REF!</v>
      </c>
      <c r="N95" s="168" t="e">
        <f>SUMIF(#REF!,"D21",#REF!)</f>
        <v>#REF!</v>
      </c>
      <c r="O95" s="168" t="e">
        <f>SUMIF(#REF!,"JINTAN",#REF!)</f>
        <v>#REF!</v>
      </c>
      <c r="P95" s="168" t="e">
        <f>SUMIF(#REF!,"SOUTH FURIOUS",#REF!)</f>
        <v>#REF!</v>
      </c>
      <c r="Q95" s="168" t="e">
        <f>SUMIF(#REF!,"EWB WEST",#REF!)</f>
        <v>#REF!</v>
      </c>
      <c r="R95" s="168" t="e">
        <f>SUMIF(#REF!,"SAMARANG ",#REF!)</f>
        <v>#REF!</v>
      </c>
    </row>
    <row r="96" spans="3:28">
      <c r="C96" s="171" t="s">
        <v>113</v>
      </c>
      <c r="D96" s="199" t="e">
        <f>SUM(E96:I96)</f>
        <v>#REF!</v>
      </c>
      <c r="E96" s="178" t="e">
        <f>SUMIF(#REF!,"WH41",#REF!)</f>
        <v>#REF!</v>
      </c>
      <c r="F96" s="178" t="e">
        <f>SUMIF(#REF!,"WH34",#REF!)</f>
        <v>#REF!</v>
      </c>
      <c r="G96" s="178" t="e">
        <f>SUMIF(#REF!,"OPEN YARD",#REF!)</f>
        <v>#REF!</v>
      </c>
      <c r="H96" s="178" t="e">
        <f>SUMIF(#REF!,"OFFICE BK",#REF!)</f>
        <v>#REF!</v>
      </c>
      <c r="I96" s="178" t="e">
        <f>SUMIF(#REF!,"LABUAN",#REF!)</f>
        <v>#REF!</v>
      </c>
      <c r="J96" s="199" t="e">
        <f>SUM(K96:R96)</f>
        <v>#REF!</v>
      </c>
      <c r="K96" s="178" t="e">
        <f>SUMIF(#REF!,"ANGSI C",#REF!)</f>
        <v>#REF!</v>
      </c>
      <c r="L96" s="178" t="e">
        <f>SUMIF(#REF!,"BEKOK C",#REF!)</f>
        <v>#REF!</v>
      </c>
      <c r="M96" s="178" t="e">
        <f>SUMIF(#REF!,"LARUT A",#REF!)</f>
        <v>#REF!</v>
      </c>
      <c r="N96" s="178" t="e">
        <f>SUMIF(#REF!,"D21",#REF!)</f>
        <v>#REF!</v>
      </c>
      <c r="O96" s="178" t="e">
        <f>SUMIF(#REF!,"JINTAN",#REF!)</f>
        <v>#REF!</v>
      </c>
      <c r="P96" s="178" t="e">
        <f>SUMIF(#REF!,"SOUTH FURIOUS",#REF!)</f>
        <v>#REF!</v>
      </c>
      <c r="Q96" s="178" t="e">
        <f>SUMIF(#REF!,"EWB WEST",#REF!)</f>
        <v>#REF!</v>
      </c>
      <c r="R96" s="178" t="e">
        <f>SUMIF(#REF!,"SAMARANG ",#REF!)</f>
        <v>#REF!</v>
      </c>
    </row>
    <row r="97" spans="3:19">
      <c r="C97" s="171" t="s">
        <v>158</v>
      </c>
      <c r="D97" s="200" t="e">
        <f>SUM(E97:I97)</f>
        <v>#REF!</v>
      </c>
      <c r="E97" s="172" t="e">
        <f>SUMIF(#REF!,"WH41",#REF!)</f>
        <v>#REF!</v>
      </c>
      <c r="F97" s="172" t="e">
        <f>SUMIF(#REF!,"WH34",#REF!)</f>
        <v>#REF!</v>
      </c>
      <c r="G97" s="172" t="e">
        <f>SUMIF(#REF!,"OPEN YARD",#REF!)</f>
        <v>#REF!</v>
      </c>
      <c r="H97" s="172" t="e">
        <f>SUMIF(#REF!,"OFFICE BK",#REF!)</f>
        <v>#REF!</v>
      </c>
      <c r="I97" s="172" t="e">
        <f>SUMIF(#REF!,"LABUAN",#REF!)</f>
        <v>#REF!</v>
      </c>
      <c r="J97" s="199" t="e">
        <f>SUM(K97:R97)</f>
        <v>#REF!</v>
      </c>
      <c r="K97" s="172" t="e">
        <f>SUMIF(#REF!,"ANGSI C",#REF!)</f>
        <v>#REF!</v>
      </c>
      <c r="L97" s="172" t="e">
        <f>SUMIF(#REF!,"BEKOK C",#REF!)</f>
        <v>#REF!</v>
      </c>
      <c r="M97" s="172" t="e">
        <f>SUMIF(#REF!,"LARUT A",#REF!)</f>
        <v>#REF!</v>
      </c>
      <c r="N97" s="172" t="e">
        <f>SUMIF(#REF!,"D21",#REF!)</f>
        <v>#REF!</v>
      </c>
      <c r="O97" s="172" t="e">
        <f>SUMIF(#REF!,"JINTAN",#REF!)</f>
        <v>#REF!</v>
      </c>
      <c r="P97" s="172" t="e">
        <f>SUMIF(#REF!,"SOUTH FURIOUS",#REF!)</f>
        <v>#REF!</v>
      </c>
      <c r="Q97" s="172" t="e">
        <f>SUMIF(#REF!,"EWB WEST",#REF!)</f>
        <v>#REF!</v>
      </c>
      <c r="R97" s="172" t="e">
        <f>SUMIF(#REF!,"SAMARANG ",#REF!)</f>
        <v>#REF!</v>
      </c>
    </row>
    <row r="98" spans="3:19">
      <c r="C98" s="190" t="s">
        <v>116</v>
      </c>
      <c r="D98" s="200" t="e">
        <f>SUM(E98:I98)</f>
        <v>#REF!</v>
      </c>
      <c r="E98" s="172" t="e">
        <f>SUMIF(#REF!,"WH41",#REF!)</f>
        <v>#REF!</v>
      </c>
      <c r="F98" s="172" t="e">
        <f>SUMIF(#REF!,"WH34",#REF!)</f>
        <v>#REF!</v>
      </c>
      <c r="G98" s="172" t="e">
        <f>SUMIF(#REF!,"OPEN YARD",#REF!)</f>
        <v>#REF!</v>
      </c>
      <c r="H98" s="172" t="e">
        <f>SUMIF(#REF!,"OFFICE BK",#REF!)</f>
        <v>#REF!</v>
      </c>
      <c r="I98" s="172" t="e">
        <f>SUMIF(#REF!,"LABUAN",#REF!)</f>
        <v>#REF!</v>
      </c>
      <c r="J98" s="238" t="e">
        <f>SUM(K98:P98)</f>
        <v>#REF!</v>
      </c>
      <c r="K98" s="172" t="e">
        <f>SUMIF(#REF!,"ANGSI C",#REF!)</f>
        <v>#REF!</v>
      </c>
      <c r="L98" s="172" t="e">
        <f>SUMIF(#REF!,"BEKOK C",#REF!)</f>
        <v>#REF!</v>
      </c>
      <c r="M98" s="172" t="e">
        <f>SUMIF(#REF!,"LARUT A",#REF!)</f>
        <v>#REF!</v>
      </c>
      <c r="N98" s="172" t="e">
        <f>SUMIF(#REF!,"D21",#REF!)</f>
        <v>#REF!</v>
      </c>
      <c r="O98" s="172" t="e">
        <f>SUMIF(#REF!,"JINTAN",#REF!)</f>
        <v>#REF!</v>
      </c>
      <c r="P98" s="172" t="e">
        <f>SUMIF(#REF!,"SOUTH FURIOUS",#REF!)</f>
        <v>#REF!</v>
      </c>
      <c r="Q98" s="172" t="e">
        <f>SUMIF(#REF!,"EWB WEST",#REF!)</f>
        <v>#REF!</v>
      </c>
      <c r="R98" s="172" t="e">
        <f>SUMIF(#REF!,"SAMARANG ",#REF!)</f>
        <v>#REF!</v>
      </c>
    </row>
    <row r="99" spans="3:19">
      <c r="C99" s="201" t="s">
        <v>5</v>
      </c>
      <c r="D99" s="202" t="e">
        <f t="shared" ref="D99:R99" si="11">SUM(D95:D98)</f>
        <v>#REF!</v>
      </c>
      <c r="E99" s="202" t="e">
        <f t="shared" si="11"/>
        <v>#REF!</v>
      </c>
      <c r="F99" s="202" t="e">
        <f t="shared" si="11"/>
        <v>#REF!</v>
      </c>
      <c r="G99" s="202" t="e">
        <f t="shared" si="11"/>
        <v>#REF!</v>
      </c>
      <c r="H99" s="202" t="e">
        <f t="shared" si="11"/>
        <v>#REF!</v>
      </c>
      <c r="I99" s="202" t="e">
        <f t="shared" si="11"/>
        <v>#REF!</v>
      </c>
      <c r="J99" s="202" t="e">
        <f t="shared" si="11"/>
        <v>#REF!</v>
      </c>
      <c r="K99" s="202" t="e">
        <f t="shared" si="11"/>
        <v>#REF!</v>
      </c>
      <c r="L99" s="202" t="e">
        <f t="shared" si="11"/>
        <v>#REF!</v>
      </c>
      <c r="M99" s="202" t="e">
        <f t="shared" si="11"/>
        <v>#REF!</v>
      </c>
      <c r="N99" s="202" t="e">
        <f t="shared" si="11"/>
        <v>#REF!</v>
      </c>
      <c r="O99" s="202" t="e">
        <f t="shared" si="11"/>
        <v>#REF!</v>
      </c>
      <c r="P99" s="202" t="e">
        <f t="shared" si="11"/>
        <v>#REF!</v>
      </c>
      <c r="Q99" s="202" t="e">
        <f t="shared" si="11"/>
        <v>#REF!</v>
      </c>
      <c r="R99" s="202" t="e">
        <f t="shared" si="11"/>
        <v>#REF!</v>
      </c>
      <c r="S99" s="202" t="e">
        <f>D99+J99</f>
        <v>#REF!</v>
      </c>
    </row>
    <row r="100" spans="3:19">
      <c r="C100" s="192" t="s">
        <v>166</v>
      </c>
      <c r="D100" s="193" t="e">
        <f>D99+J99</f>
        <v>#REF!</v>
      </c>
    </row>
    <row r="102" spans="3:19">
      <c r="C102" s="203" t="s">
        <v>167</v>
      </c>
      <c r="D102" s="191" t="s">
        <v>2</v>
      </c>
      <c r="E102" s="191" t="s">
        <v>168</v>
      </c>
      <c r="F102" s="191" t="s">
        <v>149</v>
      </c>
      <c r="G102" s="204" t="s">
        <v>150</v>
      </c>
      <c r="H102" s="205" t="s">
        <v>151</v>
      </c>
      <c r="I102" s="204" t="s">
        <v>152</v>
      </c>
      <c r="J102" s="205" t="s">
        <v>1</v>
      </c>
      <c r="K102" s="204" t="s">
        <v>169</v>
      </c>
      <c r="L102" s="241" t="s">
        <v>170</v>
      </c>
      <c r="M102" s="241" t="s">
        <v>155</v>
      </c>
      <c r="N102" s="241" t="s">
        <v>171</v>
      </c>
      <c r="O102" s="241" t="s">
        <v>172</v>
      </c>
      <c r="P102" s="241" t="s">
        <v>173</v>
      </c>
    </row>
    <row r="103" spans="3:19">
      <c r="C103" s="186" t="s">
        <v>112</v>
      </c>
      <c r="D103" s="198" t="e">
        <f>SUM(E103:I103)</f>
        <v>#REF!</v>
      </c>
      <c r="E103" s="168" t="e">
        <f>SUMIF(#REF!:#REF!,"WH22",#REF!:#REF!)</f>
        <v>#REF!</v>
      </c>
      <c r="F103" s="168" t="e">
        <f>SUMIF(#REF!:#REF!,"WH34",#REF!:#REF!)</f>
        <v>#REF!</v>
      </c>
      <c r="G103" s="168" t="e">
        <f>SUMIF(#REF!:#REF!,"OPEN YARD",#REF!:#REF!)</f>
        <v>#REF!</v>
      </c>
      <c r="H103" s="168" t="e">
        <f>SUMIF(#REF!:#REF!,"OFFICE BK",#REF!:#REF!)</f>
        <v>#REF!</v>
      </c>
      <c r="I103" s="168" t="e">
        <f>SUMIF(#REF!:#REF!,"LABUAN",#REF!:#REF!)</f>
        <v>#REF!</v>
      </c>
      <c r="J103" s="198" t="e">
        <f>SUM(K103:P103)</f>
        <v>#REF!</v>
      </c>
      <c r="K103" s="168" t="e">
        <f>SUMIF(#REF!:#REF!,"DULANG C",#REF!:#REF!)</f>
        <v>#REF!</v>
      </c>
      <c r="L103" s="168" t="e">
        <f>SUMIF(#REF!:#REF!,"NORTH LUKUT",#REF!:#REF!)</f>
        <v>#REF!</v>
      </c>
      <c r="M103" s="168" t="e">
        <f>SUMIF(#REF!:#REF!,"D21",#REF!:#REF!)</f>
        <v>#REF!</v>
      </c>
      <c r="N103" s="168" t="e">
        <f>SUMIF(#REF!:#REF!,"D35",#REF!:#REF!)</f>
        <v>#REF!</v>
      </c>
      <c r="O103" s="168" t="e">
        <f>SUMIF(#REF!:#REF!,"TEMBIKAI",#REF!:#REF!)</f>
        <v>#REF!</v>
      </c>
      <c r="P103" s="168" t="e">
        <f>SUMIF(#REF!:#REF!,"LARUT A",#REF!:#REF!)</f>
        <v>#REF!</v>
      </c>
    </row>
    <row r="104" spans="3:19">
      <c r="C104" s="171" t="s">
        <v>113</v>
      </c>
      <c r="D104" s="199" t="e">
        <f>SUM(E104:I104)</f>
        <v>#REF!</v>
      </c>
      <c r="E104" s="178" t="e">
        <f>SUMIF(#REF!:#REF!,"WH22",#REF!:#REF!)</f>
        <v>#REF!</v>
      </c>
      <c r="F104" s="178" t="e">
        <f>SUMIF(#REF!:#REF!,"WH34",#REF!:#REF!)</f>
        <v>#REF!</v>
      </c>
      <c r="G104" s="178" t="e">
        <f>SUMIF(#REF!:#REF!,"OPEN YARD",#REF!:#REF!)</f>
        <v>#REF!</v>
      </c>
      <c r="H104" s="178" t="e">
        <f>SUMIF(#REF!:#REF!,"OFFICE BK",#REF!:#REF!)</f>
        <v>#REF!</v>
      </c>
      <c r="I104" s="178" t="e">
        <f>SUMIF(#REF!:#REF!,"LABUAN",#REF!:#REF!)</f>
        <v>#REF!</v>
      </c>
      <c r="J104" s="199" t="e">
        <f>SUM(K104:P104)</f>
        <v>#REF!</v>
      </c>
      <c r="K104" s="178" t="e">
        <f>SUMIF(#REF!:#REF!,"DULANG C",#REF!:#REF!)</f>
        <v>#REF!</v>
      </c>
      <c r="L104" s="178" t="e">
        <f>SUMIF(#REF!:#REF!,"NORTH LUKUT",#REF!:#REF!)</f>
        <v>#REF!</v>
      </c>
      <c r="M104" s="178" t="e">
        <f>SUMIF(#REF!:#REF!,"D21",#REF!:#REF!)</f>
        <v>#REF!</v>
      </c>
      <c r="N104" s="178" t="e">
        <f>SUMIF(#REF!:#REF!,"D35",#REF!:#REF!)</f>
        <v>#REF!</v>
      </c>
      <c r="O104" s="178" t="e">
        <f>SUMIF(#REF!:#REF!,"TEMBIKAI",#REF!:#REF!)</f>
        <v>#REF!</v>
      </c>
      <c r="P104" s="178" t="e">
        <f>SUMIF(#REF!:#REF!,"LARUT A",#REF!:#REF!)</f>
        <v>#REF!</v>
      </c>
    </row>
    <row r="105" spans="3:19">
      <c r="C105" s="171" t="s">
        <v>158</v>
      </c>
      <c r="D105" s="200" t="e">
        <f>SUM(E105:I105)</f>
        <v>#REF!</v>
      </c>
      <c r="E105" s="172" t="e">
        <f>SUMIF(#REF!:#REF!,"WH22",#REF!:#REF!)</f>
        <v>#REF!</v>
      </c>
      <c r="F105" s="172" t="e">
        <f>SUMIF(#REF!:#REF!,"WH34",#REF!:#REF!)</f>
        <v>#REF!</v>
      </c>
      <c r="G105" s="172" t="e">
        <f>SUMIF(#REF!:#REF!,"OPEN YARD",#REF!:#REF!)</f>
        <v>#REF!</v>
      </c>
      <c r="H105" s="172" t="e">
        <f>SUMIF(#REF!:#REF!,"OFFICE BK",#REF!:#REF!)</f>
        <v>#REF!</v>
      </c>
      <c r="I105" s="172" t="e">
        <f>SUMIF(#REF!:#REF!,"LABUAN",#REF!:#REF!)</f>
        <v>#REF!</v>
      </c>
      <c r="J105" s="199" t="e">
        <f>SUM(K105:P105)</f>
        <v>#REF!</v>
      </c>
      <c r="K105" s="172" t="e">
        <f>SUMIF(#REF!:#REF!,"DULANG C",#REF!:#REF!)</f>
        <v>#REF!</v>
      </c>
      <c r="L105" s="172" t="e">
        <f>SUMIF(#REF!:#REF!,"NORTH LUKUT",#REF!:#REF!)</f>
        <v>#REF!</v>
      </c>
      <c r="M105" s="172" t="e">
        <f>SUMIF(#REF!:#REF!,"D21",#REF!:#REF!)</f>
        <v>#REF!</v>
      </c>
      <c r="N105" s="172" t="e">
        <f>SUMIF(#REF!:#REF!,"D35",#REF!:#REF!)</f>
        <v>#REF!</v>
      </c>
      <c r="O105" s="172" t="e">
        <f>SUMIF(#REF!:#REF!,"TEMBIKAI",#REF!:#REF!)</f>
        <v>#REF!</v>
      </c>
      <c r="P105" s="172" t="e">
        <f>SUMIF(#REF!:#REF!,"LARUT A",#REF!:#REF!)</f>
        <v>#REF!</v>
      </c>
    </row>
    <row r="106" spans="3:19">
      <c r="C106" s="190" t="s">
        <v>116</v>
      </c>
      <c r="D106" s="200" t="e">
        <f>SUM(E106:I106)</f>
        <v>#REF!</v>
      </c>
      <c r="E106" s="172" t="e">
        <f>SUMIF(#REF!:#REF!,"WH22",#REF!:#REF!)</f>
        <v>#REF!</v>
      </c>
      <c r="F106" s="172" t="e">
        <f>SUMIF(#REF!:#REF!,"WH34",#REF!:#REF!)</f>
        <v>#REF!</v>
      </c>
      <c r="G106" s="172" t="e">
        <f>SUMIF(#REF!:#REF!,"OPEN YARD",#REF!:#REF!)</f>
        <v>#REF!</v>
      </c>
      <c r="H106" s="172" t="e">
        <f>SUMIF(#REF!:#REF!,"OPEN YARD",#REF!:#REF!)</f>
        <v>#REF!</v>
      </c>
      <c r="I106" s="172" t="e">
        <f>SUMIF(#REF!:#REF!,"LABUAN",#REF!:#REF!)</f>
        <v>#REF!</v>
      </c>
      <c r="J106" s="238" t="e">
        <f>SUM(K106:Q106)</f>
        <v>#REF!</v>
      </c>
      <c r="K106" s="172" t="e">
        <f>SUMIF(#REF!:#REF!,"DULANG C",#REF!:#REF!)</f>
        <v>#REF!</v>
      </c>
      <c r="L106" s="172" t="e">
        <f>SUMIF(#REF!:#REF!,"NORTH LUKUT",#REF!:#REF!)</f>
        <v>#REF!</v>
      </c>
      <c r="M106" s="172" t="e">
        <f>SUMIF(#REF!:#REF!,"D21",#REF!:#REF!)</f>
        <v>#REF!</v>
      </c>
      <c r="N106" s="172" t="e">
        <f>SUMIF(#REF!:#REF!,"D35",#REF!:#REF!)</f>
        <v>#REF!</v>
      </c>
      <c r="O106" s="172" t="e">
        <f>SUMIF(#REF!:#REF!,"TEMBIKAI",#REF!:#REF!)</f>
        <v>#REF!</v>
      </c>
      <c r="P106" s="172" t="e">
        <f>SUMIF(#REF!:#REF!,"LARUT A",#REF!:#REF!)</f>
        <v>#REF!</v>
      </c>
    </row>
    <row r="107" spans="3:19">
      <c r="C107" s="183" t="s">
        <v>5</v>
      </c>
      <c r="D107" s="185" t="e">
        <f t="shared" ref="D107:P107" si="12">SUM(D103:D106)</f>
        <v>#REF!</v>
      </c>
      <c r="E107" s="185" t="e">
        <f t="shared" si="12"/>
        <v>#REF!</v>
      </c>
      <c r="F107" s="185" t="e">
        <f t="shared" si="12"/>
        <v>#REF!</v>
      </c>
      <c r="G107" s="185" t="e">
        <f t="shared" si="12"/>
        <v>#REF!</v>
      </c>
      <c r="H107" s="185" t="e">
        <f t="shared" si="12"/>
        <v>#REF!</v>
      </c>
      <c r="I107" s="185" t="e">
        <f t="shared" si="12"/>
        <v>#REF!</v>
      </c>
      <c r="J107" s="185" t="e">
        <f t="shared" si="12"/>
        <v>#REF!</v>
      </c>
      <c r="K107" s="185" t="e">
        <f t="shared" si="12"/>
        <v>#REF!</v>
      </c>
      <c r="L107" s="185" t="e">
        <f t="shared" si="12"/>
        <v>#REF!</v>
      </c>
      <c r="M107" s="185" t="e">
        <f t="shared" si="12"/>
        <v>#REF!</v>
      </c>
      <c r="N107" s="185" t="e">
        <f t="shared" si="12"/>
        <v>#REF!</v>
      </c>
      <c r="O107" s="185" t="e">
        <f t="shared" si="12"/>
        <v>#REF!</v>
      </c>
      <c r="P107" s="185" t="e">
        <f t="shared" si="12"/>
        <v>#REF!</v>
      </c>
      <c r="Q107" s="185" t="e">
        <f>SUM(K107:P107)+SUM(E107:I107)</f>
        <v>#REF!</v>
      </c>
    </row>
    <row r="108" spans="3:19">
      <c r="C108" s="192" t="s">
        <v>166</v>
      </c>
      <c r="D108" s="193" t="e">
        <f>D107+J107</f>
        <v>#REF!</v>
      </c>
    </row>
    <row r="110" spans="3:19">
      <c r="C110" s="194" t="s">
        <v>174</v>
      </c>
      <c r="D110" s="195" t="s">
        <v>2</v>
      </c>
      <c r="E110" s="195" t="s">
        <v>168</v>
      </c>
      <c r="F110" s="195" t="s">
        <v>149</v>
      </c>
      <c r="G110" s="195" t="s">
        <v>148</v>
      </c>
      <c r="H110" s="196" t="s">
        <v>150</v>
      </c>
      <c r="I110" s="197" t="s">
        <v>151</v>
      </c>
      <c r="J110" s="196" t="s">
        <v>152</v>
      </c>
      <c r="K110" s="197" t="s">
        <v>1</v>
      </c>
      <c r="L110" s="196" t="s">
        <v>170</v>
      </c>
      <c r="M110" s="196" t="s">
        <v>175</v>
      </c>
      <c r="N110" s="240" t="s">
        <v>176</v>
      </c>
      <c r="O110" s="240" t="s">
        <v>171</v>
      </c>
      <c r="P110" s="240" t="s">
        <v>157</v>
      </c>
      <c r="Q110" s="196" t="s">
        <v>156</v>
      </c>
      <c r="R110" s="196" t="s">
        <v>177</v>
      </c>
    </row>
    <row r="111" spans="3:19">
      <c r="C111" s="186" t="s">
        <v>112</v>
      </c>
      <c r="D111" s="198" t="e">
        <f>SUM(E111:J111)</f>
        <v>#REF!</v>
      </c>
      <c r="E111" s="168" t="e">
        <f>SUMIF(#REF!,"WH22",#REF!)</f>
        <v>#REF!</v>
      </c>
      <c r="F111" s="168" t="e">
        <f>SUMIF(#REF!,"WH34",#REF!)</f>
        <v>#REF!</v>
      </c>
      <c r="G111" s="168" t="e">
        <f>SUMIF(#REF!,Parameters!#REF!,#REF!)</f>
        <v>#REF!</v>
      </c>
      <c r="H111" s="168" t="e">
        <f>SUMIF(#REF!,"OPEN YARD",#REF!)</f>
        <v>#REF!</v>
      </c>
      <c r="I111" s="168" t="e">
        <f>SUMIF(#REF!,"OFFICE BK",#REF!)</f>
        <v>#REF!</v>
      </c>
      <c r="J111" s="168" t="e">
        <f>SUMIF(#REF!,"LABUAN",#REF!)</f>
        <v>#REF!</v>
      </c>
      <c r="K111" s="198" t="e">
        <f>SUM(L111:T111)</f>
        <v>#REF!</v>
      </c>
      <c r="L111" s="168" t="e">
        <f>SUMIF(#REF!,"NORTH LUKUT",#REF!)</f>
        <v>#REF!</v>
      </c>
      <c r="M111" s="168" t="e">
        <f>SUMIF(#REF!,"ANGSI A",#REF!)</f>
        <v>#REF!</v>
      </c>
      <c r="N111" s="168" t="e">
        <f>SUMIF(#REF!,"TAPIS C",#REF!)</f>
        <v>#REF!</v>
      </c>
      <c r="O111" s="168" t="e">
        <f>SUMIF(#REF!,"D35",#REF!)</f>
        <v>#REF!</v>
      </c>
      <c r="P111" s="168" t="e">
        <f>SUMIF(#REF!,"EWB WEST",#REF!)</f>
        <v>#REF!</v>
      </c>
      <c r="Q111" s="168" t="e">
        <f>SUMIF(#REF!,"SAMARANG ",#REF!)</f>
        <v>#REF!</v>
      </c>
      <c r="R111" s="168" t="e">
        <f>SUMIF(#REF!,"SUMANDAK",#REF!)</f>
        <v>#REF!</v>
      </c>
    </row>
    <row r="112" spans="3:19">
      <c r="C112" s="171" t="s">
        <v>113</v>
      </c>
      <c r="D112" s="199" t="e">
        <f>SUM(E112:J112)</f>
        <v>#REF!</v>
      </c>
      <c r="E112" s="178" t="e">
        <f>SUMIF(#REF!,"WH22",#REF!)</f>
        <v>#REF!</v>
      </c>
      <c r="F112" s="178" t="e">
        <f>SUMIF(#REF!,"WH34",#REF!)</f>
        <v>#REF!</v>
      </c>
      <c r="G112" s="178" t="e">
        <f>SUMIF(#REF!,Parameters!#REF!,#REF!)</f>
        <v>#REF!</v>
      </c>
      <c r="H112" s="178" t="e">
        <f>SUMIF(#REF!,"OPEN YARD",#REF!)</f>
        <v>#REF!</v>
      </c>
      <c r="I112" s="178" t="e">
        <f>SUMIF(#REF!,"OFFICE BK",#REF!)</f>
        <v>#REF!</v>
      </c>
      <c r="J112" s="178" t="e">
        <f>SUMIF(#REF!,"LABUAN",#REF!)</f>
        <v>#REF!</v>
      </c>
      <c r="K112" s="199" t="e">
        <f>SUM(L112:T112)</f>
        <v>#REF!</v>
      </c>
      <c r="L112" s="178" t="e">
        <f>SUMIF(#REF!,"NORTH LUKUT",#REF!)</f>
        <v>#REF!</v>
      </c>
      <c r="M112" s="178" t="e">
        <f>SUMIF(#REF!,"ANGSI A",#REF!)</f>
        <v>#REF!</v>
      </c>
      <c r="N112" s="178" t="e">
        <f>SUMIF(#REF!,"TAPIS C",#REF!)</f>
        <v>#REF!</v>
      </c>
      <c r="O112" s="178" t="e">
        <f>SUMIF(#REF!,"D35",#REF!)</f>
        <v>#REF!</v>
      </c>
      <c r="P112" s="178" t="e">
        <f>SUMIF(#REF!,"EWB WEST",#REF!)</f>
        <v>#REF!</v>
      </c>
      <c r="Q112" s="178" t="e">
        <f>SUMIF(#REF!,"SAMARANG ",#REF!)</f>
        <v>#REF!</v>
      </c>
      <c r="R112" s="178" t="e">
        <f>SUMIF(#REF!,"SUMANDAK",#REF!)</f>
        <v>#REF!</v>
      </c>
    </row>
    <row r="113" spans="3:23">
      <c r="C113" s="171" t="s">
        <v>158</v>
      </c>
      <c r="D113" s="200" t="e">
        <f>SUM(E113:J113)</f>
        <v>#REF!</v>
      </c>
      <c r="E113" s="172" t="e">
        <f>SUMIF(#REF!,"WH22",#REF!)</f>
        <v>#REF!</v>
      </c>
      <c r="F113" s="172" t="e">
        <f>SUMIF(#REF!,"WH34",#REF!)</f>
        <v>#REF!</v>
      </c>
      <c r="G113" s="172" t="e">
        <f>SUMIF(#REF!,Parameters!#REF!,#REF!)</f>
        <v>#REF!</v>
      </c>
      <c r="H113" s="172" t="e">
        <f>SUMIF(#REF!,"OPEN YARD",#REF!)</f>
        <v>#REF!</v>
      </c>
      <c r="I113" s="172" t="e">
        <f>SUMIF(#REF!,"OFFICE BK",#REF!)</f>
        <v>#REF!</v>
      </c>
      <c r="J113" s="172" t="e">
        <f>SUMIF(#REF!,"LABUAN",#REF!)</f>
        <v>#REF!</v>
      </c>
      <c r="K113" s="199" t="e">
        <f>SUM(L113:T113)</f>
        <v>#REF!</v>
      </c>
      <c r="L113" s="172" t="e">
        <f>SUMIF(#REF!,"NORTH LUKUT",#REF!)</f>
        <v>#REF!</v>
      </c>
      <c r="M113" s="178" t="e">
        <f>SUMIF(#REF!,"ANGSI A",#REF!)</f>
        <v>#REF!</v>
      </c>
      <c r="N113" s="172" t="e">
        <f>SUMIF(#REF!,"TAPIS C",#REF!)</f>
        <v>#REF!</v>
      </c>
      <c r="O113" s="172" t="e">
        <f>SUMIF(#REF!,"D35",#REF!)</f>
        <v>#REF!</v>
      </c>
      <c r="P113" s="178" t="e">
        <f>SUMIF(#REF!,"EWB WEST",#REF!)</f>
        <v>#REF!</v>
      </c>
      <c r="Q113" s="178" t="e">
        <f>SUMIF(#REF!,"SAMARANG ",#REF!)</f>
        <v>#REF!</v>
      </c>
      <c r="R113" s="178" t="e">
        <f>SUMIF(#REF!,"SUMANDAK",#REF!)</f>
        <v>#REF!</v>
      </c>
    </row>
    <row r="114" spans="3:23">
      <c r="C114" s="190" t="s">
        <v>116</v>
      </c>
      <c r="D114" s="200" t="e">
        <f>SUM(E114:J114)</f>
        <v>#REF!</v>
      </c>
      <c r="E114" s="172" t="e">
        <f>SUMIF(#REF!,"WH22",#REF!)</f>
        <v>#REF!</v>
      </c>
      <c r="F114" s="172" t="e">
        <f>SUMIF(#REF!,"WH34",#REF!)</f>
        <v>#REF!</v>
      </c>
      <c r="G114" s="168" t="e">
        <f>SUMIF(#REF!,Parameters!#REF!,#REF!)</f>
        <v>#REF!</v>
      </c>
      <c r="H114" s="172" t="e">
        <f>SUMIF(#REF!,"OPEN YARD",#REF!)</f>
        <v>#REF!</v>
      </c>
      <c r="I114" s="172" t="e">
        <f>SUMIF(#REF!,"OFFICE BK",#REF!)</f>
        <v>#REF!</v>
      </c>
      <c r="J114" s="172" t="e">
        <f>SUMIF(#REF!,"LABUAN",#REF!)</f>
        <v>#REF!</v>
      </c>
      <c r="K114" s="238" t="e">
        <f>SUM(L114:U114)</f>
        <v>#REF!</v>
      </c>
      <c r="L114" s="172" t="e">
        <f>SUMIF(#REF!,"NORTH LUKUT",#REF!)</f>
        <v>#REF!</v>
      </c>
      <c r="M114" s="172" t="e">
        <f>SUMIF(#REF!,"ANGSI A",#REF!)</f>
        <v>#REF!</v>
      </c>
      <c r="N114" s="172" t="e">
        <f>SUMIF(#REF!,"TAPIS C",#REF!)</f>
        <v>#REF!</v>
      </c>
      <c r="O114" s="172" t="e">
        <f>SUMIF(#REF!,"D35",#REF!)</f>
        <v>#REF!</v>
      </c>
      <c r="P114" s="178" t="e">
        <f>SUMIF(#REF!,"EWB WEST",#REF!)</f>
        <v>#REF!</v>
      </c>
      <c r="Q114" s="172" t="e">
        <f>SUMIF(#REF!,"SAMARANG ",#REF!)</f>
        <v>#REF!</v>
      </c>
      <c r="R114" s="178" t="e">
        <f>SUMIF(#REF!,"SUMANDAK",#REF!)</f>
        <v>#REF!</v>
      </c>
    </row>
    <row r="115" spans="3:23">
      <c r="C115" s="201" t="s">
        <v>5</v>
      </c>
      <c r="D115" s="202" t="e">
        <f>SUM(D111:D114)</f>
        <v>#REF!</v>
      </c>
      <c r="E115" s="202" t="e">
        <f>SUM(E111:E114)</f>
        <v>#REF!</v>
      </c>
      <c r="F115" s="202" t="e">
        <f t="shared" ref="F115:R115" si="13">SUM(F111:F114)</f>
        <v>#REF!</v>
      </c>
      <c r="G115" s="202" t="e">
        <f t="shared" si="13"/>
        <v>#REF!</v>
      </c>
      <c r="H115" s="202" t="e">
        <f t="shared" si="13"/>
        <v>#REF!</v>
      </c>
      <c r="I115" s="202" t="e">
        <f t="shared" si="13"/>
        <v>#REF!</v>
      </c>
      <c r="J115" s="202" t="e">
        <f t="shared" si="13"/>
        <v>#REF!</v>
      </c>
      <c r="K115" s="202" t="e">
        <f t="shared" si="13"/>
        <v>#REF!</v>
      </c>
      <c r="L115" s="202" t="e">
        <f t="shared" si="13"/>
        <v>#REF!</v>
      </c>
      <c r="M115" s="202" t="e">
        <f t="shared" si="13"/>
        <v>#REF!</v>
      </c>
      <c r="N115" s="202" t="e">
        <f t="shared" si="13"/>
        <v>#REF!</v>
      </c>
      <c r="O115" s="202" t="e">
        <f t="shared" si="13"/>
        <v>#REF!</v>
      </c>
      <c r="P115" s="202" t="e">
        <f t="shared" si="13"/>
        <v>#REF!</v>
      </c>
      <c r="Q115" s="202" t="e">
        <f t="shared" si="13"/>
        <v>#REF!</v>
      </c>
      <c r="R115" s="202" t="e">
        <f t="shared" si="13"/>
        <v>#REF!</v>
      </c>
      <c r="S115" s="202" t="e">
        <f>(SUM(L115:R115)+SUM(E115:J115))</f>
        <v>#REF!</v>
      </c>
    </row>
    <row r="116" spans="3:23">
      <c r="C116" s="192" t="s">
        <v>166</v>
      </c>
      <c r="D116" s="193" t="e">
        <f>D115+K115</f>
        <v>#REF!</v>
      </c>
    </row>
    <row r="118" spans="3:23">
      <c r="C118" s="203" t="s">
        <v>10</v>
      </c>
      <c r="D118" s="191" t="s">
        <v>2</v>
      </c>
      <c r="E118" s="191" t="s">
        <v>168</v>
      </c>
      <c r="F118" s="191" t="s">
        <v>149</v>
      </c>
      <c r="G118" s="191" t="s">
        <v>148</v>
      </c>
      <c r="H118" s="204" t="s">
        <v>150</v>
      </c>
      <c r="I118" s="205" t="s">
        <v>151</v>
      </c>
      <c r="J118" s="204" t="s">
        <v>152</v>
      </c>
      <c r="K118" s="205" t="s">
        <v>1</v>
      </c>
      <c r="L118" s="204" t="s">
        <v>178</v>
      </c>
      <c r="M118" s="241" t="s">
        <v>175</v>
      </c>
      <c r="N118" s="241" t="s">
        <v>163</v>
      </c>
      <c r="O118" s="241" t="s">
        <v>179</v>
      </c>
      <c r="P118" s="241" t="s">
        <v>180</v>
      </c>
      <c r="Q118" s="241" t="s">
        <v>157</v>
      </c>
      <c r="R118" s="204" t="s">
        <v>181</v>
      </c>
      <c r="S118" s="204" t="s">
        <v>177</v>
      </c>
      <c r="T118" s="204" t="s">
        <v>156</v>
      </c>
      <c r="U118" s="204" t="s">
        <v>182</v>
      </c>
    </row>
    <row r="119" spans="3:23">
      <c r="C119" s="186" t="s">
        <v>112</v>
      </c>
      <c r="D119" s="198" t="e">
        <f>SUM(E119:J119)</f>
        <v>#REF!</v>
      </c>
      <c r="E119" s="168" t="e">
        <f>SUMIF(#REF!,"WH22",#REF!)</f>
        <v>#REF!</v>
      </c>
      <c r="F119" s="168" t="e">
        <f>SUMIF(#REF!,"WH34",#REF!)</f>
        <v>#REF!</v>
      </c>
      <c r="G119" s="168" t="e">
        <f>SUMIF(#REF!,"WH41",#REF!)</f>
        <v>#REF!</v>
      </c>
      <c r="H119" s="168" t="e">
        <f>SUMIF(#REF!,"OPEN YARD",#REF!)</f>
        <v>#REF!</v>
      </c>
      <c r="I119" s="168" t="e">
        <f>SUMIF(#REF!,"OFFICE BK",#REF!)</f>
        <v>#REF!</v>
      </c>
      <c r="J119" s="168" t="e">
        <f>SUMIF(#REF!,"LABUAN",#REF!)</f>
        <v>#REF!</v>
      </c>
      <c r="K119" s="198" t="e">
        <f>SUM(L119:U119)</f>
        <v>#REF!</v>
      </c>
      <c r="L119" s="168" t="e">
        <f>SUMIF(#REF!,Parameters!F14,#REF!)</f>
        <v>#REF!</v>
      </c>
      <c r="M119" s="168" t="e">
        <f>SUMIF(#REF!,Parameters!F11,#REF!)</f>
        <v>#REF!</v>
      </c>
      <c r="N119" s="168" t="e">
        <f>SUMIF(#REF!,Parameters!F6,#REF!)</f>
        <v>#REF!</v>
      </c>
      <c r="O119" s="168" t="e">
        <f>SUMIF(#REF!,"MDPA",#REF!)</f>
        <v>#REF!</v>
      </c>
      <c r="P119" s="168" t="e">
        <f>SUMIF(#REF!,"YETAGUN",#REF!)</f>
        <v>#REF!</v>
      </c>
      <c r="Q119" s="168" t="e">
        <f>SUMIF(#REF!,"EWB WEST",#REF!)</f>
        <v>#REF!</v>
      </c>
      <c r="R119" s="168" t="e">
        <f>SUMIF(#REF!,"AJK",#REF!)</f>
        <v>#REF!</v>
      </c>
      <c r="S119" s="168" t="e">
        <f>SUMIF(#REF!,"SUMANDAK",#REF!)</f>
        <v>#REF!</v>
      </c>
      <c r="T119" s="168" t="e">
        <f>SUMIF(#REF!,"SAMARANG ",#REF!)</f>
        <v>#REF!</v>
      </c>
      <c r="U119" s="168" t="e">
        <f>SUMIF(#REF!,"D35",#REF!)</f>
        <v>#REF!</v>
      </c>
    </row>
    <row r="120" spans="3:23">
      <c r="C120" s="171" t="s">
        <v>113</v>
      </c>
      <c r="D120" s="199" t="e">
        <f>SUM(E120:J120)</f>
        <v>#REF!</v>
      </c>
      <c r="E120" s="178" t="e">
        <f>SUMIF(#REF!,"WH22",#REF!)</f>
        <v>#REF!</v>
      </c>
      <c r="F120" s="178" t="e">
        <f>SUMIF(#REF!,"WH34",#REF!)</f>
        <v>#REF!</v>
      </c>
      <c r="G120" s="178" t="e">
        <f>SUMIF(#REF!,"WH41",#REF!)</f>
        <v>#REF!</v>
      </c>
      <c r="H120" s="178" t="e">
        <f>SUMIF(#REF!,"OPEN YARD",#REF!)</f>
        <v>#REF!</v>
      </c>
      <c r="I120" s="178" t="e">
        <f>SUMIF(#REF!,"OFFICE BK",#REF!)</f>
        <v>#REF!</v>
      </c>
      <c r="J120" s="178" t="e">
        <f>SUMIF(#REF!,"LABUAN",#REF!)</f>
        <v>#REF!</v>
      </c>
      <c r="K120" s="199" t="e">
        <f>SUM(L120:U120)</f>
        <v>#REF!</v>
      </c>
      <c r="L120" s="168" t="e">
        <f>SUMIF(#REF!,Parameters!F14,#REF!)</f>
        <v>#REF!</v>
      </c>
      <c r="M120" s="178" t="e">
        <f>SUMIF(#REF!,Parameters!F11,#REF!)</f>
        <v>#REF!</v>
      </c>
      <c r="N120" s="178" t="e">
        <f>SUMIF(#REF!,Parameters!F6,#REF!)</f>
        <v>#REF!</v>
      </c>
      <c r="O120" s="178" t="e">
        <f>SUMIF(#REF!,"MDPA",#REF!)</f>
        <v>#REF!</v>
      </c>
      <c r="P120" s="178" t="e">
        <f>SUMIF(#REF!,"YETAGUN",#REF!)</f>
        <v>#REF!</v>
      </c>
      <c r="Q120" s="178" t="e">
        <f>SUMIF(#REF!,"EWB WEST",#REF!)</f>
        <v>#REF!</v>
      </c>
      <c r="R120" s="178" t="e">
        <f>SUMIF(#REF!,"AJK",#REF!)</f>
        <v>#REF!</v>
      </c>
      <c r="S120" s="178" t="e">
        <f>SUMIF(#REF!,"SUMANDAK",#REF!)</f>
        <v>#REF!</v>
      </c>
      <c r="T120" s="178" t="e">
        <f>SUMIF(#REF!,"SAMARANG ",#REF!)</f>
        <v>#REF!</v>
      </c>
      <c r="U120" s="178" t="e">
        <f>SUMIF(#REF!,"D35",#REF!)</f>
        <v>#REF!</v>
      </c>
    </row>
    <row r="121" spans="3:23">
      <c r="C121" s="171" t="s">
        <v>158</v>
      </c>
      <c r="D121" s="200" t="e">
        <f>SUM(E121:J121)</f>
        <v>#REF!</v>
      </c>
      <c r="E121" s="172" t="e">
        <f>SUMIF(#REF!,"WH22",#REF!)</f>
        <v>#REF!</v>
      </c>
      <c r="F121" s="172" t="e">
        <f>SUMIF(#REF!,"WH34",#REF!)</f>
        <v>#REF!</v>
      </c>
      <c r="G121" s="172" t="e">
        <f>SUMIF(#REF!,"WH41",#REF!)</f>
        <v>#REF!</v>
      </c>
      <c r="H121" s="172" t="e">
        <f>SUMIF(#REF!,"OPEN YARD",#REF!)</f>
        <v>#REF!</v>
      </c>
      <c r="I121" s="172" t="e">
        <f>SUMIF(#REF!,"OFFICE BK",#REF!)</f>
        <v>#REF!</v>
      </c>
      <c r="J121" s="172" t="e">
        <f>SUMIF(#REF!,"LABUAN",#REF!)</f>
        <v>#REF!</v>
      </c>
      <c r="K121" s="242" t="e">
        <f>SUM(L121:U121)</f>
        <v>#REF!</v>
      </c>
      <c r="L121" s="168" t="e">
        <f>SUMIF(#REF!,Parameters!F14,#REF!)</f>
        <v>#REF!</v>
      </c>
      <c r="M121" s="178" t="e">
        <f>SUMIF(#REF!,Parameters!F11,#REF!)</f>
        <v>#REF!</v>
      </c>
      <c r="N121" s="178" t="e">
        <f>SUMIF(#REF!,Parameters!F6,#REF!)</f>
        <v>#REF!</v>
      </c>
      <c r="O121" s="172" t="e">
        <f>SUMIF(#REF!,"MDPA",#REF!)</f>
        <v>#REF!</v>
      </c>
      <c r="P121" s="172" t="e">
        <f>SUMIF(#REF!,"YETAGUN",#REF!)</f>
        <v>#REF!</v>
      </c>
      <c r="Q121" s="178" t="e">
        <f>SUMIF(#REF!,"EWB WEST",#REF!)</f>
        <v>#REF!</v>
      </c>
      <c r="R121" s="178" t="e">
        <f>SUMIF(#REF!,"AJK",#REF!)</f>
        <v>#REF!</v>
      </c>
      <c r="S121" s="178" t="e">
        <f>SUMIF(#REF!,"SUMANDAK",#REF!)</f>
        <v>#REF!</v>
      </c>
      <c r="T121" s="178" t="e">
        <f>SUMIF(#REF!,"SAMARANG ",#REF!)</f>
        <v>#REF!</v>
      </c>
      <c r="U121" s="178" t="e">
        <f>SUMIF(#REF!,"D35",#REF!)</f>
        <v>#REF!</v>
      </c>
    </row>
    <row r="122" spans="3:23">
      <c r="C122" s="190" t="s">
        <v>116</v>
      </c>
      <c r="D122" s="200" t="e">
        <f>SUM(E122:J122)</f>
        <v>#REF!</v>
      </c>
      <c r="E122" s="172" t="e">
        <f>SUMIF(#REF!,"WH22",#REF!)</f>
        <v>#REF!</v>
      </c>
      <c r="F122" s="172" t="e">
        <f>SUMIF(#REF!,"WH34",#REF!)</f>
        <v>#REF!</v>
      </c>
      <c r="G122" s="172" t="e">
        <f>SUMIF(#REF!,"WH41",#REF!)</f>
        <v>#REF!</v>
      </c>
      <c r="H122" s="172" t="e">
        <f>SUMIF(#REF!,"OPEN YARD",#REF!)</f>
        <v>#REF!</v>
      </c>
      <c r="I122" s="172" t="e">
        <f>SUMIF(#REF!,"OFFICE BK",#REF!)</f>
        <v>#REF!</v>
      </c>
      <c r="J122" s="172" t="e">
        <f>SUMIF(#REF!,"LABUAN",#REF!)</f>
        <v>#REF!</v>
      </c>
      <c r="K122" s="198" t="e">
        <f>SUM(L122:U122)</f>
        <v>#REF!</v>
      </c>
      <c r="L122" s="168" t="e">
        <f>SUMIF(#REF!,Parameters!F14,#REF!)</f>
        <v>#REF!</v>
      </c>
      <c r="M122" s="172" t="e">
        <f>SUMIF(#REF!,Parameters!F11,#REF!)</f>
        <v>#REF!</v>
      </c>
      <c r="N122" s="172" t="e">
        <f>SUMIF(#REF!,Parameters!F6,#REF!)</f>
        <v>#REF!</v>
      </c>
      <c r="O122" s="172" t="e">
        <f>SUMIF(#REF!,"MDPA",#REF!)</f>
        <v>#REF!</v>
      </c>
      <c r="P122" s="172" t="e">
        <f>SUMIF(#REF!,"YETAGUN",#REF!)</f>
        <v>#REF!</v>
      </c>
      <c r="Q122" s="178" t="e">
        <f>SUMIF(#REF!,"EWB WEST",#REF!)</f>
        <v>#REF!</v>
      </c>
      <c r="R122" s="172" t="e">
        <f>SUMIF(#REF!,"AJK",#REF!)</f>
        <v>#REF!</v>
      </c>
      <c r="S122" s="172" t="e">
        <f>SUMIF(#REF!,"SUMANDAK",#REF!)</f>
        <v>#REF!</v>
      </c>
      <c r="T122" s="178" t="e">
        <f>SUMIF(#REF!,"SAMARANG ",#REF!)</f>
        <v>#REF!</v>
      </c>
      <c r="U122" s="178" t="e">
        <f>SUMIF(#REF!,"D35",#REF!)</f>
        <v>#REF!</v>
      </c>
    </row>
    <row r="123" spans="3:23">
      <c r="C123" s="183" t="s">
        <v>5</v>
      </c>
      <c r="D123" s="185" t="e">
        <f t="shared" ref="D123:U123" si="14">SUM(D119:D122)</f>
        <v>#REF!</v>
      </c>
      <c r="E123" s="185" t="e">
        <f t="shared" si="14"/>
        <v>#REF!</v>
      </c>
      <c r="F123" s="185" t="e">
        <f t="shared" si="14"/>
        <v>#REF!</v>
      </c>
      <c r="G123" s="185" t="e">
        <f t="shared" si="14"/>
        <v>#REF!</v>
      </c>
      <c r="H123" s="185" t="e">
        <f t="shared" si="14"/>
        <v>#REF!</v>
      </c>
      <c r="I123" s="185" t="e">
        <f t="shared" si="14"/>
        <v>#REF!</v>
      </c>
      <c r="J123" s="185" t="e">
        <f t="shared" si="14"/>
        <v>#REF!</v>
      </c>
      <c r="K123" s="185" t="e">
        <f t="shared" si="14"/>
        <v>#REF!</v>
      </c>
      <c r="L123" s="185" t="e">
        <f t="shared" si="14"/>
        <v>#REF!</v>
      </c>
      <c r="M123" s="185" t="e">
        <f t="shared" si="14"/>
        <v>#REF!</v>
      </c>
      <c r="N123" s="185" t="e">
        <f t="shared" si="14"/>
        <v>#REF!</v>
      </c>
      <c r="O123" s="185" t="e">
        <f t="shared" si="14"/>
        <v>#REF!</v>
      </c>
      <c r="P123" s="185" t="e">
        <f t="shared" si="14"/>
        <v>#REF!</v>
      </c>
      <c r="Q123" s="185" t="e">
        <f t="shared" si="14"/>
        <v>#REF!</v>
      </c>
      <c r="R123" s="185" t="e">
        <f t="shared" si="14"/>
        <v>#REF!</v>
      </c>
      <c r="S123" s="185" t="e">
        <f t="shared" si="14"/>
        <v>#REF!</v>
      </c>
      <c r="T123" s="246" t="e">
        <f t="shared" si="14"/>
        <v>#REF!</v>
      </c>
      <c r="U123" s="185" t="e">
        <f t="shared" si="14"/>
        <v>#REF!</v>
      </c>
      <c r="V123" s="185" t="e">
        <f>SUM(L123:U123)</f>
        <v>#REF!</v>
      </c>
    </row>
    <row r="124" spans="3:23">
      <c r="C124" s="192" t="s">
        <v>166</v>
      </c>
      <c r="D124" s="193" t="e">
        <f>D123+K123</f>
        <v>#REF!</v>
      </c>
    </row>
    <row r="126" spans="3:23">
      <c r="C126" s="194" t="s">
        <v>11</v>
      </c>
      <c r="D126" s="195" t="s">
        <v>2</v>
      </c>
      <c r="E126" s="195" t="s">
        <v>168</v>
      </c>
      <c r="F126" s="195" t="s">
        <v>149</v>
      </c>
      <c r="G126" s="195" t="s">
        <v>148</v>
      </c>
      <c r="H126" s="196" t="s">
        <v>150</v>
      </c>
      <c r="I126" s="197" t="s">
        <v>151</v>
      </c>
      <c r="J126" s="196" t="s">
        <v>152</v>
      </c>
      <c r="K126" s="197" t="s">
        <v>1</v>
      </c>
      <c r="L126" s="196" t="s">
        <v>178</v>
      </c>
      <c r="M126" s="240" t="s">
        <v>175</v>
      </c>
      <c r="N126" s="240" t="s">
        <v>163</v>
      </c>
      <c r="O126" s="240" t="s">
        <v>183</v>
      </c>
      <c r="P126" s="240" t="s">
        <v>179</v>
      </c>
      <c r="Q126" s="240" t="s">
        <v>180</v>
      </c>
      <c r="R126" s="240" t="s">
        <v>157</v>
      </c>
      <c r="S126" s="196" t="s">
        <v>181</v>
      </c>
      <c r="T126" s="196" t="s">
        <v>184</v>
      </c>
      <c r="U126" s="196" t="s">
        <v>177</v>
      </c>
      <c r="V126" s="196" t="s">
        <v>156</v>
      </c>
      <c r="W126" s="196" t="s">
        <v>182</v>
      </c>
    </row>
    <row r="127" spans="3:23">
      <c r="C127" s="186" t="s">
        <v>185</v>
      </c>
      <c r="D127" s="198" t="e">
        <f>SUM(E127:J127)</f>
        <v>#REF!</v>
      </c>
      <c r="E127" s="168" t="e">
        <f>SUMIF(#REF!,"WH22",#REF!)</f>
        <v>#REF!</v>
      </c>
      <c r="F127" s="168" t="e">
        <f>SUMIF(#REF!,"WH34",#REF!)</f>
        <v>#REF!</v>
      </c>
      <c r="G127" s="168" t="e">
        <f>SUMIF(#REF!,"WH41",#REF!)</f>
        <v>#REF!</v>
      </c>
      <c r="H127" s="168" t="e">
        <f>SUMIF(#REF!,"OPEN YARD",#REF!)</f>
        <v>#REF!</v>
      </c>
      <c r="I127" s="168" t="e">
        <f>SUMIF(#REF!,"OFFICE BK",#REF!)</f>
        <v>#REF!</v>
      </c>
      <c r="J127" s="168" t="e">
        <f>SUMIF(#REF!,"LABUAN",#REF!)</f>
        <v>#REF!</v>
      </c>
      <c r="K127" s="198" t="e">
        <f>SUM(L127:W127)</f>
        <v>#REF!</v>
      </c>
      <c r="L127" s="168" t="e">
        <f>SUMIF(#REF!,Parameters!F14,#REF!)</f>
        <v>#REF!</v>
      </c>
      <c r="M127" s="168" t="e">
        <f>SUMIF(#REF!,Parameters!F11,#REF!)</f>
        <v>#REF!</v>
      </c>
      <c r="N127" s="168" t="e">
        <f>SUMIF(#REF!,Parameters!F6,#REF!)</f>
        <v>#REF!</v>
      </c>
      <c r="O127" s="168" t="e">
        <f>SUMIF(#REF!,Parameters!F4,#REF!)</f>
        <v>#REF!</v>
      </c>
      <c r="P127" s="168" t="e">
        <f>SUMIF(#REF!,"MDPA",#REF!)</f>
        <v>#REF!</v>
      </c>
      <c r="Q127" s="168" t="e">
        <f>SUMIF(#REF!,"YETAGUN",#REF!)</f>
        <v>#REF!</v>
      </c>
      <c r="R127" s="168" t="e">
        <f>SUMIF(#REF!,"EWB WEST",#REF!)</f>
        <v>#REF!</v>
      </c>
      <c r="S127" s="168" t="e">
        <f>SUMIF(#REF!,"AJK",#REF!)</f>
        <v>#REF!</v>
      </c>
      <c r="T127" s="168" t="e">
        <f>SUMIF(#REF!,"BARONIA",#REF!)</f>
        <v>#REF!</v>
      </c>
      <c r="U127" s="168" t="e">
        <f>SUMIF(#REF!,"SUMANDAK",#REF!)</f>
        <v>#REF!</v>
      </c>
      <c r="V127" s="168" t="e">
        <f>SUMIF(#REF!,"SAMARANG ",#REF!)</f>
        <v>#REF!</v>
      </c>
      <c r="W127" s="168" t="e">
        <f>SUMIF(#REF!,"D35",#REF!)</f>
        <v>#REF!</v>
      </c>
    </row>
    <row r="128" spans="3:23">
      <c r="C128" s="171" t="s">
        <v>186</v>
      </c>
      <c r="D128" s="199" t="e">
        <f>SUM(E128:J128)</f>
        <v>#REF!</v>
      </c>
      <c r="E128" s="178" t="e">
        <f>SUMIF(#REF!,"WH22",#REF!)</f>
        <v>#REF!</v>
      </c>
      <c r="F128" s="178" t="e">
        <f>SUMIF(#REF!,"WH34",#REF!)</f>
        <v>#REF!</v>
      </c>
      <c r="G128" s="178" t="e">
        <f>SUMIF(#REF!,"WH41",#REF!)</f>
        <v>#REF!</v>
      </c>
      <c r="H128" s="178" t="e">
        <f>SUMIF(#REF!,"OPEN YARD",#REF!)</f>
        <v>#REF!</v>
      </c>
      <c r="I128" s="178" t="e">
        <f>SUMIF(#REF!,"OFFICE BK",#REF!)</f>
        <v>#REF!</v>
      </c>
      <c r="J128" s="178" t="e">
        <f>SUMIF(#REF!,"LABUAN",#REF!)</f>
        <v>#REF!</v>
      </c>
      <c r="K128" s="199" t="e">
        <f>SUM(L128:W128)</f>
        <v>#REF!</v>
      </c>
      <c r="L128" s="178" t="e">
        <f>SUMIF(#REF!,Parameters!F14,#REF!)</f>
        <v>#REF!</v>
      </c>
      <c r="M128" s="178" t="e">
        <f>SUMIF(#REF!,Parameters!F11,#REF!)</f>
        <v>#REF!</v>
      </c>
      <c r="N128" s="178" t="e">
        <f>SUMIF(#REF!,Parameters!F6,#REF!)</f>
        <v>#REF!</v>
      </c>
      <c r="O128" s="178" t="e">
        <f>SUMIF(#REF!,Parameters!F4,#REF!)</f>
        <v>#REF!</v>
      </c>
      <c r="P128" s="178" t="e">
        <f>SUMIF(#REF!,"MDPA",#REF!)</f>
        <v>#REF!</v>
      </c>
      <c r="Q128" s="178" t="e">
        <f>SUMIF(#REF!,"YETAGUN",#REF!)</f>
        <v>#REF!</v>
      </c>
      <c r="R128" s="178" t="e">
        <f>SUMIF(#REF!,"EWB WEST",#REF!)</f>
        <v>#REF!</v>
      </c>
      <c r="S128" s="178" t="e">
        <f>SUMIF(#REF!,"AJK",#REF!)</f>
        <v>#REF!</v>
      </c>
      <c r="T128" s="178" t="e">
        <f>SUMIF(#REF!,"BARONIA",#REF!)</f>
        <v>#REF!</v>
      </c>
      <c r="U128" s="178" t="e">
        <f>SUMIF(#REF!,"SUMANDAK",#REF!)</f>
        <v>#REF!</v>
      </c>
      <c r="V128" s="178" t="e">
        <f>SUMIF(#REF!,"SAMARANG ",#REF!)</f>
        <v>#REF!</v>
      </c>
      <c r="W128" s="178" t="e">
        <f>SUMIF(#REF!,"D35",#REF!)</f>
        <v>#REF!</v>
      </c>
    </row>
    <row r="129" spans="3:24">
      <c r="C129" s="171" t="s">
        <v>187</v>
      </c>
      <c r="D129" s="200" t="e">
        <f>SUM(E129:J129)</f>
        <v>#REF!</v>
      </c>
      <c r="E129" s="172" t="e">
        <f>SUMIF(#REF!,"WH22",#REF!)</f>
        <v>#REF!</v>
      </c>
      <c r="F129" s="172" t="e">
        <f>SUMIF(#REF!,"WH34",#REF!)</f>
        <v>#REF!</v>
      </c>
      <c r="G129" s="172" t="e">
        <f>SUMIF(#REF!,"WH41",#REF!)</f>
        <v>#REF!</v>
      </c>
      <c r="H129" s="172" t="e">
        <f>SUMIF(#REF!,"OPEN YARD",#REF!)</f>
        <v>#REF!</v>
      </c>
      <c r="I129" s="172" t="e">
        <f>SUMIF(#REF!,"OFFICE BK",#REF!)</f>
        <v>#REF!</v>
      </c>
      <c r="J129" s="172" t="e">
        <f>SUMIF(#REF!,"LABUAN",#REF!)</f>
        <v>#REF!</v>
      </c>
      <c r="K129" s="199" t="e">
        <f>SUM(L129:W129)</f>
        <v>#REF!</v>
      </c>
      <c r="L129" s="178" t="e">
        <f>SUMIF(#REF!,Parameters!F14,#REF!)</f>
        <v>#REF!</v>
      </c>
      <c r="M129" s="178" t="e">
        <f>SUMIF(#REF!,Parameters!F11,#REF!)</f>
        <v>#REF!</v>
      </c>
      <c r="N129" s="178" t="e">
        <f>SUMIF(#REF!,Parameters!F6,#REF!)</f>
        <v>#REF!</v>
      </c>
      <c r="O129" s="178" t="e">
        <f>SUMIF(#REF!,Parameters!F4,#REF!)</f>
        <v>#REF!</v>
      </c>
      <c r="P129" s="172" t="e">
        <f>SUMIF(#REF!,"MDPA",#REF!)</f>
        <v>#REF!</v>
      </c>
      <c r="Q129" s="172" t="e">
        <f>SUMIF(#REF!,"YETAGUN",#REF!)</f>
        <v>#REF!</v>
      </c>
      <c r="R129" s="178" t="e">
        <f>SUMIF(#REF!,"EWB WEST",#REF!)</f>
        <v>#REF!</v>
      </c>
      <c r="S129" s="178" t="e">
        <f>SUMIF(#REF!,"AJK",#REF!)</f>
        <v>#REF!</v>
      </c>
      <c r="T129" s="178" t="e">
        <f>SUMIF(#REF!,"BARONIA",#REF!)</f>
        <v>#REF!</v>
      </c>
      <c r="U129" s="178" t="e">
        <f>SUMIF(#REF!,"SUMANDAK",#REF!)</f>
        <v>#REF!</v>
      </c>
      <c r="V129" s="178" t="e">
        <f>SUMIF(#REF!,"SAMARANG ",#REF!)</f>
        <v>#REF!</v>
      </c>
      <c r="W129" s="178" t="e">
        <f>SUMIF(#REF!,"D35",#REF!)</f>
        <v>#REF!</v>
      </c>
    </row>
    <row r="130" spans="3:24">
      <c r="C130" s="190" t="s">
        <v>188</v>
      </c>
      <c r="D130" s="200" t="e">
        <f>SUM(E130:J130)</f>
        <v>#REF!</v>
      </c>
      <c r="E130" s="172" t="e">
        <f>SUMIF(#REF!,"WH22",#REF!)</f>
        <v>#REF!</v>
      </c>
      <c r="F130" s="172" t="e">
        <f>SUMIF(#REF!,"WH34",#REF!)</f>
        <v>#REF!</v>
      </c>
      <c r="G130" s="172" t="e">
        <f>SUMIF(#REF!,"WH41",#REF!)</f>
        <v>#REF!</v>
      </c>
      <c r="H130" s="172" t="e">
        <f>SUMIF(#REF!,"OPEN YARD",#REF!)</f>
        <v>#REF!</v>
      </c>
      <c r="I130" s="172" t="e">
        <f>SUMIF(#REF!,"OFFICE BK",#REF!)</f>
        <v>#REF!</v>
      </c>
      <c r="J130" s="172" t="e">
        <f>SUMIF(#REF!,"LABUAN",#REF!)</f>
        <v>#REF!</v>
      </c>
      <c r="K130" s="199" t="e">
        <f>SUM(L130:W130)</f>
        <v>#REF!</v>
      </c>
      <c r="L130" s="178" t="e">
        <f>SUMIF(#REF!,Parameters!F14,#REF!)</f>
        <v>#REF!</v>
      </c>
      <c r="M130" s="178" t="e">
        <f>SUMIF(#REF!,Parameters!F11,#REF!)</f>
        <v>#REF!</v>
      </c>
      <c r="N130" s="178" t="e">
        <f>SUMIF(#REF!,Parameters!F6,#REF!)</f>
        <v>#REF!</v>
      </c>
      <c r="O130" s="178" t="e">
        <f>SUMIF(#REF!,Parameters!F4,#REF!)</f>
        <v>#REF!</v>
      </c>
      <c r="P130" s="172"/>
      <c r="Q130" s="172"/>
      <c r="R130" s="178"/>
      <c r="S130" s="172"/>
      <c r="T130" s="178" t="e">
        <f>SUMIF(#REF!,"BARONIA",#REF!)</f>
        <v>#REF!</v>
      </c>
      <c r="U130" s="172"/>
      <c r="V130" s="178"/>
      <c r="W130" s="178"/>
    </row>
    <row r="131" spans="3:24">
      <c r="C131" s="190" t="s">
        <v>189</v>
      </c>
      <c r="D131" s="200" t="e">
        <f>SUM(E131:J131)</f>
        <v>#REF!</v>
      </c>
      <c r="E131" s="172" t="e">
        <f>SUMIF(#REF!,"WH22",#REF!)</f>
        <v>#REF!</v>
      </c>
      <c r="F131" s="172" t="e">
        <f>SUMIF(#REF!,"WH34",#REF!)</f>
        <v>#REF!</v>
      </c>
      <c r="G131" s="172" t="e">
        <f>SUMIF(#REF!,"WH41",#REF!)</f>
        <v>#REF!</v>
      </c>
      <c r="H131" s="172" t="e">
        <f>SUMIF(#REF!,"OPEN YARD",#REF!)</f>
        <v>#REF!</v>
      </c>
      <c r="I131" s="172" t="e">
        <f>SUMIF(#REF!,"OFFICE BK",#REF!)</f>
        <v>#REF!</v>
      </c>
      <c r="J131" s="172" t="e">
        <f>SUMIF(#REF!,"LABUAN",#REF!)</f>
        <v>#REF!</v>
      </c>
      <c r="K131" s="199" t="e">
        <f>SUM(L131:W131)</f>
        <v>#REF!</v>
      </c>
      <c r="L131" s="172" t="e">
        <f>SUMIF(#REF!,Parameters!F14,#REF!)</f>
        <v>#REF!</v>
      </c>
      <c r="M131" s="172" t="e">
        <f>SUMIF(#REF!,Parameters!F11,#REF!)</f>
        <v>#REF!</v>
      </c>
      <c r="N131" s="172" t="e">
        <f>SUMIF(#REF!,Parameters!F6,#REF!)</f>
        <v>#REF!</v>
      </c>
      <c r="O131" s="172" t="e">
        <f>SUMIF(#REF!,Parameters!F4,#REF!)</f>
        <v>#REF!</v>
      </c>
      <c r="P131" s="172" t="e">
        <f>SUMIF(#REF!,"MDPA",#REF!)</f>
        <v>#REF!</v>
      </c>
      <c r="Q131" s="172" t="e">
        <f>SUMIF(#REF!,"YETAGUN",#REF!)</f>
        <v>#REF!</v>
      </c>
      <c r="R131" s="178" t="e">
        <f>SUMIF(#REF!,"EWB WEST",#REF!)</f>
        <v>#REF!</v>
      </c>
      <c r="S131" s="172" t="e">
        <f>SUMIF(#REF!,"AJK",#REF!)</f>
        <v>#REF!</v>
      </c>
      <c r="T131" s="250" t="e">
        <f>SUMIF(#REF!,"BARONIA",#REF!)</f>
        <v>#REF!</v>
      </c>
      <c r="U131" s="172" t="e">
        <f>SUMIF(#REF!,"SUMANDAK",#REF!)</f>
        <v>#REF!</v>
      </c>
      <c r="V131" s="178" t="e">
        <f>SUMIF(#REF!,"SAMARANG ",#REF!)</f>
        <v>#REF!</v>
      </c>
      <c r="W131" s="178" t="e">
        <f>SUMIF(#REF!,"D35",#REF!)</f>
        <v>#REF!</v>
      </c>
    </row>
    <row r="132" spans="3:24">
      <c r="C132" s="201" t="s">
        <v>5</v>
      </c>
      <c r="D132" s="202" t="e">
        <f t="shared" ref="D132:O132" si="15">SUM(D127:D131)</f>
        <v>#REF!</v>
      </c>
      <c r="E132" s="202" t="e">
        <f t="shared" si="15"/>
        <v>#REF!</v>
      </c>
      <c r="F132" s="202" t="e">
        <f t="shared" si="15"/>
        <v>#REF!</v>
      </c>
      <c r="G132" s="202" t="e">
        <f t="shared" si="15"/>
        <v>#REF!</v>
      </c>
      <c r="H132" s="202" t="e">
        <f t="shared" si="15"/>
        <v>#REF!</v>
      </c>
      <c r="I132" s="202" t="e">
        <f t="shared" si="15"/>
        <v>#REF!</v>
      </c>
      <c r="J132" s="202" t="e">
        <f t="shared" si="15"/>
        <v>#REF!</v>
      </c>
      <c r="K132" s="202" t="e">
        <f t="shared" si="15"/>
        <v>#REF!</v>
      </c>
      <c r="L132" s="202" t="e">
        <f t="shared" si="15"/>
        <v>#REF!</v>
      </c>
      <c r="M132" s="202" t="e">
        <f t="shared" si="15"/>
        <v>#REF!</v>
      </c>
      <c r="N132" s="202" t="e">
        <f t="shared" si="15"/>
        <v>#REF!</v>
      </c>
      <c r="O132" s="202" t="e">
        <f t="shared" si="15"/>
        <v>#REF!</v>
      </c>
      <c r="P132" s="202" t="e">
        <f t="shared" ref="P132:W132" si="16">SUM(P127:P131)</f>
        <v>#REF!</v>
      </c>
      <c r="Q132" s="202" t="e">
        <f t="shared" si="16"/>
        <v>#REF!</v>
      </c>
      <c r="R132" s="202" t="e">
        <f t="shared" si="16"/>
        <v>#REF!</v>
      </c>
      <c r="S132" s="202" t="e">
        <f t="shared" si="16"/>
        <v>#REF!</v>
      </c>
      <c r="T132" s="202" t="e">
        <f t="shared" si="16"/>
        <v>#REF!</v>
      </c>
      <c r="U132" s="202" t="e">
        <f t="shared" si="16"/>
        <v>#REF!</v>
      </c>
      <c r="V132" s="251" t="e">
        <f t="shared" si="16"/>
        <v>#REF!</v>
      </c>
      <c r="W132" s="202" t="e">
        <f t="shared" si="16"/>
        <v>#REF!</v>
      </c>
      <c r="X132" s="202" t="e">
        <f>SUM(L132:W132)</f>
        <v>#REF!</v>
      </c>
    </row>
    <row r="133" spans="3:24">
      <c r="C133" s="192" t="s">
        <v>166</v>
      </c>
      <c r="D133" s="193" t="e">
        <f>D132+K132</f>
        <v>#REF!</v>
      </c>
    </row>
    <row r="135" spans="3:24">
      <c r="C135" s="203" t="s">
        <v>12</v>
      </c>
      <c r="D135" s="191" t="s">
        <v>2</v>
      </c>
      <c r="E135" s="191" t="s">
        <v>168</v>
      </c>
      <c r="F135" s="191" t="s">
        <v>149</v>
      </c>
      <c r="G135" s="191" t="s">
        <v>148</v>
      </c>
      <c r="H135" s="204" t="s">
        <v>150</v>
      </c>
      <c r="I135" s="205" t="s">
        <v>151</v>
      </c>
      <c r="J135" s="204" t="s">
        <v>152</v>
      </c>
      <c r="K135" s="205" t="s">
        <v>1</v>
      </c>
      <c r="L135" s="204" t="s">
        <v>190</v>
      </c>
      <c r="M135" s="241" t="s">
        <v>175</v>
      </c>
      <c r="N135" s="241" t="s">
        <v>191</v>
      </c>
    </row>
    <row r="136" spans="3:24">
      <c r="C136" s="186" t="s">
        <v>112</v>
      </c>
      <c r="D136" s="198" t="e">
        <f>SUM(E136:J136)</f>
        <v>#REF!</v>
      </c>
      <c r="E136" s="168" t="e">
        <f>SUMIF(#REF!,"WH22",#REF!)</f>
        <v>#REF!</v>
      </c>
      <c r="F136" s="168" t="e">
        <f>SUMIF(#REF!,"WH34",#REF!)</f>
        <v>#REF!</v>
      </c>
      <c r="G136" s="168" t="e">
        <f>SUMIF(#REF!,"WH41",#REF!)</f>
        <v>#REF!</v>
      </c>
      <c r="H136" s="168" t="e">
        <f>SUMIF(#REF!,"OPEN YARD",#REF!)</f>
        <v>#REF!</v>
      </c>
      <c r="I136" s="168" t="e">
        <f>SUMIF(#REF!,"OFFICE BK",#REF!)</f>
        <v>#REF!</v>
      </c>
      <c r="J136" s="168" t="e">
        <f>SUMIF(#REF!,"LABUAN",#REF!)</f>
        <v>#REF!</v>
      </c>
      <c r="K136" s="198" t="e">
        <f>SUM(L136:N136)</f>
        <v>#REF!</v>
      </c>
      <c r="L136" s="168" t="e">
        <f>SUMIF(#REF!,Parameters!F5,#REF!)</f>
        <v>#REF!</v>
      </c>
      <c r="M136" s="168" t="e">
        <f>SUMIF(#REF!,Parameters!F11,#REF!)</f>
        <v>#REF!</v>
      </c>
      <c r="N136" s="168" t="e">
        <f>SUMIF(#REF!,Parameters!F56,#REF!)</f>
        <v>#REF!</v>
      </c>
    </row>
    <row r="137" spans="3:24">
      <c r="C137" s="171" t="s">
        <v>113</v>
      </c>
      <c r="D137" s="199" t="e">
        <f>SUM(E137:J137)</f>
        <v>#REF!</v>
      </c>
      <c r="E137" s="178" t="e">
        <f>SUMIF(#REF!,"WH22",#REF!)</f>
        <v>#REF!</v>
      </c>
      <c r="F137" s="178" t="e">
        <f>SUMIF(#REF!,"WH34",#REF!)</f>
        <v>#REF!</v>
      </c>
      <c r="G137" s="178" t="e">
        <f>SUMIF(#REF!,"WH41",#REF!)</f>
        <v>#REF!</v>
      </c>
      <c r="H137" s="178" t="e">
        <f>SUMIF(#REF!,"OPEN YARD",#REF!)</f>
        <v>#REF!</v>
      </c>
      <c r="I137" s="168" t="e">
        <f>SUMIF(#REF!,"OFFICE BK",#REF!)</f>
        <v>#REF!</v>
      </c>
      <c r="J137" s="178" t="e">
        <f>SUMIF(#REF!,"LABUAN",#REF!)</f>
        <v>#REF!</v>
      </c>
      <c r="K137" s="199" t="e">
        <f>SUM(L137:N137)</f>
        <v>#REF!</v>
      </c>
      <c r="L137" s="168" t="e">
        <f>SUMIF(#REF!,Parameters!F5,#REF!)</f>
        <v>#REF!</v>
      </c>
      <c r="M137" s="178" t="e">
        <f>SUMIF(#REF!,Parameters!F11,#REF!)</f>
        <v>#REF!</v>
      </c>
      <c r="N137" s="178" t="e">
        <f>SUMIF(#REF!,Parameters!F56,#REF!)</f>
        <v>#REF!</v>
      </c>
    </row>
    <row r="138" spans="3:24">
      <c r="C138" s="171" t="s">
        <v>158</v>
      </c>
      <c r="D138" s="200" t="e">
        <f>SUM(E138:J138)</f>
        <v>#REF!</v>
      </c>
      <c r="E138" s="172" t="e">
        <f>SUMIF(#REF!,"WH22",#REF!)</f>
        <v>#REF!</v>
      </c>
      <c r="F138" s="172" t="e">
        <f>SUMIF(#REF!,"WH34",#REF!)</f>
        <v>#REF!</v>
      </c>
      <c r="G138" s="172" t="e">
        <f>SUMIF(#REF!,"WH41",#REF!)</f>
        <v>#REF!</v>
      </c>
      <c r="H138" s="172" t="e">
        <f>SUMIF(#REF!,"OPEN YARD",#REF!)</f>
        <v>#REF!</v>
      </c>
      <c r="I138" s="172" t="e">
        <f>SUMIF(#REF!,"OFFICE BK",#REF!)</f>
        <v>#REF!</v>
      </c>
      <c r="J138" s="178" t="e">
        <f>SUMIF(#REF!,"LABUAN",#REF!)</f>
        <v>#REF!</v>
      </c>
      <c r="K138" s="242" t="e">
        <f>SUM(L138:N138)</f>
        <v>#REF!</v>
      </c>
      <c r="L138" s="168" t="e">
        <f>SUMIF(#REF!,Parameters!F5,#REF!)</f>
        <v>#REF!</v>
      </c>
      <c r="M138" s="172" t="e">
        <f>SUMIF(#REF!,Parameters!F11,#REF!)</f>
        <v>#REF!</v>
      </c>
      <c r="N138" s="178" t="e">
        <f>SUMIF(#REF!,Parameters!F56,#REF!)</f>
        <v>#REF!</v>
      </c>
    </row>
    <row r="139" spans="3:24">
      <c r="C139" s="190" t="s">
        <v>116</v>
      </c>
      <c r="D139" s="200" t="e">
        <f>SUM(E139:J139)</f>
        <v>#REF!</v>
      </c>
      <c r="E139" s="172" t="e">
        <f>SUMIF(#REF!,"WH22",#REF!)</f>
        <v>#REF!</v>
      </c>
      <c r="F139" s="172" t="e">
        <f>SUMIF(#REF!,"WH34",#REF!)</f>
        <v>#REF!</v>
      </c>
      <c r="G139" s="172" t="e">
        <f>SUMIF(#REF!,"WH41",#REF!)</f>
        <v>#REF!</v>
      </c>
      <c r="H139" s="172" t="e">
        <f>SUMIF(#REF!,"OPEN YARD",#REF!)</f>
        <v>#REF!</v>
      </c>
      <c r="I139" s="172" t="e">
        <f>SUMIF(#REF!,"OFFICE BK",#REF!)</f>
        <v>#REF!</v>
      </c>
      <c r="J139" s="172" t="e">
        <f>SUMIF(#REF!,"LABUAN",#REF!)</f>
        <v>#REF!</v>
      </c>
      <c r="K139" s="198" t="e">
        <f>SUM(L139:N139)</f>
        <v>#REF!</v>
      </c>
      <c r="L139" s="168" t="e">
        <f>SUMIF(#REF!,Parameters!F5,#REF!)</f>
        <v>#REF!</v>
      </c>
      <c r="M139" s="172" t="e">
        <f>SUMIF(#REF!,Parameters!F11,#REF!)</f>
        <v>#REF!</v>
      </c>
      <c r="N139" s="172" t="e">
        <f>SUMIF(#REF!,Parameters!F56,#REF!)</f>
        <v>#REF!</v>
      </c>
    </row>
    <row r="140" spans="3:24">
      <c r="C140" s="183" t="s">
        <v>5</v>
      </c>
      <c r="D140" s="185" t="e">
        <f t="shared" ref="D140:N140" si="17">SUM(D136:D139)</f>
        <v>#REF!</v>
      </c>
      <c r="E140" s="185" t="e">
        <f t="shared" si="17"/>
        <v>#REF!</v>
      </c>
      <c r="F140" s="185" t="e">
        <f t="shared" si="17"/>
        <v>#REF!</v>
      </c>
      <c r="G140" s="185" t="e">
        <f t="shared" si="17"/>
        <v>#REF!</v>
      </c>
      <c r="H140" s="185" t="e">
        <f t="shared" si="17"/>
        <v>#REF!</v>
      </c>
      <c r="I140" s="185" t="e">
        <f t="shared" si="17"/>
        <v>#REF!</v>
      </c>
      <c r="J140" s="185" t="e">
        <f t="shared" si="17"/>
        <v>#REF!</v>
      </c>
      <c r="K140" s="185" t="e">
        <f t="shared" si="17"/>
        <v>#REF!</v>
      </c>
      <c r="L140" s="185" t="e">
        <f t="shared" si="17"/>
        <v>#REF!</v>
      </c>
      <c r="M140" s="185" t="e">
        <f t="shared" si="17"/>
        <v>#REF!</v>
      </c>
      <c r="N140" s="185" t="e">
        <f t="shared" si="17"/>
        <v>#REF!</v>
      </c>
      <c r="O140" s="185" t="e">
        <f>SUM(L140:N140)</f>
        <v>#REF!</v>
      </c>
    </row>
    <row r="141" spans="3:24">
      <c r="C141" s="192" t="s">
        <v>166</v>
      </c>
      <c r="D141" s="193" t="e">
        <f>D140+K140</f>
        <v>#REF!</v>
      </c>
    </row>
    <row r="143" spans="3:24">
      <c r="C143" s="194" t="s">
        <v>192</v>
      </c>
      <c r="D143" s="195" t="s">
        <v>2</v>
      </c>
      <c r="E143" s="195" t="s">
        <v>168</v>
      </c>
      <c r="F143" s="195" t="s">
        <v>149</v>
      </c>
      <c r="G143" s="195" t="s">
        <v>148</v>
      </c>
      <c r="H143" s="196" t="s">
        <v>150</v>
      </c>
      <c r="I143" s="197" t="s">
        <v>151</v>
      </c>
      <c r="J143" s="196" t="s">
        <v>152</v>
      </c>
      <c r="K143" s="197" t="s">
        <v>1</v>
      </c>
      <c r="L143" s="196" t="s">
        <v>134</v>
      </c>
      <c r="M143" s="240" t="s">
        <v>175</v>
      </c>
      <c r="N143" s="240" t="s">
        <v>191</v>
      </c>
    </row>
    <row r="144" spans="3:24">
      <c r="C144" s="186" t="s">
        <v>112</v>
      </c>
      <c r="D144" s="198" t="e">
        <f>SUM(E144:J144)</f>
        <v>#REF!</v>
      </c>
      <c r="E144" s="178" t="e">
        <f>SUMIF(#REF!,"WH22",#REF!)</f>
        <v>#REF!</v>
      </c>
      <c r="F144" s="178" t="e">
        <f>SUMIF(#REF!,"WH34",#REF!)</f>
        <v>#REF!</v>
      </c>
      <c r="G144" s="178" t="e">
        <f>SUMIF(#REF!,"WH41",#REF!)</f>
        <v>#REF!</v>
      </c>
      <c r="H144" s="178" t="e">
        <f>SUMIF(#REF!,"OPEN YARD",#REF!)</f>
        <v>#REF!</v>
      </c>
      <c r="I144" s="178" t="e">
        <f>SUMIF(#REF!,"office bk",#REF!)</f>
        <v>#REF!</v>
      </c>
      <c r="J144" s="178" t="e">
        <f>SUMIF(#REF!,"labuan",#REF!)</f>
        <v>#REF!</v>
      </c>
      <c r="K144" s="198" t="e">
        <f>SUM(L144:N144)</f>
        <v>#REF!</v>
      </c>
      <c r="L144" s="168" t="e">
        <f>SUMIF(#REF!,Parameters!#REF!,#REF!)</f>
        <v>#REF!</v>
      </c>
      <c r="M144" s="168" t="e">
        <f>SUMIF(#REF!,Parameters!F32,#REF!)</f>
        <v>#REF!</v>
      </c>
      <c r="N144" s="168" t="e">
        <f>SUMIF(#REF!,Parameters!#REF!,#REF!)</f>
        <v>#REF!</v>
      </c>
    </row>
    <row r="145" spans="3:17">
      <c r="C145" s="171" t="s">
        <v>113</v>
      </c>
      <c r="D145" s="199" t="e">
        <f>SUM(E145:J145)</f>
        <v>#REF!</v>
      </c>
      <c r="E145" s="178" t="e">
        <f>SUMIF(#REF!,"WH22",#REF!)</f>
        <v>#REF!</v>
      </c>
      <c r="F145" s="178" t="e">
        <f>SUMIF(#REF!,"WH34",#REF!)</f>
        <v>#REF!</v>
      </c>
      <c r="G145" s="178" t="e">
        <f>SUMIF(#REF!,"WH41",#REF!)</f>
        <v>#REF!</v>
      </c>
      <c r="H145" s="178" t="e">
        <f>SUMIF(#REF!,"OPEN YARD",#REF!)</f>
        <v>#REF!</v>
      </c>
      <c r="I145" s="178" t="e">
        <f>SUMIF(#REF!,"office bk",#REF!)</f>
        <v>#REF!</v>
      </c>
      <c r="J145" s="178" t="e">
        <f>SUMIF(#REF!,"labuan",#REF!)</f>
        <v>#REF!</v>
      </c>
      <c r="K145" s="199" t="e">
        <f>SUM(L145:N145)</f>
        <v>#REF!</v>
      </c>
      <c r="L145" s="172" t="e">
        <f>SUMIF(#REF!,Parameters!#REF!,#REF!)</f>
        <v>#REF!</v>
      </c>
      <c r="M145" s="178" t="e">
        <f>SUMIF(#REF!,Parameters!F32,#REF!)</f>
        <v>#REF!</v>
      </c>
      <c r="N145" s="178" t="e">
        <f>SUMIF(#REF!,Parameters!#REF!,#REF!)</f>
        <v>#REF!</v>
      </c>
    </row>
    <row r="146" spans="3:17">
      <c r="C146" s="171" t="s">
        <v>158</v>
      </c>
      <c r="D146" s="200" t="e">
        <f>SUM(E146:J146)</f>
        <v>#REF!</v>
      </c>
      <c r="E146" s="178" t="e">
        <f>SUMIF(#REF!,"WH22",#REF!)</f>
        <v>#REF!</v>
      </c>
      <c r="F146" s="178" t="e">
        <f>SUMIF(#REF!,"WH34",#REF!)</f>
        <v>#REF!</v>
      </c>
      <c r="G146" s="178" t="e">
        <f>SUMIF(#REF!,"WH41",#REF!)</f>
        <v>#REF!</v>
      </c>
      <c r="H146" s="178" t="e">
        <f>SUMIF(#REF!,"OPEN YARD",#REF!)</f>
        <v>#REF!</v>
      </c>
      <c r="I146" s="178" t="e">
        <f>SUMIF(#REF!,"office bk",#REF!)</f>
        <v>#REF!</v>
      </c>
      <c r="J146" s="178" t="e">
        <f>SUMIF(#REF!,"labuan",#REF!)</f>
        <v>#REF!</v>
      </c>
      <c r="K146" s="199" t="e">
        <f>SUM(L146:N146)</f>
        <v>#REF!</v>
      </c>
      <c r="L146" s="172" t="e">
        <f>SUMIF(#REF!,Parameters!#REF!,#REF!)</f>
        <v>#REF!</v>
      </c>
      <c r="M146" s="172" t="e">
        <f>SUMIF(#REF!,Parameters!F32,#REF!)</f>
        <v>#REF!</v>
      </c>
      <c r="N146" s="178" t="e">
        <f>SUMIF(#REF!,Parameters!#REF!,#REF!)</f>
        <v>#REF!</v>
      </c>
    </row>
    <row r="147" spans="3:17">
      <c r="C147" s="190" t="s">
        <v>116</v>
      </c>
      <c r="D147" s="200" t="e">
        <f>SUM(E147:J147)</f>
        <v>#REF!</v>
      </c>
      <c r="E147" s="178" t="e">
        <f>SUMIF(#REF!,"WH22",#REF!)</f>
        <v>#REF!</v>
      </c>
      <c r="F147" s="178" t="e">
        <f>SUMIF(#REF!,"WH34",#REF!)</f>
        <v>#REF!</v>
      </c>
      <c r="G147" s="178" t="e">
        <f>SUMIF(#REF!,"WH41",#REF!)</f>
        <v>#REF!</v>
      </c>
      <c r="H147" s="178" t="e">
        <f>SUMIF(#REF!,"open yard",#REF!)</f>
        <v>#REF!</v>
      </c>
      <c r="I147" s="178" t="e">
        <f>SUMIF(#REF!,"office bk",#REF!)</f>
        <v>#REF!</v>
      </c>
      <c r="J147" s="178" t="e">
        <f>SUMIF(#REF!,"labuan",#REF!)</f>
        <v>#REF!</v>
      </c>
      <c r="K147" s="199" t="e">
        <f>SUM(L147:N147)</f>
        <v>#REF!</v>
      </c>
      <c r="L147" s="172" t="e">
        <f>SUMIF(#REF!,Parameters!#REF!,#REF!)</f>
        <v>#REF!</v>
      </c>
      <c r="M147" s="172" t="e">
        <f>SUMIF(#REF!,Parameters!F32,#REF!)</f>
        <v>#REF!</v>
      </c>
      <c r="N147" s="172" t="e">
        <f>SUMIF(#REF!,Parameters!#REF!,#REF!)</f>
        <v>#REF!</v>
      </c>
    </row>
    <row r="148" spans="3:17">
      <c r="C148" s="201" t="s">
        <v>5</v>
      </c>
      <c r="D148" s="202" t="e">
        <f t="shared" ref="D148:N148" si="18">SUM(D144:D147)</f>
        <v>#REF!</v>
      </c>
      <c r="E148" s="202" t="e">
        <f t="shared" si="18"/>
        <v>#REF!</v>
      </c>
      <c r="F148" s="202" t="e">
        <f t="shared" si="18"/>
        <v>#REF!</v>
      </c>
      <c r="G148" s="202" t="e">
        <f t="shared" si="18"/>
        <v>#REF!</v>
      </c>
      <c r="H148" s="202" t="e">
        <f t="shared" si="18"/>
        <v>#REF!</v>
      </c>
      <c r="I148" s="202" t="e">
        <f t="shared" si="18"/>
        <v>#REF!</v>
      </c>
      <c r="J148" s="202" t="e">
        <f t="shared" si="18"/>
        <v>#REF!</v>
      </c>
      <c r="K148" s="185" t="e">
        <f t="shared" si="18"/>
        <v>#REF!</v>
      </c>
      <c r="L148" s="202" t="e">
        <f t="shared" si="18"/>
        <v>#REF!</v>
      </c>
      <c r="M148" s="202" t="e">
        <f t="shared" si="18"/>
        <v>#REF!</v>
      </c>
      <c r="N148" s="202" t="e">
        <f t="shared" si="18"/>
        <v>#REF!</v>
      </c>
      <c r="O148" s="202" t="e">
        <f>SUM(L148:N148)</f>
        <v>#REF!</v>
      </c>
    </row>
    <row r="149" spans="3:17">
      <c r="C149" s="192" t="s">
        <v>166</v>
      </c>
      <c r="D149" s="193" t="e">
        <f>D148+K148</f>
        <v>#REF!</v>
      </c>
    </row>
    <row r="151" spans="3:17">
      <c r="C151" s="203" t="s">
        <v>193</v>
      </c>
      <c r="D151" s="191" t="s">
        <v>2</v>
      </c>
      <c r="E151" s="191" t="s">
        <v>168</v>
      </c>
      <c r="F151" s="191" t="s">
        <v>149</v>
      </c>
      <c r="G151" s="191" t="s">
        <v>148</v>
      </c>
      <c r="H151" s="204" t="s">
        <v>150</v>
      </c>
      <c r="I151" s="205" t="s">
        <v>151</v>
      </c>
      <c r="J151" s="204" t="s">
        <v>152</v>
      </c>
      <c r="K151" s="205" t="s">
        <v>1</v>
      </c>
      <c r="L151" s="204" t="s">
        <v>194</v>
      </c>
      <c r="M151" s="241" t="s">
        <v>157</v>
      </c>
      <c r="N151" s="241" t="s">
        <v>195</v>
      </c>
      <c r="O151" s="241" t="s">
        <v>171</v>
      </c>
      <c r="P151" s="241" t="s">
        <v>155</v>
      </c>
    </row>
    <row r="152" spans="3:17">
      <c r="C152" s="186" t="s">
        <v>112</v>
      </c>
      <c r="D152" s="198" t="e">
        <f>SUM(E152:J152)</f>
        <v>#REF!</v>
      </c>
      <c r="E152" s="168" t="e">
        <f>SUMIF(#REF!,"WH22",#REF!)</f>
        <v>#REF!</v>
      </c>
      <c r="F152" s="168" t="e">
        <f>SUMIF(#REF!,"WH34",#REF!)</f>
        <v>#REF!</v>
      </c>
      <c r="G152" s="168" t="e">
        <f>SUMIF(#REF!,"WH41",#REF!)</f>
        <v>#REF!</v>
      </c>
      <c r="H152" s="168" t="e">
        <f>SUMIF(#REF!,"OPEN YARD",#REF!)</f>
        <v>#REF!</v>
      </c>
      <c r="I152" s="168" t="e">
        <f>SUMIF(#REF!,"OFFICE BK",#REF!)</f>
        <v>#REF!</v>
      </c>
      <c r="J152" s="168" t="e">
        <f>SUMIF(#REF!,"LABUAN",#REF!)</f>
        <v>#REF!</v>
      </c>
      <c r="K152" s="198" t="e">
        <f>SUM(L152:P152)</f>
        <v>#REF!</v>
      </c>
      <c r="L152" s="168" t="e">
        <f>SUMIF(#REF!,"BERANTAI",#REF!)</f>
        <v>#REF!</v>
      </c>
      <c r="M152" s="168" t="e">
        <f>SUMIF(#REF!,"EWB WEST",#REF!)</f>
        <v>#REF!</v>
      </c>
      <c r="N152" s="168" t="e">
        <f>SUMIF(#REF!,"BAYAN",#REF!)</f>
        <v>#REF!</v>
      </c>
      <c r="O152" s="168" t="e">
        <f>SUMIF(#REF!,"D35",#REF!)</f>
        <v>#REF!</v>
      </c>
      <c r="P152" s="168" t="e">
        <f>SUMIF(#REF!,"D21",#REF!)</f>
        <v>#REF!</v>
      </c>
    </row>
    <row r="153" spans="3:17">
      <c r="C153" s="171" t="s">
        <v>113</v>
      </c>
      <c r="D153" s="199" t="e">
        <f>SUM(E153:J153)</f>
        <v>#REF!</v>
      </c>
      <c r="E153" s="178" t="e">
        <f>SUMIF(#REF!,"WH22",#REF!)</f>
        <v>#REF!</v>
      </c>
      <c r="F153" s="178" t="e">
        <f>SUMIF(#REF!,"WH34",#REF!)</f>
        <v>#REF!</v>
      </c>
      <c r="G153" s="178" t="e">
        <f>SUMIF(#REF!,"WH41",#REF!)</f>
        <v>#REF!</v>
      </c>
      <c r="H153" s="178" t="e">
        <f>SUMIF(#REF!,"OPEN YARD",#REF!)</f>
        <v>#REF!</v>
      </c>
      <c r="I153" s="178" t="e">
        <f>SUMIF(#REF!,"OFFICE BK",#REF!)</f>
        <v>#REF!</v>
      </c>
      <c r="J153" s="178" t="e">
        <f>SUMIF(#REF!,"LABUAN",#REF!)</f>
        <v>#REF!</v>
      </c>
      <c r="K153" s="199" t="e">
        <f>SUM(L153:P153)</f>
        <v>#REF!</v>
      </c>
      <c r="L153" s="178" t="e">
        <f>SUMIF(#REF!,"BERANTAI",#REF!)</f>
        <v>#REF!</v>
      </c>
      <c r="M153" s="178" t="e">
        <f>SUMIF(#REF!,"EWB WEST",#REF!)</f>
        <v>#REF!</v>
      </c>
      <c r="N153" s="178" t="e">
        <f>SUMIF(#REF!,"BAYAN",#REF!)</f>
        <v>#REF!</v>
      </c>
      <c r="O153" s="178" t="e">
        <f>SUMIF(#REF!,"D35",#REF!)</f>
        <v>#REF!</v>
      </c>
      <c r="P153" s="178" t="e">
        <f>SUMIF(#REF!,"D21",#REF!)</f>
        <v>#REF!</v>
      </c>
    </row>
    <row r="154" spans="3:17">
      <c r="C154" s="171" t="s">
        <v>158</v>
      </c>
      <c r="D154" s="200" t="e">
        <f>SUM(E154:J154)</f>
        <v>#REF!</v>
      </c>
      <c r="E154" s="178" t="e">
        <f>SUMIF(#REF!,"WH22",#REF!)</f>
        <v>#REF!</v>
      </c>
      <c r="F154" s="172" t="e">
        <f>SUMIF(#REF!,"WH34",#REF!)</f>
        <v>#REF!</v>
      </c>
      <c r="G154" s="178" t="e">
        <f>SUMIF(#REF!,"WH41",#REF!)</f>
        <v>#REF!</v>
      </c>
      <c r="H154" s="172" t="e">
        <f>SUMIF(#REF!,"OPEN YARD",#REF!)</f>
        <v>#REF!</v>
      </c>
      <c r="I154" s="178" t="e">
        <f>SUMIF(#REF!,"OFFICE BK",#REF!)</f>
        <v>#REF!</v>
      </c>
      <c r="J154" s="178" t="e">
        <f>SUMIF(#REF!,"LABUAN",#REF!)</f>
        <v>#REF!</v>
      </c>
      <c r="K154" s="199" t="e">
        <f>SUM(L154:P154)</f>
        <v>#REF!</v>
      </c>
      <c r="L154" s="172" t="e">
        <f>SUMIF(#REF!,"BERANTAI",#REF!)</f>
        <v>#REF!</v>
      </c>
      <c r="M154" s="172" t="e">
        <f>SUMIF(#REF!,"EWB WEST",#REF!)</f>
        <v>#REF!</v>
      </c>
      <c r="N154" s="172" t="e">
        <f>SUMIF(#REF!,"BAYAN",#REF!)</f>
        <v>#REF!</v>
      </c>
      <c r="O154" s="172" t="e">
        <f>SUMIF(#REF!,"D35",#REF!)</f>
        <v>#REF!</v>
      </c>
      <c r="P154" s="172" t="e">
        <f>SUMIF(#REF!,"D21",#REF!)</f>
        <v>#REF!</v>
      </c>
    </row>
    <row r="155" spans="3:17">
      <c r="C155" s="190" t="s">
        <v>116</v>
      </c>
      <c r="D155" s="200" t="e">
        <f>SUM(E155:J155)</f>
        <v>#REF!</v>
      </c>
      <c r="E155" s="172" t="e">
        <f>SUMIF(#REF!,"WH22",#REF!)</f>
        <v>#REF!</v>
      </c>
      <c r="F155" s="172" t="e">
        <f>SUMIF(#REF!,"WH34",#REF!)</f>
        <v>#REF!</v>
      </c>
      <c r="G155" s="172" t="e">
        <f>SUMIF(#REF!,"WH41",#REF!)</f>
        <v>#REF!</v>
      </c>
      <c r="H155" s="172" t="e">
        <f>SUMIF(#REF!,"OPEN YARD",#REF!)</f>
        <v>#REF!</v>
      </c>
      <c r="I155" s="178" t="e">
        <f>SUMIF(#REF!,"OFFICE BK",#REF!)</f>
        <v>#REF!</v>
      </c>
      <c r="J155" s="172" t="e">
        <f>SUMIF(#REF!,"LABUAN",#REF!)</f>
        <v>#REF!</v>
      </c>
      <c r="K155" s="199" t="e">
        <f>SUM(L155:P155)</f>
        <v>#REF!</v>
      </c>
      <c r="L155" s="172" t="e">
        <f>SUMIF(#REF!,"BERANTAI",#REF!)</f>
        <v>#REF!</v>
      </c>
      <c r="M155" s="172" t="e">
        <f>SUMIF(#REF!,"EWB WEST",#REF!)</f>
        <v>#REF!</v>
      </c>
      <c r="N155" s="172" t="e">
        <f>SUMIF(#REF!,"BAYAN",#REF!)</f>
        <v>#REF!</v>
      </c>
      <c r="O155" s="172" t="e">
        <f>SUMIF(#REF!,"BAYAN",#REF!)</f>
        <v>#REF!</v>
      </c>
      <c r="P155" s="172" t="e">
        <f>SUMIF(#REF!,"BAYAN",#REF!)</f>
        <v>#REF!</v>
      </c>
    </row>
    <row r="156" spans="3:17">
      <c r="C156" s="183" t="s">
        <v>5</v>
      </c>
      <c r="D156" s="185" t="e">
        <f t="shared" ref="D156:I156" si="19">SUM(D152:D155)</f>
        <v>#REF!</v>
      </c>
      <c r="E156" s="185" t="e">
        <f t="shared" si="19"/>
        <v>#REF!</v>
      </c>
      <c r="F156" s="185" t="e">
        <f t="shared" si="19"/>
        <v>#REF!</v>
      </c>
      <c r="G156" s="185" t="e">
        <f t="shared" si="19"/>
        <v>#REF!</v>
      </c>
      <c r="H156" s="185" t="e">
        <f t="shared" si="19"/>
        <v>#REF!</v>
      </c>
      <c r="I156" s="185" t="e">
        <f t="shared" si="19"/>
        <v>#REF!</v>
      </c>
      <c r="J156" s="185" t="e">
        <f t="shared" ref="J156:P156" si="20">SUM(J152:J155)</f>
        <v>#REF!</v>
      </c>
      <c r="K156" s="185" t="e">
        <f t="shared" si="20"/>
        <v>#REF!</v>
      </c>
      <c r="L156" s="185" t="e">
        <f t="shared" si="20"/>
        <v>#REF!</v>
      </c>
      <c r="M156" s="185" t="e">
        <f t="shared" si="20"/>
        <v>#REF!</v>
      </c>
      <c r="N156" s="185" t="e">
        <f t="shared" si="20"/>
        <v>#REF!</v>
      </c>
      <c r="O156" s="185" t="e">
        <f t="shared" si="20"/>
        <v>#REF!</v>
      </c>
      <c r="P156" s="185" t="e">
        <f t="shared" si="20"/>
        <v>#REF!</v>
      </c>
      <c r="Q156" s="185" t="e">
        <f>SUM(L156:P156)</f>
        <v>#REF!</v>
      </c>
    </row>
    <row r="157" spans="3:17">
      <c r="C157" s="192" t="s">
        <v>166</v>
      </c>
      <c r="D157" s="193" t="e">
        <f>D156+K156</f>
        <v>#REF!</v>
      </c>
    </row>
    <row r="159" spans="3:17">
      <c r="C159" s="194" t="s">
        <v>196</v>
      </c>
      <c r="D159" s="195" t="s">
        <v>2</v>
      </c>
      <c r="E159" s="195" t="s">
        <v>168</v>
      </c>
      <c r="F159" s="195" t="s">
        <v>149</v>
      </c>
      <c r="G159" s="195" t="s">
        <v>148</v>
      </c>
      <c r="H159" s="196" t="s">
        <v>150</v>
      </c>
      <c r="I159" s="197" t="s">
        <v>151</v>
      </c>
      <c r="J159" s="196" t="s">
        <v>152</v>
      </c>
      <c r="K159" s="197" t="s">
        <v>1</v>
      </c>
      <c r="L159" s="196" t="s">
        <v>134</v>
      </c>
      <c r="M159" s="240" t="s">
        <v>175</v>
      </c>
      <c r="N159" s="240" t="s">
        <v>191</v>
      </c>
    </row>
    <row r="160" spans="3:17">
      <c r="C160" s="186" t="s">
        <v>112</v>
      </c>
      <c r="D160" s="198" t="e">
        <f>SUM(E160:J160)</f>
        <v>#REF!</v>
      </c>
      <c r="E160" s="168" t="e">
        <f>SUMIF(#REF!,"WH22",#REF!)</f>
        <v>#REF!</v>
      </c>
      <c r="F160" s="178" t="e">
        <f>SUMIF(#REF!,"WH34",#REF!)</f>
        <v>#REF!</v>
      </c>
      <c r="G160" s="178" t="e">
        <f>SUMIF(#REF!,"WH41",#REF!)</f>
        <v>#REF!</v>
      </c>
      <c r="H160" s="178" t="e">
        <f>SUMIF(#REF!,"OPEN YARD",#REF!)</f>
        <v>#REF!</v>
      </c>
      <c r="I160" s="178" t="e">
        <f>SUMIF(#REF!,"office bk",#REF!)</f>
        <v>#REF!</v>
      </c>
      <c r="J160" s="178" t="e">
        <f>SUMIF(#REF!,"labuan",#REF!)</f>
        <v>#REF!</v>
      </c>
      <c r="K160" s="198" t="e">
        <f>SUM(L160:N160)</f>
        <v>#REF!</v>
      </c>
      <c r="L160" s="168" t="e">
        <f>SUMIF(#REF!,Parameters!F106,#REF!)</f>
        <v>#REF!</v>
      </c>
      <c r="M160" s="168" t="e">
        <f>SUMIF(#REF!,Parameters!F96,#REF!)</f>
        <v>#REF!</v>
      </c>
      <c r="N160" s="168" t="e">
        <f>SUMIF(#REF!,Parameters!#REF!,#REF!)</f>
        <v>#REF!</v>
      </c>
    </row>
    <row r="161" spans="3:22">
      <c r="C161" s="171" t="s">
        <v>113</v>
      </c>
      <c r="D161" s="199" t="e">
        <f>SUM(E161:J161)</f>
        <v>#REF!</v>
      </c>
      <c r="E161" s="178" t="e">
        <f>SUMIF(#REF!,"WH22",#REF!)</f>
        <v>#REF!</v>
      </c>
      <c r="F161" s="178" t="e">
        <f>SUMIF(#REF!,"WH34",#REF!)</f>
        <v>#REF!</v>
      </c>
      <c r="G161" s="178" t="e">
        <f>SUMIF(#REF!,"WH41",#REF!)</f>
        <v>#REF!</v>
      </c>
      <c r="H161" s="178" t="e">
        <f>SUMIF(#REF!,"OPEN YARD",#REF!)</f>
        <v>#REF!</v>
      </c>
      <c r="I161" s="178" t="e">
        <f>SUMIF(#REF!,"office bk",#REF!)</f>
        <v>#REF!</v>
      </c>
      <c r="J161" s="178" t="e">
        <f>SUMIF(#REF!,"labuan",#REF!)</f>
        <v>#REF!</v>
      </c>
      <c r="K161" s="199" t="e">
        <f>SUM(L161:N161)</f>
        <v>#REF!</v>
      </c>
      <c r="L161" s="172" t="e">
        <f>SUMIF(#REF!,Parameters!F106,#REF!)</f>
        <v>#REF!</v>
      </c>
      <c r="M161" s="178" t="e">
        <f>SUMIF(#REF!,Parameters!F96,#REF!)</f>
        <v>#REF!</v>
      </c>
      <c r="N161" s="178" t="e">
        <f>SUMIF(#REF!,Parameters!#REF!,#REF!)</f>
        <v>#REF!</v>
      </c>
    </row>
    <row r="162" spans="3:22">
      <c r="C162" s="171" t="s">
        <v>158</v>
      </c>
      <c r="D162" s="200" t="e">
        <f>SUM(E162:J162)</f>
        <v>#REF!</v>
      </c>
      <c r="E162" s="178" t="e">
        <f>SUMIF(#REF!,"WH22",#REF!)</f>
        <v>#REF!</v>
      </c>
      <c r="F162" s="178" t="e">
        <f>SUMIF(#REF!,"WH34",#REF!)</f>
        <v>#REF!</v>
      </c>
      <c r="G162" s="178" t="e">
        <f>SUMIF(#REF!,"WH41",#REF!)</f>
        <v>#REF!</v>
      </c>
      <c r="H162" s="178" t="e">
        <f>SUMIF(#REF!,"OPEN YARD",#REF!)</f>
        <v>#REF!</v>
      </c>
      <c r="I162" s="178" t="e">
        <f>SUMIF(#REF!,"office bk",#REF!)</f>
        <v>#REF!</v>
      </c>
      <c r="J162" s="178" t="e">
        <f>SUMIF(#REF!,"labuan",#REF!)</f>
        <v>#REF!</v>
      </c>
      <c r="K162" s="199" t="e">
        <f>SUM(L162:N162)</f>
        <v>#REF!</v>
      </c>
      <c r="L162" s="172" t="e">
        <f>SUMIF(#REF!,Parameters!F106,#REF!)</f>
        <v>#REF!</v>
      </c>
      <c r="M162" s="172" t="e">
        <f>SUMIF(#REF!,Parameters!F96,#REF!)</f>
        <v>#REF!</v>
      </c>
      <c r="N162" s="178" t="e">
        <f>SUMIF(#REF!,Parameters!#REF!,#REF!)</f>
        <v>#REF!</v>
      </c>
    </row>
    <row r="163" spans="3:22">
      <c r="C163" s="190" t="s">
        <v>116</v>
      </c>
      <c r="D163" s="200" t="e">
        <f>SUM(E163:J163)</f>
        <v>#REF!</v>
      </c>
      <c r="E163" s="178" t="e">
        <f>SUMIF(#REF!,"WH22",#REF!)</f>
        <v>#REF!</v>
      </c>
      <c r="F163" s="178" t="e">
        <f>SUMIF(#REF!,"WH34",#REF!)</f>
        <v>#REF!</v>
      </c>
      <c r="G163" s="178" t="e">
        <f>SUMIF(#REF!,"WH41",#REF!)</f>
        <v>#REF!</v>
      </c>
      <c r="H163" s="178" t="e">
        <f>SUMIF(#REF!,"open yard",#REF!)</f>
        <v>#REF!</v>
      </c>
      <c r="I163" s="178" t="e">
        <f>SUMIF(#REF!,"office bk",#REF!)</f>
        <v>#REF!</v>
      </c>
      <c r="J163" s="178" t="e">
        <f>SUMIF(#REF!,"labuan",#REF!)</f>
        <v>#REF!</v>
      </c>
      <c r="K163" s="199" t="e">
        <f>SUM(L163:N163)</f>
        <v>#REF!</v>
      </c>
      <c r="L163" s="172" t="e">
        <f>SUMIF(#REF!,Parameters!F106,#REF!)</f>
        <v>#REF!</v>
      </c>
      <c r="M163" s="172" t="e">
        <f>SUMIF(#REF!,Parameters!F96,#REF!)</f>
        <v>#REF!</v>
      </c>
      <c r="N163" s="172" t="e">
        <f>SUMIF(#REF!,Parameters!#REF!,#REF!)</f>
        <v>#REF!</v>
      </c>
    </row>
    <row r="164" spans="3:22">
      <c r="C164" s="201" t="s">
        <v>5</v>
      </c>
      <c r="D164" s="202" t="e">
        <f t="shared" ref="D164:N164" si="21">SUM(D160:D163)</f>
        <v>#REF!</v>
      </c>
      <c r="E164" s="202" t="e">
        <f t="shared" si="21"/>
        <v>#REF!</v>
      </c>
      <c r="F164" s="202" t="e">
        <f t="shared" si="21"/>
        <v>#REF!</v>
      </c>
      <c r="G164" s="202" t="e">
        <f t="shared" si="21"/>
        <v>#REF!</v>
      </c>
      <c r="H164" s="202" t="e">
        <f t="shared" si="21"/>
        <v>#REF!</v>
      </c>
      <c r="I164" s="202" t="e">
        <f t="shared" si="21"/>
        <v>#REF!</v>
      </c>
      <c r="J164" s="202" t="e">
        <f t="shared" si="21"/>
        <v>#REF!</v>
      </c>
      <c r="K164" s="185" t="e">
        <f t="shared" si="21"/>
        <v>#REF!</v>
      </c>
      <c r="L164" s="202" t="e">
        <f t="shared" si="21"/>
        <v>#REF!</v>
      </c>
      <c r="M164" s="202" t="e">
        <f t="shared" si="21"/>
        <v>#REF!</v>
      </c>
      <c r="N164" s="202" t="e">
        <f t="shared" si="21"/>
        <v>#REF!</v>
      </c>
      <c r="O164" s="202" t="e">
        <f>SUM(L164:N164)</f>
        <v>#REF!</v>
      </c>
    </row>
    <row r="165" spans="3:22">
      <c r="C165" s="192" t="s">
        <v>166</v>
      </c>
      <c r="D165" s="193" t="e">
        <f>D164+K164</f>
        <v>#REF!</v>
      </c>
    </row>
    <row r="167" spans="3:22">
      <c r="C167" s="203" t="s">
        <v>197</v>
      </c>
      <c r="D167" s="191" t="s">
        <v>2</v>
      </c>
      <c r="E167" s="191" t="s">
        <v>168</v>
      </c>
      <c r="F167" s="191" t="s">
        <v>149</v>
      </c>
      <c r="G167" s="191" t="s">
        <v>148</v>
      </c>
      <c r="H167" s="204" t="s">
        <v>150</v>
      </c>
      <c r="I167" s="205" t="s">
        <v>151</v>
      </c>
      <c r="J167" s="204" t="s">
        <v>152</v>
      </c>
      <c r="K167" s="205" t="s">
        <v>1</v>
      </c>
      <c r="L167" s="204" t="s">
        <v>198</v>
      </c>
      <c r="M167" s="241" t="s">
        <v>199</v>
      </c>
      <c r="N167" s="241" t="s">
        <v>200</v>
      </c>
      <c r="O167" s="241" t="s">
        <v>201</v>
      </c>
      <c r="P167" s="241" t="s">
        <v>177</v>
      </c>
      <c r="Q167" s="241" t="s">
        <v>156</v>
      </c>
      <c r="R167" s="241" t="s">
        <v>157</v>
      </c>
      <c r="S167" s="241" t="s">
        <v>202</v>
      </c>
      <c r="T167" s="241" t="s">
        <v>154</v>
      </c>
      <c r="U167" s="241" t="s">
        <v>195</v>
      </c>
    </row>
    <row r="168" spans="3:22">
      <c r="C168" s="186" t="s">
        <v>112</v>
      </c>
      <c r="D168" s="198" t="e">
        <f>SUM(E168:J168)</f>
        <v>#REF!</v>
      </c>
      <c r="E168" s="168" t="e">
        <f>SUMIF(#REF!,Parameters!#REF!,#REF!)</f>
        <v>#REF!</v>
      </c>
      <c r="F168" s="168" t="e">
        <f>SUMIF(#REF!,"WH34",#REF!)</f>
        <v>#REF!</v>
      </c>
      <c r="G168" s="168" t="e">
        <f>SUMIF(#REF!,"WH41",#REF!)</f>
        <v>#REF!</v>
      </c>
      <c r="H168" s="168" t="e">
        <f>SUMIF(#REF!,"OPEN YARD",#REF!)</f>
        <v>#REF!</v>
      </c>
      <c r="I168" s="168" t="e">
        <f>SUMIF(#REF!,"OFFICE BK",#REF!)</f>
        <v>#REF!</v>
      </c>
      <c r="J168" s="168" t="e">
        <f>SUMIF(#REF!,"LABUAN",#REF!)</f>
        <v>#REF!</v>
      </c>
      <c r="K168" s="198" t="e">
        <f>SUM(L168:U168)</f>
        <v>#REF!</v>
      </c>
      <c r="L168" s="168" t="e">
        <f>SUMIF(#REF!,Parameters!F15,#REF!)</f>
        <v>#REF!</v>
      </c>
      <c r="M168" s="168" t="e">
        <f>SUMIF(#REF!,Parameters!F16,#REF!)</f>
        <v>#REF!</v>
      </c>
      <c r="N168" s="168" t="e">
        <f>SUMIF(#REF!,Parameters!F17,#REF!)</f>
        <v>#REF!</v>
      </c>
      <c r="O168" s="168" t="e">
        <f>SUMIF(#REF!,Parameters!F85,#REF!)</f>
        <v>#REF!</v>
      </c>
      <c r="P168" s="168" t="e">
        <f>SUMIF(#REF!,Parameters!F34,#REF!)</f>
        <v>#REF!</v>
      </c>
      <c r="Q168" s="168" t="e">
        <f>SUMIF(#REF!,Parameters!F35,#REF!)</f>
        <v>#REF!</v>
      </c>
      <c r="R168" s="168" t="e">
        <f>SUMIF(#REF!,Parameters!F42,#REF!)</f>
        <v>#REF!</v>
      </c>
      <c r="S168" s="168" t="e">
        <f>SUMIF(#REF!,Parameters!F58,#REF!)</f>
        <v>#REF!</v>
      </c>
      <c r="T168" s="168" t="e">
        <f>SUMIF(#REF!,Parameters!F59,#REF!)</f>
        <v>#REF!</v>
      </c>
      <c r="U168" s="168" t="e">
        <f>SUMIF(#REF!,Parameters!F51,#REF!)</f>
        <v>#REF!</v>
      </c>
    </row>
    <row r="169" spans="3:22">
      <c r="C169" s="171" t="s">
        <v>113</v>
      </c>
      <c r="D169" s="199" t="e">
        <f>SUM(E169:J169)</f>
        <v>#REF!</v>
      </c>
      <c r="E169" s="172" t="e">
        <f>SUMIF(#REF!,Parameters!#REF!,#REF!)</f>
        <v>#REF!</v>
      </c>
      <c r="F169" s="168" t="e">
        <f>SUMIF(#REF!,"WH34",#REF!)</f>
        <v>#REF!</v>
      </c>
      <c r="G169" s="178" t="e">
        <f>SUMIF(#REF!,"WH41",#REF!)</f>
        <v>#REF!</v>
      </c>
      <c r="H169" s="178" t="e">
        <f>SUMIF(#REF!,"OPEN YARD",#REF!)</f>
        <v>#REF!</v>
      </c>
      <c r="I169" s="178" t="e">
        <f>SUMIF(#REF!,"OFFICE BK",#REF!)</f>
        <v>#REF!</v>
      </c>
      <c r="J169" s="178" t="e">
        <f>SUMIF(#REF!,"LABUAN",#REF!)</f>
        <v>#REF!</v>
      </c>
      <c r="K169" s="199" t="e">
        <f>SUM(L169:U169)</f>
        <v>#REF!</v>
      </c>
      <c r="L169" s="178" t="e">
        <f>SUMIF(#REF!,Parameters!F15,#REF!)</f>
        <v>#REF!</v>
      </c>
      <c r="M169" s="178" t="e">
        <f>SUMIF(#REF!,Parameters!F16,#REF!)</f>
        <v>#REF!</v>
      </c>
      <c r="N169" s="178" t="e">
        <f>SUMIF(#REF!,Parameters!F17,#REF!)</f>
        <v>#REF!</v>
      </c>
      <c r="O169" s="172" t="e">
        <f>SUMIF(#REF!,Parameters!F85,#REF!)</f>
        <v>#REF!</v>
      </c>
      <c r="P169" s="172" t="e">
        <f>SUMIF(#REF!,Parameters!F34,#REF!)</f>
        <v>#REF!</v>
      </c>
      <c r="Q169" s="172" t="e">
        <f>SUMIF(#REF!,Parameters!F35,#REF!)</f>
        <v>#REF!</v>
      </c>
      <c r="R169" s="178" t="e">
        <f>SUMIF(#REF!,Parameters!F42,#REF!)</f>
        <v>#REF!</v>
      </c>
      <c r="S169" s="178" t="e">
        <f>SUMIF(#REF!,Parameters!F58,#REF!)</f>
        <v>#REF!</v>
      </c>
      <c r="T169" s="178" t="e">
        <f>SUMIF(#REF!,Parameters!F59,#REF!)</f>
        <v>#REF!</v>
      </c>
      <c r="U169" s="178" t="e">
        <f>SUMIF(#REF!,Parameters!F51,#REF!)</f>
        <v>#REF!</v>
      </c>
    </row>
    <row r="170" spans="3:22">
      <c r="C170" s="171" t="s">
        <v>203</v>
      </c>
      <c r="D170" s="199" t="e">
        <f>SUM(E170:J170)</f>
        <v>#REF!</v>
      </c>
      <c r="E170" s="168" t="e">
        <f>SUMIF(#REF!,Parameters!#REF!,#REF!)</f>
        <v>#REF!</v>
      </c>
      <c r="F170" s="168" t="e">
        <f>SUMIF(#REF!,"WH34",#REF!)</f>
        <v>#REF!</v>
      </c>
      <c r="G170" s="178" t="e">
        <f>SUMIF(#REF!,"WH41",#REF!)</f>
        <v>#REF!</v>
      </c>
      <c r="H170" s="178" t="e">
        <f>SUMIF(#REF!,"OPEN YARD",#REF!)</f>
        <v>#REF!</v>
      </c>
      <c r="I170" s="178" t="e">
        <f>SUMIF(#REF!,"OFFICE BK",#REF!)</f>
        <v>#REF!</v>
      </c>
      <c r="J170" s="178" t="e">
        <f>SUMIF(#REF!,"LABUAN",#REF!)</f>
        <v>#REF!</v>
      </c>
      <c r="K170" s="199" t="e">
        <f>SUM(L170:U170)</f>
        <v>#REF!</v>
      </c>
      <c r="L170" s="178" t="e">
        <f>SUMIF(#REF!,Parameters!F15,#REF!)</f>
        <v>#REF!</v>
      </c>
      <c r="M170" s="178" t="e">
        <f>SUMIF(#REF!,Parameters!F16,#REF!)</f>
        <v>#REF!</v>
      </c>
      <c r="N170" s="178" t="e">
        <f>SUMIF(#REF!,Parameters!F17,#REF!)</f>
        <v>#REF!</v>
      </c>
      <c r="O170" s="168" t="e">
        <f>SUMIF(#REF!,Parameters!F85,#REF!)</f>
        <v>#REF!</v>
      </c>
      <c r="P170" s="168" t="e">
        <f>SUMIF(#REF!,Parameters!F34,#REF!)</f>
        <v>#REF!</v>
      </c>
      <c r="Q170" s="168" t="e">
        <f>SUMIF(#REF!,Parameters!F35,#REF!)</f>
        <v>#REF!</v>
      </c>
      <c r="R170" s="178" t="e">
        <f>SUMIF(#REF!,Parameters!F42,#REF!)</f>
        <v>#REF!</v>
      </c>
      <c r="S170" s="172" t="e">
        <f>SUMIF(#REF!,Parameters!F58,#REF!)</f>
        <v>#REF!</v>
      </c>
      <c r="T170" s="178" t="e">
        <f>SUMIF(#REF!,Parameters!F59,#REF!)</f>
        <v>#REF!</v>
      </c>
      <c r="U170" s="178" t="e">
        <f>SUMIF(#REF!,Parameters!F51,#REF!)</f>
        <v>#REF!</v>
      </c>
    </row>
    <row r="171" spans="3:22">
      <c r="C171" s="171" t="s">
        <v>158</v>
      </c>
      <c r="D171" s="200" t="e">
        <f>SUM(E171:J171)</f>
        <v>#REF!</v>
      </c>
      <c r="E171" s="172" t="e">
        <f>SUMIF(#REF!,Parameters!#REF!,#REF!)</f>
        <v>#REF!</v>
      </c>
      <c r="F171" s="168" t="e">
        <f>SUMIF(#REF!,"WH34",#REF!)</f>
        <v>#REF!</v>
      </c>
      <c r="G171" s="178" t="e">
        <f>SUMIF(#REF!,"WH41",#REF!)</f>
        <v>#REF!</v>
      </c>
      <c r="H171" s="178" t="e">
        <f>SUMIF(#REF!,"OPEN YARD",#REF!)</f>
        <v>#REF!</v>
      </c>
      <c r="I171" s="178" t="e">
        <f>SUMIF(#REF!,"OFFICE BK",#REF!)</f>
        <v>#REF!</v>
      </c>
      <c r="J171" s="178" t="e">
        <f>SUMIF(#REF!,"LABUAN",#REF!)</f>
        <v>#REF!</v>
      </c>
      <c r="K171" s="199" t="e">
        <f>SUM(L171:U171)</f>
        <v>#REF!</v>
      </c>
      <c r="L171" s="172" t="e">
        <f>SUMIF(#REF!,Parameters!F15,#REF!)</f>
        <v>#REF!</v>
      </c>
      <c r="M171" s="172" t="e">
        <f>SUMIF(#REF!,Parameters!F16,#REF!)</f>
        <v>#REF!</v>
      </c>
      <c r="N171" s="172" t="e">
        <f>SUMIF(#REF!,Parameters!F17,#REF!)</f>
        <v>#REF!</v>
      </c>
      <c r="O171" s="168" t="e">
        <f>SUMIF(#REF!,Parameters!F85,#REF!)</f>
        <v>#REF!</v>
      </c>
      <c r="P171" s="168" t="e">
        <f>SUMIF(#REF!,Parameters!F34,#REF!)</f>
        <v>#REF!</v>
      </c>
      <c r="Q171" s="168" t="e">
        <f>SUMIF(#REF!,Parameters!F35,#REF!)</f>
        <v>#REF!</v>
      </c>
      <c r="R171" s="178" t="e">
        <f>SUMIF(#REF!,Parameters!F42,#REF!)</f>
        <v>#REF!</v>
      </c>
      <c r="S171" s="168" t="e">
        <f>SUMIF(#REF!,Parameters!F58,#REF!)</f>
        <v>#REF!</v>
      </c>
      <c r="T171" s="178" t="e">
        <f>SUMIF(#REF!,Parameters!F59,#REF!)</f>
        <v>#REF!</v>
      </c>
      <c r="U171" s="178" t="e">
        <f>SUMIF(#REF!,Parameters!F51,#REF!)</f>
        <v>#REF!</v>
      </c>
    </row>
    <row r="172" spans="3:22">
      <c r="C172" s="190" t="s">
        <v>116</v>
      </c>
      <c r="D172" s="200" t="e">
        <f>SUM(E172:J172)</f>
        <v>#REF!</v>
      </c>
      <c r="E172" s="168" t="e">
        <f>SUMIF(#REF!,Parameters!#REF!,#REF!)</f>
        <v>#REF!</v>
      </c>
      <c r="F172" s="168" t="e">
        <f>SUMIF(#REF!,"WH34",#REF!)</f>
        <v>#REF!</v>
      </c>
      <c r="G172" s="178" t="e">
        <f>SUMIF(#REF!,"WH41",#REF!)</f>
        <v>#REF!</v>
      </c>
      <c r="H172" s="178" t="e">
        <f>SUMIF(#REF!,"OPEN YARD",#REF!)</f>
        <v>#REF!</v>
      </c>
      <c r="I172" s="178" t="e">
        <f>SUMIF(#REF!,"OFFICE BK",#REF!)</f>
        <v>#REF!</v>
      </c>
      <c r="J172" s="178" t="e">
        <f>SUMIF(#REF!,"LABUAN",#REF!)</f>
        <v>#REF!</v>
      </c>
      <c r="K172" s="199" t="e">
        <f>SUM(L172:U172)</f>
        <v>#REF!</v>
      </c>
      <c r="L172" s="168" t="e">
        <f>SUMIF(#REF!,Parameters!F15,#REF!)</f>
        <v>#REF!</v>
      </c>
      <c r="M172" s="168" t="e">
        <f>SUMIF(#REF!,Parameters!F16,#REF!)</f>
        <v>#REF!</v>
      </c>
      <c r="N172" s="168" t="e">
        <f>SUMIF(#REF!,Parameters!F17,#REF!)</f>
        <v>#REF!</v>
      </c>
      <c r="O172" s="168" t="e">
        <f>SUMIF(#REF!,Parameters!F85,#REF!)</f>
        <v>#REF!</v>
      </c>
      <c r="P172" s="168" t="e">
        <f>SUMIF(#REF!,Parameters!F34,#REF!)</f>
        <v>#REF!</v>
      </c>
      <c r="Q172" s="168" t="e">
        <f>SUMIF(#REF!,Parameters!F35,#REF!)</f>
        <v>#REF!</v>
      </c>
      <c r="R172" s="178" t="e">
        <f>SUMIF(#REF!,Parameters!F42,#REF!)</f>
        <v>#REF!</v>
      </c>
      <c r="S172" s="168" t="e">
        <f>SUMIF(#REF!,Parameters!F58,#REF!)</f>
        <v>#REF!</v>
      </c>
      <c r="T172" s="172" t="e">
        <f>SUMIF(#REF!,Parameters!F59,#REF!)</f>
        <v>#REF!</v>
      </c>
      <c r="U172" s="172" t="e">
        <f>SUMIF(#REF!,Parameters!F51,#REF!)</f>
        <v>#REF!</v>
      </c>
    </row>
    <row r="173" spans="3:22">
      <c r="C173" s="183" t="s">
        <v>5</v>
      </c>
      <c r="D173" s="185" t="e">
        <f t="shared" ref="D173:O173" si="22">SUM(D168:D172)</f>
        <v>#REF!</v>
      </c>
      <c r="E173" s="185" t="e">
        <f t="shared" si="22"/>
        <v>#REF!</v>
      </c>
      <c r="F173" s="185" t="e">
        <f t="shared" si="22"/>
        <v>#REF!</v>
      </c>
      <c r="G173" s="185" t="e">
        <f t="shared" si="22"/>
        <v>#REF!</v>
      </c>
      <c r="H173" s="185" t="e">
        <f t="shared" si="22"/>
        <v>#REF!</v>
      </c>
      <c r="I173" s="185" t="e">
        <f t="shared" si="22"/>
        <v>#REF!</v>
      </c>
      <c r="J173" s="185" t="e">
        <f t="shared" si="22"/>
        <v>#REF!</v>
      </c>
      <c r="K173" s="246" t="e">
        <f t="shared" si="22"/>
        <v>#REF!</v>
      </c>
      <c r="L173" s="185" t="e">
        <f t="shared" si="22"/>
        <v>#REF!</v>
      </c>
      <c r="M173" s="185" t="e">
        <f t="shared" si="22"/>
        <v>#REF!</v>
      </c>
      <c r="N173" s="185" t="e">
        <f t="shared" si="22"/>
        <v>#REF!</v>
      </c>
      <c r="O173" s="185" t="e">
        <f t="shared" si="22"/>
        <v>#REF!</v>
      </c>
      <c r="P173" s="185" t="e">
        <f t="shared" ref="P173:U173" si="23">SUM(P168:P172)</f>
        <v>#REF!</v>
      </c>
      <c r="Q173" s="185" t="e">
        <f t="shared" si="23"/>
        <v>#REF!</v>
      </c>
      <c r="R173" s="185" t="e">
        <f t="shared" si="23"/>
        <v>#REF!</v>
      </c>
      <c r="S173" s="185" t="e">
        <f t="shared" si="23"/>
        <v>#REF!</v>
      </c>
      <c r="T173" s="185" t="e">
        <f t="shared" si="23"/>
        <v>#REF!</v>
      </c>
      <c r="U173" s="185" t="e">
        <f t="shared" si="23"/>
        <v>#REF!</v>
      </c>
      <c r="V173" s="185" t="e">
        <f>SUM(L173:U173)</f>
        <v>#REF!</v>
      </c>
    </row>
    <row r="174" spans="3:22">
      <c r="C174" s="192" t="s">
        <v>166</v>
      </c>
      <c r="D174" s="193" t="e">
        <f>D173+K173</f>
        <v>#REF!</v>
      </c>
    </row>
    <row r="176" spans="3:22">
      <c r="C176" s="194" t="s">
        <v>204</v>
      </c>
      <c r="D176" s="195" t="s">
        <v>2</v>
      </c>
      <c r="E176" s="195" t="s">
        <v>168</v>
      </c>
      <c r="F176" s="195" t="s">
        <v>149</v>
      </c>
      <c r="G176" s="195" t="s">
        <v>148</v>
      </c>
      <c r="H176" s="196" t="s">
        <v>150</v>
      </c>
      <c r="I176" s="197" t="s">
        <v>151</v>
      </c>
      <c r="J176" s="196" t="s">
        <v>152</v>
      </c>
      <c r="K176" s="197" t="s">
        <v>1</v>
      </c>
      <c r="L176" s="196" t="s">
        <v>199</v>
      </c>
      <c r="M176" s="240" t="s">
        <v>157</v>
      </c>
      <c r="N176" s="240" t="s">
        <v>154</v>
      </c>
      <c r="O176" s="240" t="s">
        <v>195</v>
      </c>
    </row>
    <row r="177" spans="3:16">
      <c r="C177" s="186" t="s">
        <v>112</v>
      </c>
      <c r="D177" s="198" t="e">
        <f>SUM(E177:J177)</f>
        <v>#REF!</v>
      </c>
      <c r="E177" s="168" t="e">
        <f>SUMIF(#REF!,Parameters!#REF!,#REF!)</f>
        <v>#REF!</v>
      </c>
      <c r="F177" s="168" t="e">
        <f>SUMIF(#REF!,Parameters!#REF!,#REF!)</f>
        <v>#REF!</v>
      </c>
      <c r="G177" s="168" t="e">
        <f>SUMIF(#REF!,Parameters!#REF!,#REF!)</f>
        <v>#REF!</v>
      </c>
      <c r="H177" s="168" t="e">
        <f>SUMIF(#REF!,Parameters!#REF!,#REF!)</f>
        <v>#REF!</v>
      </c>
      <c r="I177" s="168" t="e">
        <f>SUMIF(#REF!,Parameters!#REF!,#REF!)</f>
        <v>#REF!</v>
      </c>
      <c r="J177" s="168" t="e">
        <f>SUMIF(#REF!,Parameters!F96,#REF!)</f>
        <v>#REF!</v>
      </c>
      <c r="K177" s="198" t="e">
        <f>SUM(L177:U177)</f>
        <v>#REF!</v>
      </c>
      <c r="L177" s="168" t="e">
        <f>SUMIF(#REF!,Parameters!F16,#REF!)</f>
        <v>#REF!</v>
      </c>
      <c r="M177" s="168" t="e">
        <f>SUMIF(#REF!,Parameters!F42,#REF!)</f>
        <v>#REF!</v>
      </c>
      <c r="N177" s="168" t="e">
        <f>SUMIF(#REF!,Parameters!F59,#REF!)</f>
        <v>#REF!</v>
      </c>
      <c r="O177" s="168" t="e">
        <f>SUMIF(#REF!,Parameters!F51,#REF!)</f>
        <v>#REF!</v>
      </c>
    </row>
    <row r="178" spans="3:16">
      <c r="C178" s="171" t="s">
        <v>113</v>
      </c>
      <c r="D178" s="199" t="e">
        <f>SUM(E178:J178)</f>
        <v>#REF!</v>
      </c>
      <c r="E178" s="168" t="e">
        <f>SUMIF(#REF!,Parameters!#REF!,#REF!)</f>
        <v>#REF!</v>
      </c>
      <c r="F178" s="168" t="e">
        <f>SUMIF(#REF!,Parameters!#REF!,#REF!)</f>
        <v>#REF!</v>
      </c>
      <c r="G178" s="178" t="e">
        <f>SUMIF(#REF!,Parameters!#REF!,#REF!)</f>
        <v>#REF!</v>
      </c>
      <c r="H178" s="178" t="e">
        <f>SUMIF(#REF!,Parameters!#REF!,#REF!)</f>
        <v>#REF!</v>
      </c>
      <c r="I178" s="178" t="e">
        <f>SUMIF(#REF!,Parameters!#REF!,#REF!)</f>
        <v>#REF!</v>
      </c>
      <c r="J178" s="168" t="e">
        <f>SUMIF(#REF!,Parameters!F96,#REF!)</f>
        <v>#REF!</v>
      </c>
      <c r="K178" s="199" t="e">
        <f>SUM(L178:U178)</f>
        <v>#REF!</v>
      </c>
      <c r="L178" s="168" t="e">
        <f>SUMIF(#REF!,Parameters!F16,#REF!)</f>
        <v>#REF!</v>
      </c>
      <c r="M178" s="168" t="e">
        <f>SUMIF(#REF!,Parameters!F42,#REF!)</f>
        <v>#REF!</v>
      </c>
      <c r="N178" s="168" t="e">
        <f>SUMIF(#REF!,Parameters!F59,#REF!)</f>
        <v>#REF!</v>
      </c>
      <c r="O178" s="172" t="e">
        <f>SUMIF(#REF!,Parameters!F51,#REF!)</f>
        <v>#REF!</v>
      </c>
    </row>
    <row r="179" spans="3:16">
      <c r="C179" s="171" t="s">
        <v>158</v>
      </c>
      <c r="D179" s="200" t="e">
        <f>SUM(E179:J179)</f>
        <v>#REF!</v>
      </c>
      <c r="E179" s="168" t="e">
        <f>SUMIF(#REF!,Parameters!#REF!,#REF!)</f>
        <v>#REF!</v>
      </c>
      <c r="F179" s="168" t="e">
        <f>SUMIF(#REF!,Parameters!#REF!,#REF!)</f>
        <v>#REF!</v>
      </c>
      <c r="G179" s="172" t="e">
        <f>SUMIF(#REF!,Parameters!#REF!,#REF!)</f>
        <v>#REF!</v>
      </c>
      <c r="H179" s="172" t="e">
        <f>SUMIF(#REF!,Parameters!#REF!,#REF!)</f>
        <v>#REF!</v>
      </c>
      <c r="I179" s="172" t="e">
        <f>SUMIF(#REF!,Parameters!#REF!,#REF!)</f>
        <v>#REF!</v>
      </c>
      <c r="J179" s="168" t="e">
        <f>SUMIF(#REF!,Parameters!F96,#REF!)</f>
        <v>#REF!</v>
      </c>
      <c r="K179" s="199" t="e">
        <f>SUM(L179:U179)</f>
        <v>#REF!</v>
      </c>
      <c r="L179" s="168" t="e">
        <f>SUMIF(#REF!,Parameters!F16,#REF!)</f>
        <v>#REF!</v>
      </c>
      <c r="M179" s="172" t="e">
        <f>SUMIF(#REF!,Parameters!F42,#REF!)</f>
        <v>#REF!</v>
      </c>
      <c r="N179" s="168" t="e">
        <f>SUMIF(#REF!,Parameters!F59,#REF!)</f>
        <v>#REF!</v>
      </c>
      <c r="O179" s="168" t="e">
        <f>SUMIF(#REF!,Parameters!F51,#REF!)</f>
        <v>#REF!</v>
      </c>
    </row>
    <row r="180" spans="3:16">
      <c r="C180" s="190" t="s">
        <v>116</v>
      </c>
      <c r="D180" s="200" t="e">
        <f>SUM(E180:J180)</f>
        <v>#REF!</v>
      </c>
      <c r="E180" s="172" t="e">
        <f>SUMIF(#REF!,Parameters!#REF!,#REF!)</f>
        <v>#REF!</v>
      </c>
      <c r="F180" s="172" t="e">
        <f>SUMIF(#REF!,Parameters!#REF!,#REF!)</f>
        <v>#REF!</v>
      </c>
      <c r="G180" s="172" t="e">
        <f>SUMIF(#REF!,Parameters!#REF!,#REF!)</f>
        <v>#REF!</v>
      </c>
      <c r="H180" s="172" t="e">
        <f>SUMIF(#REF!,Parameters!#REF!,#REF!)</f>
        <v>#REF!</v>
      </c>
      <c r="I180" s="172" t="e">
        <f>SUMIF(#REF!,Parameters!#REF!,#REF!)</f>
        <v>#REF!</v>
      </c>
      <c r="J180" s="172" t="e">
        <f>SUMIF(#REF!,Parameters!F96,#REF!)</f>
        <v>#REF!</v>
      </c>
      <c r="K180" s="199" t="e">
        <f>SUM(L180:U180)</f>
        <v>#REF!</v>
      </c>
      <c r="L180" s="172" t="e">
        <f>SUMIF(#REF!,Parameters!F16,#REF!)</f>
        <v>#REF!</v>
      </c>
      <c r="M180" s="172" t="e">
        <f>SUMIF(#REF!,Parameters!F42,#REF!)</f>
        <v>#REF!</v>
      </c>
      <c r="N180" s="172" t="e">
        <f>SUMIF(#REF!,Parameters!F59,#REF!)</f>
        <v>#REF!</v>
      </c>
      <c r="O180" s="172" t="e">
        <f>SUMIF(#REF!,Parameters!F51,#REF!)</f>
        <v>#REF!</v>
      </c>
    </row>
    <row r="181" spans="3:16">
      <c r="C181" s="201" t="s">
        <v>5</v>
      </c>
      <c r="D181" s="202" t="e">
        <f t="shared" ref="D181:J181" si="24">SUM(D177:D180)</f>
        <v>#REF!</v>
      </c>
      <c r="E181" s="202" t="e">
        <f t="shared" si="24"/>
        <v>#REF!</v>
      </c>
      <c r="F181" s="202" t="e">
        <f t="shared" si="24"/>
        <v>#REF!</v>
      </c>
      <c r="G181" s="202" t="e">
        <f t="shared" si="24"/>
        <v>#REF!</v>
      </c>
      <c r="H181" s="202" t="e">
        <f t="shared" si="24"/>
        <v>#REF!</v>
      </c>
      <c r="I181" s="202" t="e">
        <f t="shared" si="24"/>
        <v>#REF!</v>
      </c>
      <c r="J181" s="202" t="e">
        <f t="shared" si="24"/>
        <v>#REF!</v>
      </c>
      <c r="K181" s="246" t="e">
        <f>SUM(K176:K180)</f>
        <v>#REF!</v>
      </c>
      <c r="L181" s="202" t="e">
        <f>SUM(L177:L180)</f>
        <v>#REF!</v>
      </c>
      <c r="M181" s="202" t="e">
        <f>SUM(M177:M180)</f>
        <v>#REF!</v>
      </c>
      <c r="N181" s="202" t="e">
        <f>SUM(N177:N180)</f>
        <v>#REF!</v>
      </c>
      <c r="O181" s="202" t="e">
        <f>SUM(O177:O180)</f>
        <v>#REF!</v>
      </c>
      <c r="P181" s="202" t="e">
        <f>SUM(L181:O181)</f>
        <v>#REF!</v>
      </c>
    </row>
    <row r="182" spans="3:16">
      <c r="C182" s="192" t="s">
        <v>166</v>
      </c>
      <c r="D182" s="193" t="e">
        <f>D181+K181</f>
        <v>#REF!</v>
      </c>
    </row>
    <row r="183" spans="3:16">
      <c r="C183" s="192" t="s">
        <v>166</v>
      </c>
      <c r="D183" s="193" t="e">
        <f>D182+K182</f>
        <v>#REF!</v>
      </c>
    </row>
  </sheetData>
  <mergeCells count="1">
    <mergeCell ref="E3:Q3"/>
  </mergeCells>
  <conditionalFormatting sqref="D100">
    <cfRule type="cellIs" dxfId="91" priority="646" operator="equal">
      <formula>0</formula>
    </cfRule>
    <cfRule type="cellIs" dxfId="90" priority="647" operator="greaterThan">
      <formula>0</formula>
    </cfRule>
  </conditionalFormatting>
  <conditionalFormatting sqref="D108">
    <cfRule type="cellIs" dxfId="89" priority="624" operator="equal">
      <formula>0</formula>
    </cfRule>
    <cfRule type="cellIs" dxfId="88" priority="625" operator="greaterThan">
      <formula>0</formula>
    </cfRule>
  </conditionalFormatting>
  <conditionalFormatting sqref="D116">
    <cfRule type="cellIs" dxfId="87" priority="584" operator="equal">
      <formula>0</formula>
    </cfRule>
    <cfRule type="cellIs" dxfId="86" priority="585" operator="greaterThan">
      <formula>0</formula>
    </cfRule>
  </conditionalFormatting>
  <conditionalFormatting sqref="D124">
    <cfRule type="cellIs" dxfId="85" priority="527" operator="equal">
      <formula>0</formula>
    </cfRule>
    <cfRule type="cellIs" dxfId="84" priority="528" operator="greaterThan">
      <formula>0</formula>
    </cfRule>
  </conditionalFormatting>
  <conditionalFormatting sqref="D133">
    <cfRule type="cellIs" dxfId="83" priority="458" operator="equal">
      <formula>0</formula>
    </cfRule>
    <cfRule type="cellIs" dxfId="82" priority="459" operator="greaterThan">
      <formula>0</formula>
    </cfRule>
  </conditionalFormatting>
  <conditionalFormatting sqref="D141">
    <cfRule type="cellIs" dxfId="81" priority="348" operator="equal">
      <formula>0</formula>
    </cfRule>
    <cfRule type="cellIs" dxfId="80" priority="349" operator="greaterThan">
      <formula>0</formula>
    </cfRule>
  </conditionalFormatting>
  <conditionalFormatting sqref="D149">
    <cfRule type="cellIs" dxfId="79" priority="306" operator="equal">
      <formula>0</formula>
    </cfRule>
    <cfRule type="cellIs" dxfId="78" priority="307" operator="greaterThan">
      <formula>0</formula>
    </cfRule>
  </conditionalFormatting>
  <conditionalFormatting sqref="D157">
    <cfRule type="cellIs" dxfId="77" priority="258" operator="equal">
      <formula>0</formula>
    </cfRule>
    <cfRule type="cellIs" dxfId="76" priority="259" operator="greaterThan">
      <formula>0</formula>
    </cfRule>
  </conditionalFormatting>
  <conditionalFormatting sqref="D165">
    <cfRule type="cellIs" dxfId="75" priority="228" operator="equal">
      <formula>0</formula>
    </cfRule>
    <cfRule type="cellIs" dxfId="74" priority="229" operator="greaterThan">
      <formula>0</formula>
    </cfRule>
  </conditionalFormatting>
  <conditionalFormatting sqref="D174">
    <cfRule type="cellIs" dxfId="73" priority="195" operator="equal">
      <formula>0</formula>
    </cfRule>
    <cfRule type="cellIs" dxfId="72" priority="196" operator="greaterThan">
      <formula>0</formula>
    </cfRule>
  </conditionalFormatting>
  <conditionalFormatting sqref="D182:D183">
    <cfRule type="cellIs" dxfId="71" priority="143" operator="equal">
      <formula>0</formula>
    </cfRule>
    <cfRule type="cellIs" dxfId="70" priority="144" operator="greaterThan">
      <formula>0</formula>
    </cfRule>
  </conditionalFormatting>
  <conditionalFormatting sqref="D71:I82 J81:K81 G86:G91 E91:F91 L91:P91 D92">
    <cfRule type="cellIs" dxfId="69" priority="702" operator="greaterThan">
      <formula>0</formula>
    </cfRule>
  </conditionalFormatting>
  <conditionalFormatting sqref="D86:I90">
    <cfRule type="cellIs" dxfId="68" priority="17" operator="greaterThan">
      <formula>0</formula>
    </cfRule>
  </conditionalFormatting>
  <conditionalFormatting sqref="D136:N139">
    <cfRule type="cellIs" dxfId="67" priority="324" operator="equal">
      <formula>0</formula>
    </cfRule>
    <cfRule type="cellIs" dxfId="66" priority="325" operator="greaterThan">
      <formula>0</formula>
    </cfRule>
  </conditionalFormatting>
  <conditionalFormatting sqref="D144:N147">
    <cfRule type="cellIs" dxfId="65" priority="284" operator="equal">
      <formula>0</formula>
    </cfRule>
    <cfRule type="cellIs" dxfId="64" priority="285" operator="greaterThan">
      <formula>0</formula>
    </cfRule>
  </conditionalFormatting>
  <conditionalFormatting sqref="D160:N163">
    <cfRule type="cellIs" dxfId="63" priority="214" operator="equal">
      <formula>0</formula>
    </cfRule>
    <cfRule type="cellIs" dxfId="62" priority="215" operator="greaterThan">
      <formula>0</formula>
    </cfRule>
  </conditionalFormatting>
  <conditionalFormatting sqref="D86:O90">
    <cfRule type="cellIs" dxfId="61" priority="11" operator="equal">
      <formula>0</formula>
    </cfRule>
  </conditionalFormatting>
  <conditionalFormatting sqref="D177:O180">
    <cfRule type="cellIs" dxfId="60" priority="125" operator="equal">
      <formula>0</formula>
    </cfRule>
    <cfRule type="cellIs" dxfId="59" priority="126" operator="greaterThan">
      <formula>0</formula>
    </cfRule>
  </conditionalFormatting>
  <conditionalFormatting sqref="D103:P106">
    <cfRule type="cellIs" dxfId="58" priority="588" operator="equal">
      <formula>0</formula>
    </cfRule>
    <cfRule type="cellIs" dxfId="57" priority="589" operator="greaterThan">
      <formula>0</formula>
    </cfRule>
  </conditionalFormatting>
  <conditionalFormatting sqref="D152:P155">
    <cfRule type="cellIs" dxfId="56" priority="232" operator="equal">
      <formula>0</formula>
    </cfRule>
    <cfRule type="cellIs" dxfId="55" priority="233" operator="greaterThan">
      <formula>0</formula>
    </cfRule>
  </conditionalFormatting>
  <conditionalFormatting sqref="D95:R98">
    <cfRule type="cellIs" dxfId="54" priority="631" operator="equal">
      <formula>0</formula>
    </cfRule>
    <cfRule type="cellIs" dxfId="53" priority="632" operator="greaterThan">
      <formula>0</formula>
    </cfRule>
  </conditionalFormatting>
  <conditionalFormatting sqref="D111:R114">
    <cfRule type="cellIs" dxfId="52" priority="537" operator="equal">
      <formula>0</formula>
    </cfRule>
    <cfRule type="cellIs" dxfId="51" priority="538" operator="greaterThan">
      <formula>0</formula>
    </cfRule>
  </conditionalFormatting>
  <conditionalFormatting sqref="D119:U122">
    <cfRule type="cellIs" dxfId="50" priority="480" operator="equal">
      <formula>0</formula>
    </cfRule>
    <cfRule type="cellIs" dxfId="49" priority="481" operator="greaterThan">
      <formula>0</formula>
    </cfRule>
  </conditionalFormatting>
  <conditionalFormatting sqref="D168:U172">
    <cfRule type="cellIs" dxfId="48" priority="173" operator="equal">
      <formula>0</formula>
    </cfRule>
    <cfRule type="cellIs" dxfId="47" priority="174" operator="greaterThan">
      <formula>0</formula>
    </cfRule>
  </conditionalFormatting>
  <conditionalFormatting sqref="D127:W131">
    <cfRule type="cellIs" dxfId="46" priority="416" operator="equal">
      <formula>0</formula>
    </cfRule>
    <cfRule type="cellIs" dxfId="45" priority="417" operator="greaterThan">
      <formula>0</formula>
    </cfRule>
  </conditionalFormatting>
  <conditionalFormatting sqref="E5:E51">
    <cfRule type="cellIs" dxfId="44" priority="32" operator="greaterThan">
      <formula>0</formula>
    </cfRule>
  </conditionalFormatting>
  <conditionalFormatting sqref="E8:F17">
    <cfRule type="cellIs" dxfId="43" priority="86" operator="equal">
      <formula>0</formula>
    </cfRule>
  </conditionalFormatting>
  <conditionalFormatting sqref="E71:J72 E73 J73 O74:O79 D92">
    <cfRule type="cellIs" dxfId="42" priority="691" operator="equal">
      <formula>0</formula>
    </cfRule>
  </conditionalFormatting>
  <conditionalFormatting sqref="E5:Q7 E45:Q45">
    <cfRule type="cellIs" dxfId="41" priority="213" operator="equal">
      <formula>0</formula>
    </cfRule>
  </conditionalFormatting>
  <conditionalFormatting sqref="E18:Q18">
    <cfRule type="cellIs" dxfId="40" priority="26" operator="equal">
      <formula>0</formula>
    </cfRule>
  </conditionalFormatting>
  <conditionalFormatting sqref="E19:Q38">
    <cfRule type="cellIs" dxfId="39" priority="8" operator="equal">
      <formula>0</formula>
    </cfRule>
  </conditionalFormatting>
  <conditionalFormatting sqref="E39:Q40">
    <cfRule type="cellIs" dxfId="38" priority="33" operator="equal">
      <formula>0</formula>
    </cfRule>
  </conditionalFormatting>
  <conditionalFormatting sqref="E41:Q44">
    <cfRule type="cellIs" dxfId="37" priority="6" operator="equal">
      <formula>0</formula>
    </cfRule>
  </conditionalFormatting>
  <conditionalFormatting sqref="E46:Q47">
    <cfRule type="cellIs" dxfId="36" priority="4" operator="equal">
      <formula>0</formula>
    </cfRule>
  </conditionalFormatting>
  <conditionalFormatting sqref="E48:Q51">
    <cfRule type="cellIs" dxfId="35" priority="675" operator="equal">
      <formula>0</formula>
    </cfRule>
  </conditionalFormatting>
  <conditionalFormatting sqref="E53:Q53">
    <cfRule type="cellIs" dxfId="34" priority="673" operator="equal">
      <formula>0</formula>
    </cfRule>
  </conditionalFormatting>
  <conditionalFormatting sqref="E55:Q57">
    <cfRule type="cellIs" dxfId="33" priority="468" operator="equal">
      <formula>0</formula>
    </cfRule>
    <cfRule type="cellIs" dxfId="32" priority="469" operator="greaterThan">
      <formula>0</formula>
    </cfRule>
  </conditionalFormatting>
  <conditionalFormatting sqref="E59:Q65">
    <cfRule type="cellIs" dxfId="31" priority="18" operator="equal">
      <formula>0</formula>
    </cfRule>
    <cfRule type="cellIs" dxfId="30" priority="19" operator="greaterThan">
      <formula>0</formula>
    </cfRule>
  </conditionalFormatting>
  <conditionalFormatting sqref="F5:F38">
    <cfRule type="cellIs" dxfId="29" priority="30" operator="greaterThan">
      <formula>0</formula>
    </cfRule>
  </conditionalFormatting>
  <conditionalFormatting sqref="F8:F17 F19:F38 F45:H45 F48:Q51 F53 F59:F65">
    <cfRule type="cellIs" priority="677" operator="greaterThan">
      <formula>0</formula>
    </cfRule>
  </conditionalFormatting>
  <conditionalFormatting sqref="F41:F44">
    <cfRule type="cellIs" priority="46" operator="greaterThan">
      <formula>0</formula>
    </cfRule>
  </conditionalFormatting>
  <conditionalFormatting sqref="F46:F47">
    <cfRule type="cellIs" priority="43" operator="greaterThan">
      <formula>0</formula>
    </cfRule>
  </conditionalFormatting>
  <conditionalFormatting sqref="F55:F57">
    <cfRule type="cellIs" priority="664" operator="greaterThan">
      <formula>0</formula>
    </cfRule>
  </conditionalFormatting>
  <conditionalFormatting sqref="F45:H45 E53:F53">
    <cfRule type="cellIs" dxfId="28" priority="676" operator="greaterThan">
      <formula>0</formula>
    </cfRule>
  </conditionalFormatting>
  <conditionalFormatting sqref="F39:Q40">
    <cfRule type="cellIs" priority="35" operator="greaterThan">
      <formula>0</formula>
    </cfRule>
  </conditionalFormatting>
  <conditionalFormatting sqref="F39:Q44">
    <cfRule type="cellIs" dxfId="27" priority="7" operator="greaterThan">
      <formula>0</formula>
    </cfRule>
  </conditionalFormatting>
  <conditionalFormatting sqref="F46:Q51">
    <cfRule type="cellIs" dxfId="26" priority="5" operator="greaterThan">
      <formula>0</formula>
    </cfRule>
  </conditionalFormatting>
  <conditionalFormatting sqref="G8:J8 I9:J13 G9:H17">
    <cfRule type="cellIs" dxfId="25" priority="671" operator="equal">
      <formula>0</formula>
    </cfRule>
    <cfRule type="cellIs" dxfId="24" priority="672" operator="greaterThan">
      <formula>0</formula>
    </cfRule>
  </conditionalFormatting>
  <conditionalFormatting sqref="G19:Q38">
    <cfRule type="cellIs" dxfId="23" priority="9" operator="greaterThan">
      <formula>0</formula>
    </cfRule>
  </conditionalFormatting>
  <conditionalFormatting sqref="H91:I91">
    <cfRule type="cellIs" dxfId="22" priority="692" operator="greaterThan">
      <formula>0</formula>
    </cfRule>
  </conditionalFormatting>
  <conditionalFormatting sqref="I45:K45">
    <cfRule type="cellIs" dxfId="21" priority="474" operator="equal">
      <formula>0</formula>
    </cfRule>
  </conditionalFormatting>
  <conditionalFormatting sqref="I14:Q17 T53">
    <cfRule type="cellIs" dxfId="20" priority="693" operator="greaterThan">
      <formula>0</formula>
    </cfRule>
  </conditionalFormatting>
  <conditionalFormatting sqref="J86:K91">
    <cfRule type="cellIs" dxfId="19" priority="14" operator="greaterThan">
      <formula>0</formula>
    </cfRule>
  </conditionalFormatting>
  <conditionalFormatting sqref="K8:Q13">
    <cfRule type="cellIs" dxfId="18" priority="209" operator="equal">
      <formula>0</formula>
    </cfRule>
    <cfRule type="cellIs" dxfId="17" priority="210" operator="greaterThan">
      <formula>0</formula>
    </cfRule>
  </conditionalFormatting>
  <conditionalFormatting sqref="K71:AA73">
    <cfRule type="cellIs" dxfId="16" priority="1" operator="equal">
      <formula>0</formula>
    </cfRule>
  </conditionalFormatting>
  <conditionalFormatting sqref="L86:O90">
    <cfRule type="cellIs" dxfId="15" priority="12" operator="greaterThan">
      <formula>0</formula>
    </cfRule>
  </conditionalFormatting>
  <conditionalFormatting sqref="L71:AA72">
    <cfRule type="cellIs" dxfId="14" priority="608" operator="greaterThan">
      <formula>0</formula>
    </cfRule>
  </conditionalFormatting>
  <conditionalFormatting sqref="Q107">
    <cfRule type="cellIs" dxfId="13" priority="611" operator="greaterThan">
      <formula>0</formula>
    </cfRule>
  </conditionalFormatting>
  <conditionalFormatting sqref="S5:S51">
    <cfRule type="cellIs" dxfId="12" priority="49" operator="equal">
      <formula>0</formula>
    </cfRule>
    <cfRule type="cellIs" dxfId="11" priority="53" operator="greaterThan">
      <formula>0</formula>
    </cfRule>
  </conditionalFormatting>
  <conditionalFormatting sqref="S6:S51">
    <cfRule type="cellIs" dxfId="10" priority="48" operator="equal">
      <formula>0</formula>
    </cfRule>
  </conditionalFormatting>
  <conditionalFormatting sqref="S53:S67">
    <cfRule type="cellIs" dxfId="9" priority="401" operator="equal">
      <formula>0</formula>
    </cfRule>
    <cfRule type="cellIs" dxfId="8" priority="402" operator="greaterThan">
      <formula>0</formula>
    </cfRule>
  </conditionalFormatting>
  <conditionalFormatting sqref="S55:S67">
    <cfRule type="cellIs" dxfId="7" priority="399" operator="equal">
      <formula>0</formula>
    </cfRule>
  </conditionalFormatting>
  <conditionalFormatting sqref="S53:AE53">
    <cfRule type="cellIs" dxfId="6" priority="321" operator="equal">
      <formula>0</formula>
    </cfRule>
  </conditionalFormatting>
  <conditionalFormatting sqref="T7:T51 T54:AE67">
    <cfRule type="cellIs" dxfId="5" priority="115" operator="equal">
      <formula>0</formula>
    </cfRule>
  </conditionalFormatting>
  <conditionalFormatting sqref="T53 I14:Q17">
    <cfRule type="cellIs" dxfId="4" priority="670" operator="equal">
      <formula>0</formula>
    </cfRule>
  </conditionalFormatting>
  <conditionalFormatting sqref="T5:U6">
    <cfRule type="cellIs" dxfId="3" priority="668" operator="equal">
      <formula>0</formula>
    </cfRule>
  </conditionalFormatting>
  <conditionalFormatting sqref="U54:U67">
    <cfRule type="cellIs" dxfId="2" priority="10" operator="greaterThan">
      <formula>0</formula>
    </cfRule>
  </conditionalFormatting>
  <conditionalFormatting sqref="U5:AA51">
    <cfRule type="cellIs" dxfId="1" priority="319" operator="greaterThan">
      <formula>0</formula>
    </cfRule>
  </conditionalFormatting>
  <conditionalFormatting sqref="U5:AE51">
    <cfRule type="cellIs" dxfId="0" priority="320" operator="equal">
      <formula>0</formula>
    </cfRule>
  </conditionalFormatting>
  <pageMargins left="0.7" right="0.7" top="0.75" bottom="0.75" header="0.3" footer="0.3"/>
  <pageSetup paperSize="9" scale="70" orientation="portrait" r:id="rId1"/>
  <rowBreaks count="1" manualBreakCount="1">
    <brk id="52" max="16383" man="1"/>
  </rowBreaks>
  <colBreaks count="2" manualBreakCount="2">
    <brk id="21" max="1048575" man="1"/>
    <brk id="2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F0D30-D9D7-4D69-B4F2-A5F8AE398390}">
  <dimension ref="A1:AK159"/>
  <sheetViews>
    <sheetView topLeftCell="A31" zoomScale="60" zoomScaleNormal="60" workbookViewId="0">
      <selection activeCell="H127" sqref="H127"/>
    </sheetView>
  </sheetViews>
  <sheetFormatPr defaultColWidth="9.140625" defaultRowHeight="27.75" customHeight="1"/>
  <cols>
    <col min="2" max="2" width="135.42578125" customWidth="1"/>
    <col min="3" max="3" width="30" style="8" customWidth="1"/>
    <col min="4" max="5" width="24.28515625" customWidth="1"/>
    <col min="6" max="6" width="23.140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393</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S8+S64+S80+S83+S97</f>
        <v>104</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316" t="s">
        <v>561</v>
      </c>
      <c r="B8" s="267"/>
      <c r="C8" s="267"/>
      <c r="D8" s="267"/>
      <c r="E8" s="267"/>
      <c r="F8" s="267"/>
      <c r="G8" s="267"/>
      <c r="H8" s="267"/>
      <c r="I8" s="267"/>
      <c r="J8" s="267"/>
      <c r="K8" s="267"/>
      <c r="L8" s="267"/>
      <c r="M8" s="267"/>
      <c r="N8" s="267"/>
      <c r="O8" s="267"/>
      <c r="P8" s="270"/>
      <c r="Q8" s="271"/>
      <c r="R8" s="272"/>
      <c r="S8" s="505">
        <f>G63</f>
        <v>54</v>
      </c>
      <c r="T8" s="505"/>
      <c r="U8" s="502" t="s">
        <v>206</v>
      </c>
      <c r="V8" s="502"/>
      <c r="W8" s="274"/>
      <c r="X8" s="274"/>
      <c r="Y8" s="70"/>
      <c r="Z8" s="70"/>
      <c r="AA8" s="70"/>
      <c r="AB8" s="70"/>
      <c r="AC8" s="70"/>
      <c r="AD8" s="70"/>
      <c r="AE8" s="70"/>
      <c r="AF8" s="70"/>
      <c r="AG8" s="70"/>
      <c r="AH8" s="70"/>
      <c r="AI8" s="70"/>
      <c r="AJ8" s="70"/>
      <c r="AK8" s="70"/>
    </row>
    <row r="9" spans="1:37" ht="27.75" customHeight="1">
      <c r="A9" s="14">
        <v>1</v>
      </c>
      <c r="B9" s="300" t="s">
        <v>471</v>
      </c>
      <c r="C9" s="16" t="s">
        <v>467</v>
      </c>
      <c r="D9" s="257" t="s">
        <v>559</v>
      </c>
      <c r="E9" s="257" t="s">
        <v>559</v>
      </c>
      <c r="F9" s="303" t="s">
        <v>444</v>
      </c>
      <c r="G9" s="302">
        <v>45292</v>
      </c>
      <c r="H9" s="18" t="s">
        <v>233</v>
      </c>
      <c r="I9" s="50"/>
      <c r="J9" s="50">
        <v>1</v>
      </c>
      <c r="K9" s="50"/>
      <c r="L9" s="50"/>
      <c r="M9" s="50"/>
      <c r="N9" s="50"/>
      <c r="O9" s="50"/>
      <c r="P9" s="50"/>
      <c r="Q9" s="57"/>
      <c r="R9" s="58"/>
      <c r="S9" s="58"/>
      <c r="T9" s="58">
        <v>1</v>
      </c>
      <c r="U9" s="58"/>
      <c r="V9" s="256" t="s">
        <v>525</v>
      </c>
      <c r="W9" s="59"/>
      <c r="X9" s="60"/>
      <c r="Y9" s="27"/>
      <c r="Z9" s="27"/>
      <c r="AA9" s="27"/>
      <c r="AB9" s="27"/>
      <c r="AC9" s="27"/>
      <c r="AD9" s="26"/>
      <c r="AE9" s="9"/>
    </row>
    <row r="10" spans="1:37" ht="27.75" customHeight="1">
      <c r="A10" s="14">
        <v>2</v>
      </c>
      <c r="B10" s="300" t="s">
        <v>472</v>
      </c>
      <c r="C10" s="16" t="s">
        <v>467</v>
      </c>
      <c r="D10" s="257" t="s">
        <v>559</v>
      </c>
      <c r="E10" s="257" t="s">
        <v>559</v>
      </c>
      <c r="F10" s="303" t="s">
        <v>444</v>
      </c>
      <c r="G10" s="302">
        <v>45293</v>
      </c>
      <c r="H10" s="18" t="s">
        <v>233</v>
      </c>
      <c r="I10" s="50"/>
      <c r="J10" s="50">
        <v>1</v>
      </c>
      <c r="K10" s="50"/>
      <c r="L10" s="50"/>
      <c r="M10" s="50"/>
      <c r="N10" s="50"/>
      <c r="O10" s="50"/>
      <c r="P10" s="50"/>
      <c r="Q10" s="57"/>
      <c r="R10" s="58"/>
      <c r="S10" s="58"/>
      <c r="T10" s="58">
        <v>1</v>
      </c>
      <c r="U10" s="58"/>
      <c r="V10" s="256" t="s">
        <v>526</v>
      </c>
      <c r="W10" s="59"/>
      <c r="X10" s="60"/>
      <c r="Y10" s="27"/>
      <c r="Z10" s="27"/>
      <c r="AA10" s="27"/>
      <c r="AB10" s="27"/>
      <c r="AC10" s="27"/>
      <c r="AD10" s="26"/>
      <c r="AE10" s="9"/>
    </row>
    <row r="11" spans="1:37" ht="27.75" customHeight="1">
      <c r="A11" s="14">
        <v>3</v>
      </c>
      <c r="B11" s="300" t="s">
        <v>473</v>
      </c>
      <c r="C11" s="16" t="s">
        <v>467</v>
      </c>
      <c r="D11" s="257" t="s">
        <v>559</v>
      </c>
      <c r="E11" s="257" t="s">
        <v>559</v>
      </c>
      <c r="F11" s="303" t="s">
        <v>444</v>
      </c>
      <c r="G11" s="302">
        <v>45294</v>
      </c>
      <c r="H11" s="18" t="s">
        <v>233</v>
      </c>
      <c r="I11" s="50"/>
      <c r="J11" s="50">
        <v>1</v>
      </c>
      <c r="K11" s="50"/>
      <c r="L11" s="50"/>
      <c r="M11" s="50"/>
      <c r="N11" s="50"/>
      <c r="O11" s="50"/>
      <c r="P11" s="50"/>
      <c r="Q11" s="57"/>
      <c r="R11" s="58"/>
      <c r="S11" s="58"/>
      <c r="T11" s="58">
        <v>1</v>
      </c>
      <c r="U11" s="58"/>
      <c r="V11" s="256" t="s">
        <v>527</v>
      </c>
      <c r="W11" s="59"/>
      <c r="X11" s="60"/>
      <c r="Y11" s="27"/>
      <c r="Z11" s="27"/>
      <c r="AA11" s="27"/>
      <c r="AB11" s="27"/>
      <c r="AC11" s="27"/>
      <c r="AD11" s="26"/>
      <c r="AE11" s="9"/>
    </row>
    <row r="12" spans="1:37" ht="27.75" customHeight="1">
      <c r="A12" s="14">
        <v>4</v>
      </c>
      <c r="B12" s="300" t="s">
        <v>474</v>
      </c>
      <c r="C12" s="16" t="s">
        <v>467</v>
      </c>
      <c r="D12" s="257" t="s">
        <v>559</v>
      </c>
      <c r="E12" s="257" t="s">
        <v>559</v>
      </c>
      <c r="F12" s="303" t="s">
        <v>444</v>
      </c>
      <c r="G12" s="302">
        <v>45295</v>
      </c>
      <c r="H12" s="18" t="s">
        <v>233</v>
      </c>
      <c r="I12" s="50"/>
      <c r="J12" s="50">
        <v>1</v>
      </c>
      <c r="K12" s="50"/>
      <c r="L12" s="50"/>
      <c r="M12" s="50"/>
      <c r="N12" s="50"/>
      <c r="O12" s="50"/>
      <c r="P12" s="50"/>
      <c r="Q12" s="57"/>
      <c r="R12" s="58"/>
      <c r="S12" s="58"/>
      <c r="T12" s="58">
        <v>1</v>
      </c>
      <c r="U12" s="58"/>
      <c r="V12" s="256" t="s">
        <v>528</v>
      </c>
      <c r="W12" s="59"/>
      <c r="X12" s="60"/>
      <c r="Y12" s="27"/>
      <c r="Z12" s="27"/>
      <c r="AA12" s="27"/>
      <c r="AB12" s="27"/>
      <c r="AC12" s="27"/>
      <c r="AD12" s="26"/>
      <c r="AE12" s="9"/>
    </row>
    <row r="13" spans="1:37" ht="27.75" customHeight="1">
      <c r="A13" s="14">
        <v>5</v>
      </c>
      <c r="B13" s="300" t="s">
        <v>475</v>
      </c>
      <c r="C13" s="16" t="s">
        <v>467</v>
      </c>
      <c r="D13" s="257" t="s">
        <v>559</v>
      </c>
      <c r="E13" s="257" t="s">
        <v>559</v>
      </c>
      <c r="F13" s="303" t="s">
        <v>444</v>
      </c>
      <c r="G13" s="302">
        <v>45296</v>
      </c>
      <c r="H13" s="18" t="s">
        <v>233</v>
      </c>
      <c r="I13" s="50"/>
      <c r="J13" s="50">
        <v>1</v>
      </c>
      <c r="K13" s="50"/>
      <c r="L13" s="50"/>
      <c r="M13" s="50"/>
      <c r="N13" s="50"/>
      <c r="O13" s="50"/>
      <c r="P13" s="50"/>
      <c r="Q13" s="57"/>
      <c r="R13" s="58"/>
      <c r="S13" s="58"/>
      <c r="T13" s="58">
        <v>1</v>
      </c>
      <c r="U13" s="58"/>
      <c r="V13" s="256" t="s">
        <v>529</v>
      </c>
      <c r="W13" s="59"/>
      <c r="X13" s="60"/>
      <c r="Y13" s="27"/>
      <c r="Z13" s="27"/>
      <c r="AA13" s="27"/>
      <c r="AB13" s="27"/>
      <c r="AC13" s="27"/>
      <c r="AD13" s="26"/>
      <c r="AE13" s="9"/>
    </row>
    <row r="14" spans="1:37" ht="27.75" customHeight="1">
      <c r="A14" s="14">
        <v>6</v>
      </c>
      <c r="B14" s="300" t="s">
        <v>476</v>
      </c>
      <c r="C14" s="16" t="s">
        <v>467</v>
      </c>
      <c r="D14" s="257" t="s">
        <v>559</v>
      </c>
      <c r="E14" s="257" t="s">
        <v>559</v>
      </c>
      <c r="F14" s="303" t="s">
        <v>444</v>
      </c>
      <c r="G14" s="302">
        <v>45297</v>
      </c>
      <c r="H14" s="18" t="s">
        <v>233</v>
      </c>
      <c r="I14" s="50"/>
      <c r="J14" s="50">
        <v>1</v>
      </c>
      <c r="K14" s="50"/>
      <c r="L14" s="50"/>
      <c r="M14" s="50"/>
      <c r="N14" s="50"/>
      <c r="O14" s="50"/>
      <c r="P14" s="50"/>
      <c r="Q14" s="57"/>
      <c r="R14" s="58"/>
      <c r="S14" s="58"/>
      <c r="T14" s="58">
        <v>1</v>
      </c>
      <c r="U14" s="58"/>
      <c r="V14" s="256" t="s">
        <v>530</v>
      </c>
      <c r="W14" s="59"/>
      <c r="X14" s="60"/>
      <c r="Y14" s="27"/>
      <c r="Z14" s="27"/>
      <c r="AA14" s="27"/>
      <c r="AB14" s="27"/>
      <c r="AC14" s="27"/>
      <c r="AD14" s="26"/>
      <c r="AE14" s="9"/>
    </row>
    <row r="15" spans="1:37" ht="27.75" customHeight="1">
      <c r="A15" s="14">
        <v>7</v>
      </c>
      <c r="B15" s="300" t="s">
        <v>477</v>
      </c>
      <c r="C15" s="16" t="s">
        <v>467</v>
      </c>
      <c r="D15" s="257" t="s">
        <v>559</v>
      </c>
      <c r="E15" s="257" t="s">
        <v>559</v>
      </c>
      <c r="F15" s="303" t="s">
        <v>444</v>
      </c>
      <c r="G15" s="302">
        <v>45298</v>
      </c>
      <c r="H15" s="18" t="s">
        <v>233</v>
      </c>
      <c r="I15" s="50"/>
      <c r="J15" s="50">
        <v>1</v>
      </c>
      <c r="K15" s="50"/>
      <c r="L15" s="50"/>
      <c r="M15" s="50"/>
      <c r="N15" s="50"/>
      <c r="O15" s="50"/>
      <c r="P15" s="50"/>
      <c r="Q15" s="57"/>
      <c r="R15" s="58"/>
      <c r="S15" s="58"/>
      <c r="T15" s="58">
        <v>1</v>
      </c>
      <c r="U15" s="58"/>
      <c r="V15" s="256" t="s">
        <v>531</v>
      </c>
      <c r="W15" s="59"/>
      <c r="X15" s="60"/>
      <c r="Y15" s="27"/>
      <c r="Z15" s="27"/>
      <c r="AA15" s="27"/>
      <c r="AB15" s="27"/>
      <c r="AC15" s="27"/>
      <c r="AD15" s="26"/>
      <c r="AE15" s="9"/>
    </row>
    <row r="16" spans="1:37" ht="27.75" customHeight="1">
      <c r="A16" s="14">
        <v>8</v>
      </c>
      <c r="B16" s="300" t="s">
        <v>478</v>
      </c>
      <c r="C16" s="16" t="s">
        <v>467</v>
      </c>
      <c r="D16" s="257" t="s">
        <v>559</v>
      </c>
      <c r="E16" s="257" t="s">
        <v>559</v>
      </c>
      <c r="F16" s="303" t="s">
        <v>444</v>
      </c>
      <c r="G16" s="302">
        <v>45299</v>
      </c>
      <c r="H16" s="18" t="s">
        <v>233</v>
      </c>
      <c r="I16" s="50"/>
      <c r="J16" s="50">
        <v>1</v>
      </c>
      <c r="K16" s="50"/>
      <c r="L16" s="50"/>
      <c r="M16" s="50"/>
      <c r="N16" s="50"/>
      <c r="O16" s="50"/>
      <c r="P16" s="50"/>
      <c r="Q16" s="57"/>
      <c r="R16" s="58"/>
      <c r="S16" s="58"/>
      <c r="T16" s="58">
        <v>1</v>
      </c>
      <c r="U16" s="58"/>
      <c r="V16" s="256" t="s">
        <v>532</v>
      </c>
      <c r="W16" s="59"/>
      <c r="X16" s="60"/>
      <c r="Y16" s="27"/>
      <c r="Z16" s="27"/>
      <c r="AA16" s="27"/>
      <c r="AB16" s="27"/>
      <c r="AC16" s="27"/>
      <c r="AD16" s="26"/>
      <c r="AE16" s="9"/>
    </row>
    <row r="17" spans="1:31" ht="27.75" customHeight="1">
      <c r="A17" s="14">
        <v>9</v>
      </c>
      <c r="B17" s="300" t="s">
        <v>479</v>
      </c>
      <c r="C17" s="16" t="s">
        <v>467</v>
      </c>
      <c r="D17" s="257" t="s">
        <v>559</v>
      </c>
      <c r="E17" s="257" t="s">
        <v>559</v>
      </c>
      <c r="F17" s="303" t="s">
        <v>444</v>
      </c>
      <c r="G17" s="302">
        <v>45300</v>
      </c>
      <c r="H17" s="18" t="s">
        <v>233</v>
      </c>
      <c r="I17" s="50"/>
      <c r="J17" s="50">
        <v>1</v>
      </c>
      <c r="K17" s="50"/>
      <c r="L17" s="50"/>
      <c r="M17" s="50"/>
      <c r="N17" s="50"/>
      <c r="O17" s="50"/>
      <c r="P17" s="50"/>
      <c r="Q17" s="57"/>
      <c r="R17" s="58"/>
      <c r="S17" s="58"/>
      <c r="T17" s="58">
        <v>1</v>
      </c>
      <c r="U17" s="58"/>
      <c r="V17" s="256" t="s">
        <v>533</v>
      </c>
      <c r="W17" s="59"/>
      <c r="X17" s="60"/>
      <c r="Y17" s="27"/>
      <c r="Z17" s="27"/>
      <c r="AA17" s="27"/>
      <c r="AB17" s="27"/>
      <c r="AC17" s="27"/>
      <c r="AD17" s="26"/>
      <c r="AE17" s="9"/>
    </row>
    <row r="18" spans="1:31" ht="27.75" customHeight="1">
      <c r="A18" s="14">
        <v>10</v>
      </c>
      <c r="B18" s="300" t="s">
        <v>480</v>
      </c>
      <c r="C18" s="16" t="s">
        <v>467</v>
      </c>
      <c r="D18" s="257" t="s">
        <v>559</v>
      </c>
      <c r="E18" s="257" t="s">
        <v>559</v>
      </c>
      <c r="F18" s="303" t="s">
        <v>444</v>
      </c>
      <c r="G18" s="302">
        <v>45301</v>
      </c>
      <c r="H18" s="18" t="s">
        <v>233</v>
      </c>
      <c r="I18" s="50"/>
      <c r="J18" s="50">
        <v>1</v>
      </c>
      <c r="K18" s="50"/>
      <c r="L18" s="50"/>
      <c r="M18" s="50"/>
      <c r="N18" s="50"/>
      <c r="O18" s="50"/>
      <c r="P18" s="50"/>
      <c r="Q18" s="57"/>
      <c r="R18" s="58"/>
      <c r="S18" s="58"/>
      <c r="T18" s="58">
        <v>1</v>
      </c>
      <c r="U18" s="58"/>
      <c r="V18" s="256" t="s">
        <v>534</v>
      </c>
      <c r="W18" s="59"/>
      <c r="X18" s="60"/>
      <c r="Y18" s="27"/>
      <c r="Z18" s="27"/>
      <c r="AA18" s="27"/>
      <c r="AB18" s="27"/>
      <c r="AC18" s="27"/>
      <c r="AD18" s="26"/>
      <c r="AE18" s="9"/>
    </row>
    <row r="19" spans="1:31" ht="27.75" customHeight="1">
      <c r="A19" s="14">
        <v>11</v>
      </c>
      <c r="B19" s="300" t="s">
        <v>481</v>
      </c>
      <c r="C19" s="16" t="s">
        <v>467</v>
      </c>
      <c r="D19" s="257" t="s">
        <v>559</v>
      </c>
      <c r="E19" s="257" t="s">
        <v>559</v>
      </c>
      <c r="F19" s="303" t="s">
        <v>451</v>
      </c>
      <c r="G19" s="302">
        <v>45292</v>
      </c>
      <c r="H19" s="18" t="s">
        <v>233</v>
      </c>
      <c r="I19" s="50"/>
      <c r="J19" s="50">
        <v>1</v>
      </c>
      <c r="K19" s="50"/>
      <c r="L19" s="50"/>
      <c r="M19" s="50"/>
      <c r="N19" s="50"/>
      <c r="O19" s="50"/>
      <c r="P19" s="50"/>
      <c r="Q19" s="57"/>
      <c r="R19" s="58"/>
      <c r="S19" s="58"/>
      <c r="T19" s="58">
        <v>1</v>
      </c>
      <c r="U19" s="58"/>
      <c r="V19" s="256" t="s">
        <v>113</v>
      </c>
      <c r="W19" s="59"/>
      <c r="X19" s="60"/>
      <c r="Y19" s="27"/>
      <c r="Z19" s="27"/>
      <c r="AA19" s="27"/>
      <c r="AB19" s="27"/>
      <c r="AC19" s="27"/>
      <c r="AD19" s="26"/>
      <c r="AE19" s="9"/>
    </row>
    <row r="20" spans="1:31" ht="27.75" customHeight="1">
      <c r="A20" s="14">
        <v>12</v>
      </c>
      <c r="B20" s="300" t="s">
        <v>482</v>
      </c>
      <c r="C20" s="16" t="s">
        <v>467</v>
      </c>
      <c r="D20" s="257" t="s">
        <v>559</v>
      </c>
      <c r="E20" s="257" t="s">
        <v>559</v>
      </c>
      <c r="F20" s="303" t="s">
        <v>451</v>
      </c>
      <c r="G20" s="302">
        <v>45293</v>
      </c>
      <c r="H20" s="18" t="s">
        <v>233</v>
      </c>
      <c r="I20" s="50"/>
      <c r="J20" s="50">
        <v>1</v>
      </c>
      <c r="K20" s="50"/>
      <c r="L20" s="50"/>
      <c r="M20" s="50"/>
      <c r="N20" s="50"/>
      <c r="O20" s="50"/>
      <c r="P20" s="50"/>
      <c r="Q20" s="57"/>
      <c r="R20" s="58"/>
      <c r="S20" s="58"/>
      <c r="T20" s="58">
        <v>1</v>
      </c>
      <c r="U20" s="58"/>
      <c r="V20" s="256" t="s">
        <v>535</v>
      </c>
      <c r="W20" s="59"/>
      <c r="X20" s="60"/>
      <c r="Y20" s="27"/>
      <c r="Z20" s="27"/>
      <c r="AA20" s="27"/>
      <c r="AB20" s="27"/>
      <c r="AC20" s="27"/>
      <c r="AD20" s="26"/>
      <c r="AE20" s="9"/>
    </row>
    <row r="21" spans="1:31" ht="27.75" customHeight="1">
      <c r="A21" s="14">
        <v>13</v>
      </c>
      <c r="B21" s="300" t="s">
        <v>483</v>
      </c>
      <c r="C21" s="16" t="s">
        <v>467</v>
      </c>
      <c r="D21" s="257" t="s">
        <v>559</v>
      </c>
      <c r="E21" s="257" t="s">
        <v>559</v>
      </c>
      <c r="F21" s="303" t="s">
        <v>451</v>
      </c>
      <c r="G21" s="302">
        <v>45294</v>
      </c>
      <c r="H21" s="18" t="s">
        <v>218</v>
      </c>
      <c r="I21" s="50">
        <v>1</v>
      </c>
      <c r="J21" s="50"/>
      <c r="K21" s="50"/>
      <c r="L21" s="50"/>
      <c r="M21" s="50"/>
      <c r="N21" s="50"/>
      <c r="O21" s="50"/>
      <c r="P21" s="50"/>
      <c r="Q21" s="57"/>
      <c r="R21" s="58">
        <v>1</v>
      </c>
      <c r="S21" s="58"/>
      <c r="T21" s="58"/>
      <c r="U21" s="58"/>
      <c r="V21" s="256" t="s">
        <v>536</v>
      </c>
      <c r="W21" s="59"/>
      <c r="X21" s="60"/>
      <c r="Y21" s="27"/>
      <c r="Z21" s="27"/>
      <c r="AA21" s="27"/>
      <c r="AB21" s="27"/>
      <c r="AC21" s="27"/>
      <c r="AD21" s="26"/>
      <c r="AE21" s="9"/>
    </row>
    <row r="22" spans="1:31" ht="27.75" customHeight="1">
      <c r="A22" s="14">
        <v>14</v>
      </c>
      <c r="B22" s="300" t="s">
        <v>484</v>
      </c>
      <c r="C22" s="16" t="s">
        <v>467</v>
      </c>
      <c r="D22" s="257" t="s">
        <v>559</v>
      </c>
      <c r="E22" s="257" t="s">
        <v>559</v>
      </c>
      <c r="F22" s="303" t="s">
        <v>451</v>
      </c>
      <c r="G22" s="302">
        <v>45295</v>
      </c>
      <c r="H22" s="18" t="s">
        <v>218</v>
      </c>
      <c r="I22" s="50">
        <v>1</v>
      </c>
      <c r="J22" s="50"/>
      <c r="K22" s="50"/>
      <c r="L22" s="50"/>
      <c r="M22" s="50"/>
      <c r="N22" s="50"/>
      <c r="O22" s="50"/>
      <c r="P22" s="50"/>
      <c r="Q22" s="57"/>
      <c r="R22" s="58">
        <v>1</v>
      </c>
      <c r="S22" s="58"/>
      <c r="T22" s="58"/>
      <c r="U22" s="58"/>
      <c r="V22" s="256" t="s">
        <v>537</v>
      </c>
      <c r="W22" s="59"/>
      <c r="X22" s="60"/>
      <c r="Y22" s="27"/>
      <c r="Z22" s="27"/>
      <c r="AA22" s="27"/>
      <c r="AB22" s="27"/>
      <c r="AC22" s="27"/>
      <c r="AD22" s="26"/>
      <c r="AE22" s="9"/>
    </row>
    <row r="23" spans="1:31" ht="27.75" customHeight="1">
      <c r="A23" s="14">
        <v>15</v>
      </c>
      <c r="B23" s="300" t="s">
        <v>485</v>
      </c>
      <c r="C23" s="16" t="s">
        <v>467</v>
      </c>
      <c r="D23" s="257" t="s">
        <v>559</v>
      </c>
      <c r="E23" s="257" t="s">
        <v>559</v>
      </c>
      <c r="F23" s="303" t="s">
        <v>451</v>
      </c>
      <c r="G23" s="302">
        <v>45296</v>
      </c>
      <c r="H23" s="18" t="s">
        <v>218</v>
      </c>
      <c r="I23" s="50">
        <v>1</v>
      </c>
      <c r="J23" s="50"/>
      <c r="K23" s="50"/>
      <c r="L23" s="50"/>
      <c r="M23" s="50"/>
      <c r="N23" s="50"/>
      <c r="O23" s="50"/>
      <c r="P23" s="50"/>
      <c r="Q23" s="57"/>
      <c r="R23" s="58">
        <v>1</v>
      </c>
      <c r="S23" s="58"/>
      <c r="T23" s="58"/>
      <c r="U23" s="58"/>
      <c r="V23" s="256" t="s">
        <v>538</v>
      </c>
      <c r="W23" s="59"/>
      <c r="X23" s="60"/>
      <c r="Y23" s="27"/>
      <c r="Z23" s="27"/>
      <c r="AA23" s="27"/>
      <c r="AB23" s="27"/>
      <c r="AC23" s="27"/>
      <c r="AD23" s="26"/>
      <c r="AE23" s="9"/>
    </row>
    <row r="24" spans="1:31" ht="27.75" customHeight="1">
      <c r="A24" s="14">
        <v>16</v>
      </c>
      <c r="B24" s="300" t="s">
        <v>486</v>
      </c>
      <c r="C24" s="16" t="s">
        <v>467</v>
      </c>
      <c r="D24" s="257" t="s">
        <v>559</v>
      </c>
      <c r="E24" s="257" t="s">
        <v>559</v>
      </c>
      <c r="F24" s="303" t="s">
        <v>451</v>
      </c>
      <c r="G24" s="302">
        <v>45297</v>
      </c>
      <c r="H24" s="18" t="s">
        <v>218</v>
      </c>
      <c r="I24" s="50">
        <v>1</v>
      </c>
      <c r="J24" s="50"/>
      <c r="K24" s="50"/>
      <c r="L24" s="50"/>
      <c r="M24" s="50"/>
      <c r="N24" s="50"/>
      <c r="O24" s="50"/>
      <c r="P24" s="50"/>
      <c r="Q24" s="57"/>
      <c r="R24" s="58">
        <v>1</v>
      </c>
      <c r="S24" s="58"/>
      <c r="T24" s="58"/>
      <c r="U24" s="58"/>
      <c r="V24" s="256" t="s">
        <v>539</v>
      </c>
      <c r="W24" s="59"/>
      <c r="X24" s="60"/>
      <c r="Y24" s="27"/>
      <c r="Z24" s="27"/>
      <c r="AA24" s="27"/>
      <c r="AB24" s="27"/>
      <c r="AC24" s="27"/>
      <c r="AD24" s="26"/>
      <c r="AE24" s="9"/>
    </row>
    <row r="25" spans="1:31" ht="27.75" customHeight="1">
      <c r="A25" s="14">
        <v>17</v>
      </c>
      <c r="B25" s="300" t="s">
        <v>487</v>
      </c>
      <c r="C25" s="16" t="s">
        <v>467</v>
      </c>
      <c r="D25" s="257" t="s">
        <v>559</v>
      </c>
      <c r="E25" s="257" t="s">
        <v>559</v>
      </c>
      <c r="F25" s="303" t="s">
        <v>451</v>
      </c>
      <c r="G25" s="302">
        <v>45298</v>
      </c>
      <c r="H25" s="18" t="s">
        <v>218</v>
      </c>
      <c r="I25" s="50">
        <v>1</v>
      </c>
      <c r="J25" s="50"/>
      <c r="K25" s="50"/>
      <c r="L25" s="50"/>
      <c r="M25" s="50"/>
      <c r="N25" s="50"/>
      <c r="O25" s="50"/>
      <c r="P25" s="50"/>
      <c r="Q25" s="57"/>
      <c r="R25" s="58">
        <v>1</v>
      </c>
      <c r="S25" s="58"/>
      <c r="T25" s="58"/>
      <c r="U25" s="58"/>
      <c r="V25" s="256" t="s">
        <v>540</v>
      </c>
      <c r="W25" s="59"/>
      <c r="X25" s="60"/>
      <c r="Y25" s="27"/>
      <c r="Z25" s="27"/>
      <c r="AA25" s="27"/>
      <c r="AB25" s="27"/>
      <c r="AC25" s="27"/>
      <c r="AD25" s="26"/>
      <c r="AE25" s="9"/>
    </row>
    <row r="26" spans="1:31" ht="27.75" customHeight="1">
      <c r="A26" s="14">
        <v>18</v>
      </c>
      <c r="B26" s="300" t="s">
        <v>488</v>
      </c>
      <c r="C26" s="16" t="s">
        <v>467</v>
      </c>
      <c r="D26" s="257" t="s">
        <v>559</v>
      </c>
      <c r="E26" s="257" t="s">
        <v>559</v>
      </c>
      <c r="F26" s="303" t="s">
        <v>451</v>
      </c>
      <c r="G26" s="302">
        <v>45299</v>
      </c>
      <c r="H26" s="18" t="s">
        <v>233</v>
      </c>
      <c r="I26" s="50"/>
      <c r="J26" s="50">
        <v>1</v>
      </c>
      <c r="K26" s="50"/>
      <c r="L26" s="50"/>
      <c r="M26" s="50"/>
      <c r="N26" s="50"/>
      <c r="O26" s="50"/>
      <c r="P26" s="50"/>
      <c r="Q26" s="57"/>
      <c r="R26" s="58"/>
      <c r="S26" s="58"/>
      <c r="T26" s="58">
        <v>1</v>
      </c>
      <c r="U26" s="58"/>
      <c r="V26" s="256" t="s">
        <v>535</v>
      </c>
      <c r="W26" s="59"/>
      <c r="X26" s="60"/>
      <c r="Y26" s="27"/>
      <c r="Z26" s="27"/>
      <c r="AA26" s="27"/>
      <c r="AB26" s="27"/>
      <c r="AC26" s="27"/>
      <c r="AD26" s="26"/>
      <c r="AE26" s="9"/>
    </row>
    <row r="27" spans="1:31" ht="27.75" customHeight="1">
      <c r="A27" s="14">
        <v>19</v>
      </c>
      <c r="B27" s="300" t="s">
        <v>489</v>
      </c>
      <c r="C27" s="16" t="s">
        <v>467</v>
      </c>
      <c r="D27" s="257" t="s">
        <v>559</v>
      </c>
      <c r="E27" s="257" t="s">
        <v>559</v>
      </c>
      <c r="F27" s="303" t="s">
        <v>451</v>
      </c>
      <c r="G27" s="302">
        <v>45300</v>
      </c>
      <c r="H27" s="18" t="s">
        <v>233</v>
      </c>
      <c r="I27" s="50"/>
      <c r="J27" s="50">
        <v>1</v>
      </c>
      <c r="K27" s="50"/>
      <c r="L27" s="50"/>
      <c r="M27" s="50"/>
      <c r="N27" s="50"/>
      <c r="O27" s="50"/>
      <c r="P27" s="50"/>
      <c r="Q27" s="57"/>
      <c r="R27" s="58"/>
      <c r="S27" s="58"/>
      <c r="T27" s="58">
        <v>1</v>
      </c>
      <c r="U27" s="58"/>
      <c r="V27" s="256" t="s">
        <v>541</v>
      </c>
      <c r="W27" s="59"/>
      <c r="X27" s="60"/>
      <c r="Y27" s="27"/>
      <c r="Z27" s="27"/>
      <c r="AA27" s="27"/>
      <c r="AB27" s="27"/>
      <c r="AC27" s="27"/>
      <c r="AD27" s="26"/>
      <c r="AE27" s="9"/>
    </row>
    <row r="28" spans="1:31" ht="27.75" customHeight="1">
      <c r="A28" s="14">
        <v>20</v>
      </c>
      <c r="B28" s="300" t="s">
        <v>490</v>
      </c>
      <c r="C28" s="16" t="s">
        <v>467</v>
      </c>
      <c r="D28" s="257" t="s">
        <v>559</v>
      </c>
      <c r="E28" s="257" t="s">
        <v>559</v>
      </c>
      <c r="F28" s="303" t="s">
        <v>451</v>
      </c>
      <c r="G28" s="302">
        <v>45301</v>
      </c>
      <c r="H28" s="18" t="s">
        <v>233</v>
      </c>
      <c r="I28" s="50"/>
      <c r="J28" s="50">
        <v>1</v>
      </c>
      <c r="K28" s="50"/>
      <c r="L28" s="50"/>
      <c r="M28" s="50"/>
      <c r="N28" s="50"/>
      <c r="O28" s="50"/>
      <c r="P28" s="50"/>
      <c r="Q28" s="57"/>
      <c r="R28" s="58"/>
      <c r="S28" s="58"/>
      <c r="T28" s="58">
        <v>1</v>
      </c>
      <c r="U28" s="58"/>
      <c r="V28" s="256" t="s">
        <v>329</v>
      </c>
      <c r="W28" s="59"/>
      <c r="X28" s="60"/>
      <c r="Y28" s="27"/>
      <c r="Z28" s="27"/>
      <c r="AA28" s="27"/>
      <c r="AB28" s="27"/>
      <c r="AC28" s="27"/>
      <c r="AD28" s="26"/>
      <c r="AE28" s="9"/>
    </row>
    <row r="29" spans="1:31" ht="27.75" customHeight="1">
      <c r="A29" s="14">
        <v>21</v>
      </c>
      <c r="B29" s="300" t="s">
        <v>491</v>
      </c>
      <c r="C29" s="16" t="s">
        <v>467</v>
      </c>
      <c r="D29" s="257" t="s">
        <v>559</v>
      </c>
      <c r="E29" s="257" t="s">
        <v>559</v>
      </c>
      <c r="F29" s="303" t="s">
        <v>451</v>
      </c>
      <c r="G29" s="302">
        <v>45302</v>
      </c>
      <c r="H29" s="18" t="s">
        <v>233</v>
      </c>
      <c r="I29" s="50"/>
      <c r="J29" s="50">
        <v>1</v>
      </c>
      <c r="K29" s="50"/>
      <c r="L29" s="50"/>
      <c r="M29" s="50"/>
      <c r="N29" s="50"/>
      <c r="O29" s="50"/>
      <c r="P29" s="50"/>
      <c r="Q29" s="57"/>
      <c r="R29" s="58"/>
      <c r="S29" s="58"/>
      <c r="T29" s="58">
        <v>1</v>
      </c>
      <c r="U29" s="58"/>
      <c r="V29" s="256" t="s">
        <v>542</v>
      </c>
      <c r="W29" s="59"/>
      <c r="X29" s="60"/>
      <c r="Y29" s="27"/>
      <c r="Z29" s="27"/>
      <c r="AA29" s="27"/>
      <c r="AB29" s="27"/>
      <c r="AC29" s="27"/>
      <c r="AD29" s="26"/>
      <c r="AE29" s="9"/>
    </row>
    <row r="30" spans="1:31" ht="27.75" customHeight="1">
      <c r="A30" s="14">
        <v>22</v>
      </c>
      <c r="B30" s="300" t="s">
        <v>492</v>
      </c>
      <c r="C30" s="16" t="s">
        <v>467</v>
      </c>
      <c r="D30" s="257" t="s">
        <v>559</v>
      </c>
      <c r="E30" s="257" t="s">
        <v>559</v>
      </c>
      <c r="F30" s="303" t="s">
        <v>451</v>
      </c>
      <c r="G30" s="302">
        <v>45303</v>
      </c>
      <c r="H30" s="18" t="s">
        <v>233</v>
      </c>
      <c r="I30" s="50"/>
      <c r="J30" s="50">
        <v>1</v>
      </c>
      <c r="K30" s="50"/>
      <c r="L30" s="50"/>
      <c r="M30" s="50"/>
      <c r="N30" s="50"/>
      <c r="O30" s="50"/>
      <c r="P30" s="50"/>
      <c r="Q30" s="57"/>
      <c r="R30" s="58"/>
      <c r="S30" s="58"/>
      <c r="T30" s="58">
        <v>1</v>
      </c>
      <c r="U30" s="58"/>
      <c r="V30" s="256" t="s">
        <v>287</v>
      </c>
      <c r="W30" s="59"/>
      <c r="X30" s="60"/>
      <c r="Y30" s="27"/>
      <c r="Z30" s="27"/>
      <c r="AA30" s="27"/>
      <c r="AB30" s="27"/>
      <c r="AC30" s="27"/>
      <c r="AD30" s="26"/>
      <c r="AE30" s="9"/>
    </row>
    <row r="31" spans="1:31" ht="27.75" customHeight="1">
      <c r="A31" s="14">
        <v>23</v>
      </c>
      <c r="B31" s="300" t="s">
        <v>493</v>
      </c>
      <c r="C31" s="16" t="s">
        <v>467</v>
      </c>
      <c r="D31" s="257" t="s">
        <v>559</v>
      </c>
      <c r="E31" s="257" t="s">
        <v>559</v>
      </c>
      <c r="F31" s="303" t="s">
        <v>451</v>
      </c>
      <c r="G31" s="302">
        <v>45304</v>
      </c>
      <c r="H31" s="18" t="s">
        <v>233</v>
      </c>
      <c r="I31" s="50"/>
      <c r="J31" s="50">
        <v>1</v>
      </c>
      <c r="K31" s="50"/>
      <c r="L31" s="50"/>
      <c r="M31" s="50"/>
      <c r="N31" s="50"/>
      <c r="O31" s="50"/>
      <c r="P31" s="50"/>
      <c r="Q31" s="57"/>
      <c r="R31" s="58"/>
      <c r="S31" s="58"/>
      <c r="T31" s="58">
        <v>1</v>
      </c>
      <c r="U31" s="58"/>
      <c r="V31" s="256" t="s">
        <v>543</v>
      </c>
      <c r="W31" s="59"/>
      <c r="X31" s="60"/>
      <c r="Y31" s="27"/>
      <c r="Z31" s="27"/>
      <c r="AA31" s="27"/>
      <c r="AB31" s="27"/>
      <c r="AC31" s="27"/>
      <c r="AD31" s="26"/>
      <c r="AE31" s="9"/>
    </row>
    <row r="32" spans="1:31" ht="27.75" customHeight="1">
      <c r="A32" s="14">
        <v>24</v>
      </c>
      <c r="B32" s="300" t="s">
        <v>494</v>
      </c>
      <c r="C32" s="16" t="s">
        <v>467</v>
      </c>
      <c r="D32" s="257" t="s">
        <v>559</v>
      </c>
      <c r="E32" s="257" t="s">
        <v>559</v>
      </c>
      <c r="F32" s="303" t="s">
        <v>451</v>
      </c>
      <c r="G32" s="302">
        <v>45305</v>
      </c>
      <c r="H32" s="18" t="s">
        <v>233</v>
      </c>
      <c r="I32" s="50"/>
      <c r="J32" s="50">
        <v>1</v>
      </c>
      <c r="K32" s="50"/>
      <c r="L32" s="50"/>
      <c r="M32" s="50"/>
      <c r="N32" s="50"/>
      <c r="O32" s="50"/>
      <c r="P32" s="50"/>
      <c r="Q32" s="57"/>
      <c r="R32" s="58"/>
      <c r="S32" s="58"/>
      <c r="T32" s="58">
        <v>1</v>
      </c>
      <c r="U32" s="58"/>
      <c r="V32" s="256" t="s">
        <v>535</v>
      </c>
      <c r="W32" s="59"/>
      <c r="X32" s="60"/>
      <c r="Y32" s="27"/>
      <c r="Z32" s="27"/>
      <c r="AA32" s="27"/>
      <c r="AB32" s="27"/>
      <c r="AC32" s="27"/>
      <c r="AD32" s="26"/>
      <c r="AE32" s="9"/>
    </row>
    <row r="33" spans="1:31" ht="27.75" customHeight="1">
      <c r="A33" s="14">
        <v>25</v>
      </c>
      <c r="B33" s="300" t="s">
        <v>495</v>
      </c>
      <c r="C33" s="16" t="s">
        <v>467</v>
      </c>
      <c r="D33" s="257" t="s">
        <v>559</v>
      </c>
      <c r="E33" s="257" t="s">
        <v>559</v>
      </c>
      <c r="F33" s="303" t="s">
        <v>451</v>
      </c>
      <c r="G33" s="302">
        <v>45306</v>
      </c>
      <c r="H33" s="18" t="s">
        <v>233</v>
      </c>
      <c r="I33" s="50"/>
      <c r="J33" s="50">
        <v>1</v>
      </c>
      <c r="K33" s="50"/>
      <c r="L33" s="50"/>
      <c r="M33" s="50"/>
      <c r="N33" s="50"/>
      <c r="O33" s="50"/>
      <c r="P33" s="50"/>
      <c r="Q33" s="57"/>
      <c r="R33" s="58"/>
      <c r="S33" s="58"/>
      <c r="T33" s="58">
        <v>1</v>
      </c>
      <c r="U33" s="58"/>
      <c r="V33" s="256" t="s">
        <v>376</v>
      </c>
      <c r="W33" s="59"/>
      <c r="X33" s="60"/>
      <c r="Y33" s="27"/>
      <c r="Z33" s="27"/>
      <c r="AA33" s="27"/>
      <c r="AB33" s="27"/>
      <c r="AC33" s="27"/>
      <c r="AD33" s="26"/>
      <c r="AE33" s="9"/>
    </row>
    <row r="34" spans="1:31" ht="27.75" customHeight="1">
      <c r="A34" s="14">
        <v>26</v>
      </c>
      <c r="B34" s="300" t="s">
        <v>496</v>
      </c>
      <c r="C34" s="16" t="s">
        <v>467</v>
      </c>
      <c r="D34" s="257" t="s">
        <v>559</v>
      </c>
      <c r="E34" s="257" t="s">
        <v>559</v>
      </c>
      <c r="F34" s="303" t="s">
        <v>451</v>
      </c>
      <c r="G34" s="302">
        <v>45307</v>
      </c>
      <c r="H34" s="18" t="s">
        <v>233</v>
      </c>
      <c r="I34" s="50"/>
      <c r="J34" s="50">
        <v>1</v>
      </c>
      <c r="K34" s="50"/>
      <c r="L34" s="50"/>
      <c r="M34" s="50"/>
      <c r="N34" s="50"/>
      <c r="O34" s="50"/>
      <c r="P34" s="50"/>
      <c r="Q34" s="57"/>
      <c r="R34" s="58"/>
      <c r="S34" s="58"/>
      <c r="T34" s="58">
        <v>1</v>
      </c>
      <c r="U34" s="58"/>
      <c r="V34" s="256" t="s">
        <v>329</v>
      </c>
      <c r="W34" s="59"/>
      <c r="X34" s="60"/>
      <c r="Y34" s="27"/>
      <c r="Z34" s="27"/>
      <c r="AA34" s="27"/>
      <c r="AB34" s="27"/>
      <c r="AC34" s="27"/>
      <c r="AD34" s="26"/>
      <c r="AE34" s="9"/>
    </row>
    <row r="35" spans="1:31" ht="27.75" customHeight="1">
      <c r="A35" s="14">
        <v>27</v>
      </c>
      <c r="B35" s="300" t="s">
        <v>497</v>
      </c>
      <c r="C35" s="16" t="s">
        <v>467</v>
      </c>
      <c r="D35" s="257" t="s">
        <v>559</v>
      </c>
      <c r="E35" s="257" t="s">
        <v>559</v>
      </c>
      <c r="F35" s="303" t="s">
        <v>451</v>
      </c>
      <c r="G35" s="302">
        <v>45308</v>
      </c>
      <c r="H35" s="18" t="s">
        <v>233</v>
      </c>
      <c r="I35" s="50"/>
      <c r="J35" s="50">
        <v>1</v>
      </c>
      <c r="K35" s="50"/>
      <c r="L35" s="50"/>
      <c r="M35" s="50"/>
      <c r="N35" s="50"/>
      <c r="O35" s="50"/>
      <c r="P35" s="50"/>
      <c r="Q35" s="57"/>
      <c r="R35" s="58"/>
      <c r="S35" s="58"/>
      <c r="T35" s="58">
        <v>1</v>
      </c>
      <c r="U35" s="58"/>
      <c r="V35" s="256" t="s">
        <v>329</v>
      </c>
      <c r="W35" s="59"/>
      <c r="X35" s="60"/>
      <c r="Y35" s="27"/>
      <c r="Z35" s="27"/>
      <c r="AA35" s="27"/>
      <c r="AB35" s="27"/>
      <c r="AC35" s="27"/>
      <c r="AD35" s="26"/>
      <c r="AE35" s="9"/>
    </row>
    <row r="36" spans="1:31" ht="27.75" customHeight="1">
      <c r="A36" s="14">
        <v>28</v>
      </c>
      <c r="B36" s="300" t="s">
        <v>498</v>
      </c>
      <c r="C36" s="16" t="s">
        <v>467</v>
      </c>
      <c r="D36" s="257" t="s">
        <v>559</v>
      </c>
      <c r="E36" s="257" t="s">
        <v>559</v>
      </c>
      <c r="F36" s="303" t="s">
        <v>451</v>
      </c>
      <c r="G36" s="302">
        <v>45309</v>
      </c>
      <c r="H36" s="18" t="s">
        <v>233</v>
      </c>
      <c r="I36" s="50"/>
      <c r="J36" s="50">
        <v>1</v>
      </c>
      <c r="K36" s="50"/>
      <c r="L36" s="50"/>
      <c r="M36" s="50"/>
      <c r="N36" s="50"/>
      <c r="O36" s="50"/>
      <c r="P36" s="50"/>
      <c r="Q36" s="57"/>
      <c r="R36" s="58"/>
      <c r="S36" s="58"/>
      <c r="T36" s="58">
        <v>1</v>
      </c>
      <c r="U36" s="58"/>
      <c r="V36" s="256" t="s">
        <v>329</v>
      </c>
      <c r="W36" s="59"/>
      <c r="X36" s="60"/>
      <c r="Y36" s="27"/>
      <c r="Z36" s="27"/>
      <c r="AA36" s="27"/>
      <c r="AB36" s="27"/>
      <c r="AC36" s="27"/>
      <c r="AD36" s="26"/>
      <c r="AE36" s="9"/>
    </row>
    <row r="37" spans="1:31" ht="27.75" customHeight="1">
      <c r="A37" s="14">
        <v>29</v>
      </c>
      <c r="B37" s="300" t="s">
        <v>499</v>
      </c>
      <c r="C37" s="16" t="s">
        <v>467</v>
      </c>
      <c r="D37" s="257" t="s">
        <v>559</v>
      </c>
      <c r="E37" s="257" t="s">
        <v>559</v>
      </c>
      <c r="F37" s="303" t="s">
        <v>451</v>
      </c>
      <c r="G37" s="302">
        <v>45310</v>
      </c>
      <c r="H37" s="18" t="s">
        <v>233</v>
      </c>
      <c r="I37" s="50"/>
      <c r="J37" s="50">
        <v>1</v>
      </c>
      <c r="K37" s="50"/>
      <c r="L37" s="50"/>
      <c r="M37" s="50"/>
      <c r="N37" s="50"/>
      <c r="O37" s="50"/>
      <c r="P37" s="50"/>
      <c r="Q37" s="57"/>
      <c r="R37" s="58"/>
      <c r="S37" s="58"/>
      <c r="T37" s="58">
        <v>1</v>
      </c>
      <c r="U37" s="58"/>
      <c r="V37" s="256" t="s">
        <v>535</v>
      </c>
      <c r="W37" s="59"/>
      <c r="X37" s="60"/>
      <c r="Y37" s="27"/>
      <c r="Z37" s="27"/>
      <c r="AA37" s="27"/>
      <c r="AB37" s="27"/>
      <c r="AC37" s="27"/>
      <c r="AD37" s="26"/>
      <c r="AE37" s="9"/>
    </row>
    <row r="38" spans="1:31" ht="27.75" customHeight="1">
      <c r="A38" s="14">
        <v>30</v>
      </c>
      <c r="B38" s="300" t="s">
        <v>500</v>
      </c>
      <c r="C38" s="16" t="s">
        <v>467</v>
      </c>
      <c r="D38" s="257" t="s">
        <v>559</v>
      </c>
      <c r="E38" s="257" t="s">
        <v>559</v>
      </c>
      <c r="F38" s="303" t="s">
        <v>451</v>
      </c>
      <c r="G38" s="302">
        <v>45311</v>
      </c>
      <c r="H38" s="18" t="s">
        <v>233</v>
      </c>
      <c r="I38" s="50"/>
      <c r="J38" s="50">
        <v>1</v>
      </c>
      <c r="K38" s="50"/>
      <c r="L38" s="50"/>
      <c r="M38" s="50"/>
      <c r="N38" s="50"/>
      <c r="O38" s="50"/>
      <c r="P38" s="50"/>
      <c r="Q38" s="57"/>
      <c r="R38" s="58"/>
      <c r="S38" s="58"/>
      <c r="T38" s="58">
        <v>1</v>
      </c>
      <c r="U38" s="58"/>
      <c r="V38" s="256" t="s">
        <v>271</v>
      </c>
      <c r="W38" s="59"/>
      <c r="X38" s="60"/>
      <c r="Y38" s="27"/>
      <c r="Z38" s="27"/>
      <c r="AA38" s="27"/>
      <c r="AB38" s="27"/>
      <c r="AC38" s="27"/>
      <c r="AD38" s="26"/>
      <c r="AE38" s="9"/>
    </row>
    <row r="39" spans="1:31" ht="27.75" customHeight="1">
      <c r="A39" s="14">
        <v>31</v>
      </c>
      <c r="B39" s="300" t="s">
        <v>501</v>
      </c>
      <c r="C39" s="16" t="s">
        <v>467</v>
      </c>
      <c r="D39" s="257" t="s">
        <v>559</v>
      </c>
      <c r="E39" s="257" t="s">
        <v>559</v>
      </c>
      <c r="F39" s="303" t="s">
        <v>451</v>
      </c>
      <c r="G39" s="302">
        <v>45312</v>
      </c>
      <c r="H39" s="18" t="s">
        <v>218</v>
      </c>
      <c r="I39" s="50">
        <v>1</v>
      </c>
      <c r="J39" s="50"/>
      <c r="K39" s="50"/>
      <c r="L39" s="50"/>
      <c r="M39" s="50"/>
      <c r="N39" s="50"/>
      <c r="O39" s="50"/>
      <c r="P39" s="50"/>
      <c r="Q39" s="57"/>
      <c r="R39" s="58">
        <v>1</v>
      </c>
      <c r="S39" s="58"/>
      <c r="T39" s="58"/>
      <c r="U39" s="58"/>
      <c r="V39" s="256" t="s">
        <v>536</v>
      </c>
      <c r="W39" s="59"/>
      <c r="X39" s="60"/>
      <c r="Y39" s="27"/>
      <c r="Z39" s="27"/>
      <c r="AA39" s="27"/>
      <c r="AB39" s="27"/>
      <c r="AC39" s="27"/>
      <c r="AD39" s="26"/>
      <c r="AE39" s="9"/>
    </row>
    <row r="40" spans="1:31" ht="27.75" customHeight="1">
      <c r="A40" s="14">
        <v>32</v>
      </c>
      <c r="B40" s="300" t="s">
        <v>502</v>
      </c>
      <c r="C40" s="16" t="s">
        <v>467</v>
      </c>
      <c r="D40" s="257" t="s">
        <v>559</v>
      </c>
      <c r="E40" s="257" t="s">
        <v>559</v>
      </c>
      <c r="F40" s="303" t="s">
        <v>451</v>
      </c>
      <c r="G40" s="302">
        <v>45313</v>
      </c>
      <c r="H40" s="18" t="s">
        <v>233</v>
      </c>
      <c r="I40" s="50"/>
      <c r="J40" s="50">
        <v>1</v>
      </c>
      <c r="K40" s="50"/>
      <c r="L40" s="50"/>
      <c r="M40" s="50"/>
      <c r="N40" s="50"/>
      <c r="O40" s="50"/>
      <c r="P40" s="50"/>
      <c r="Q40" s="57"/>
      <c r="R40" s="58"/>
      <c r="S40" s="58"/>
      <c r="T40" s="58">
        <v>1</v>
      </c>
      <c r="U40" s="58"/>
      <c r="V40" s="256" t="s">
        <v>544</v>
      </c>
      <c r="W40" s="59"/>
      <c r="X40" s="60"/>
      <c r="Y40" s="27"/>
      <c r="Z40" s="27"/>
      <c r="AA40" s="27"/>
      <c r="AB40" s="27"/>
      <c r="AC40" s="27"/>
      <c r="AD40" s="26"/>
      <c r="AE40" s="9"/>
    </row>
    <row r="41" spans="1:31" ht="27.75" customHeight="1">
      <c r="A41" s="14">
        <v>33</v>
      </c>
      <c r="B41" s="300" t="s">
        <v>503</v>
      </c>
      <c r="C41" s="16" t="s">
        <v>467</v>
      </c>
      <c r="D41" s="257" t="s">
        <v>559</v>
      </c>
      <c r="E41" s="257" t="s">
        <v>559</v>
      </c>
      <c r="F41" s="303" t="s">
        <v>451</v>
      </c>
      <c r="G41" s="302">
        <v>45314</v>
      </c>
      <c r="H41" s="18" t="s">
        <v>233</v>
      </c>
      <c r="I41" s="50"/>
      <c r="J41" s="50">
        <v>1</v>
      </c>
      <c r="K41" s="50"/>
      <c r="L41" s="50"/>
      <c r="M41" s="50"/>
      <c r="N41" s="50"/>
      <c r="O41" s="50"/>
      <c r="P41" s="50"/>
      <c r="Q41" s="57"/>
      <c r="R41" s="58"/>
      <c r="S41" s="58"/>
      <c r="T41" s="58">
        <v>1</v>
      </c>
      <c r="U41" s="58"/>
      <c r="V41" s="256" t="s">
        <v>544</v>
      </c>
      <c r="W41" s="59"/>
      <c r="X41" s="60"/>
      <c r="Y41" s="27"/>
      <c r="Z41" s="27"/>
      <c r="AA41" s="27"/>
      <c r="AB41" s="27"/>
      <c r="AC41" s="27"/>
      <c r="AD41" s="26"/>
      <c r="AE41" s="9"/>
    </row>
    <row r="42" spans="1:31" ht="27.75" customHeight="1">
      <c r="A42" s="14">
        <v>34</v>
      </c>
      <c r="B42" s="300" t="s">
        <v>504</v>
      </c>
      <c r="C42" s="16" t="s">
        <v>467</v>
      </c>
      <c r="D42" s="257" t="s">
        <v>559</v>
      </c>
      <c r="E42" s="257" t="s">
        <v>559</v>
      </c>
      <c r="F42" s="303" t="s">
        <v>451</v>
      </c>
      <c r="G42" s="302">
        <v>45315</v>
      </c>
      <c r="H42" s="18" t="s">
        <v>233</v>
      </c>
      <c r="I42" s="50"/>
      <c r="J42" s="50">
        <v>1</v>
      </c>
      <c r="K42" s="50"/>
      <c r="L42" s="50"/>
      <c r="M42" s="50"/>
      <c r="N42" s="50"/>
      <c r="O42" s="50"/>
      <c r="P42" s="50"/>
      <c r="Q42" s="57"/>
      <c r="R42" s="58"/>
      <c r="S42" s="58"/>
      <c r="T42" s="58">
        <v>1</v>
      </c>
      <c r="U42" s="58"/>
      <c r="V42" s="256" t="s">
        <v>535</v>
      </c>
      <c r="W42" s="59"/>
      <c r="X42" s="60"/>
      <c r="Y42" s="27"/>
      <c r="Z42" s="27"/>
      <c r="AA42" s="27"/>
      <c r="AB42" s="27"/>
      <c r="AC42" s="27"/>
      <c r="AD42" s="26"/>
      <c r="AE42" s="9"/>
    </row>
    <row r="43" spans="1:31" ht="27.75" customHeight="1">
      <c r="A43" s="14">
        <v>35</v>
      </c>
      <c r="B43" s="300" t="s">
        <v>505</v>
      </c>
      <c r="C43" s="16" t="s">
        <v>467</v>
      </c>
      <c r="D43" s="257" t="s">
        <v>559</v>
      </c>
      <c r="E43" s="257" t="s">
        <v>559</v>
      </c>
      <c r="F43" s="303" t="s">
        <v>451</v>
      </c>
      <c r="G43" s="302">
        <v>45316</v>
      </c>
      <c r="H43" s="18" t="s">
        <v>233</v>
      </c>
      <c r="I43" s="50"/>
      <c r="J43" s="50">
        <v>1</v>
      </c>
      <c r="K43" s="50"/>
      <c r="L43" s="50"/>
      <c r="M43" s="50"/>
      <c r="N43" s="50"/>
      <c r="O43" s="50"/>
      <c r="P43" s="50"/>
      <c r="Q43" s="57"/>
      <c r="R43" s="58"/>
      <c r="S43" s="58"/>
      <c r="T43" s="58">
        <v>1</v>
      </c>
      <c r="U43" s="58"/>
      <c r="V43" s="256" t="s">
        <v>545</v>
      </c>
      <c r="W43" s="59"/>
      <c r="X43" s="60"/>
      <c r="Y43" s="27"/>
      <c r="Z43" s="27"/>
      <c r="AA43" s="27"/>
      <c r="AB43" s="27"/>
      <c r="AC43" s="27"/>
      <c r="AD43" s="26"/>
      <c r="AE43" s="9"/>
    </row>
    <row r="44" spans="1:31" ht="27.75" customHeight="1">
      <c r="A44" s="14">
        <v>36</v>
      </c>
      <c r="B44" s="300" t="s">
        <v>506</v>
      </c>
      <c r="C44" s="16" t="s">
        <v>467</v>
      </c>
      <c r="D44" s="257" t="s">
        <v>560</v>
      </c>
      <c r="E44" s="257" t="s">
        <v>560</v>
      </c>
      <c r="F44" s="303" t="s">
        <v>451</v>
      </c>
      <c r="G44" s="302">
        <v>45317</v>
      </c>
      <c r="H44" s="18" t="s">
        <v>233</v>
      </c>
      <c r="I44" s="50"/>
      <c r="J44" s="50">
        <v>1</v>
      </c>
      <c r="K44" s="50"/>
      <c r="L44" s="50"/>
      <c r="M44" s="50"/>
      <c r="N44" s="50"/>
      <c r="O44" s="50"/>
      <c r="P44" s="50"/>
      <c r="Q44" s="57"/>
      <c r="R44" s="58"/>
      <c r="S44" s="58"/>
      <c r="T44" s="58">
        <v>1</v>
      </c>
      <c r="U44" s="58"/>
      <c r="V44" s="256" t="s">
        <v>287</v>
      </c>
      <c r="W44" s="59"/>
      <c r="X44" s="60"/>
      <c r="Y44" s="27"/>
      <c r="Z44" s="27"/>
      <c r="AA44" s="27"/>
      <c r="AB44" s="27"/>
      <c r="AC44" s="27"/>
      <c r="AD44" s="26"/>
      <c r="AE44" s="9"/>
    </row>
    <row r="45" spans="1:31" ht="27.75" customHeight="1">
      <c r="A45" s="14">
        <v>37</v>
      </c>
      <c r="B45" s="300" t="s">
        <v>507</v>
      </c>
      <c r="C45" s="16" t="s">
        <v>467</v>
      </c>
      <c r="D45" s="257" t="s">
        <v>560</v>
      </c>
      <c r="E45" s="257" t="s">
        <v>560</v>
      </c>
      <c r="F45" s="303" t="s">
        <v>451</v>
      </c>
      <c r="G45" s="302">
        <v>45318</v>
      </c>
      <c r="H45" s="18" t="s">
        <v>233</v>
      </c>
      <c r="I45" s="50"/>
      <c r="J45" s="50">
        <v>1</v>
      </c>
      <c r="K45" s="50"/>
      <c r="L45" s="50"/>
      <c r="M45" s="50"/>
      <c r="N45" s="50"/>
      <c r="O45" s="50"/>
      <c r="P45" s="50"/>
      <c r="Q45" s="57"/>
      <c r="R45" s="58"/>
      <c r="S45" s="58"/>
      <c r="T45" s="58">
        <v>1</v>
      </c>
      <c r="U45" s="58"/>
      <c r="V45" s="256" t="s">
        <v>535</v>
      </c>
      <c r="W45" s="59"/>
      <c r="X45" s="60"/>
      <c r="Y45" s="27"/>
      <c r="Z45" s="27"/>
      <c r="AA45" s="27"/>
      <c r="AB45" s="27"/>
      <c r="AC45" s="27"/>
      <c r="AD45" s="26"/>
      <c r="AE45" s="9"/>
    </row>
    <row r="46" spans="1:31" ht="27.75" customHeight="1">
      <c r="A46" s="14">
        <v>38</v>
      </c>
      <c r="B46" s="300" t="s">
        <v>508</v>
      </c>
      <c r="C46" s="16" t="s">
        <v>467</v>
      </c>
      <c r="D46" s="257" t="s">
        <v>560</v>
      </c>
      <c r="E46" s="257" t="s">
        <v>560</v>
      </c>
      <c r="F46" s="303" t="s">
        <v>451</v>
      </c>
      <c r="G46" s="302">
        <v>45319</v>
      </c>
      <c r="H46" s="18" t="s">
        <v>233</v>
      </c>
      <c r="I46" s="50"/>
      <c r="J46" s="50">
        <v>1</v>
      </c>
      <c r="K46" s="50"/>
      <c r="L46" s="50"/>
      <c r="M46" s="50"/>
      <c r="N46" s="50"/>
      <c r="O46" s="50"/>
      <c r="P46" s="50"/>
      <c r="Q46" s="57"/>
      <c r="R46" s="58"/>
      <c r="S46" s="58"/>
      <c r="T46" s="58">
        <v>1</v>
      </c>
      <c r="U46" s="58"/>
      <c r="V46" s="256" t="s">
        <v>270</v>
      </c>
      <c r="W46" s="59"/>
      <c r="X46" s="60"/>
      <c r="Y46" s="27"/>
      <c r="Z46" s="27"/>
      <c r="AA46" s="27"/>
      <c r="AB46" s="27"/>
      <c r="AC46" s="27"/>
      <c r="AD46" s="26"/>
      <c r="AE46" s="9"/>
    </row>
    <row r="47" spans="1:31" ht="27.75" customHeight="1">
      <c r="A47" s="14">
        <v>39</v>
      </c>
      <c r="B47" s="300" t="s">
        <v>509</v>
      </c>
      <c r="C47" s="16" t="s">
        <v>467</v>
      </c>
      <c r="D47" s="257" t="s">
        <v>560</v>
      </c>
      <c r="E47" s="257" t="s">
        <v>560</v>
      </c>
      <c r="F47" s="303" t="s">
        <v>451</v>
      </c>
      <c r="G47" s="302">
        <v>45320</v>
      </c>
      <c r="H47" s="18" t="s">
        <v>233</v>
      </c>
      <c r="I47" s="50"/>
      <c r="J47" s="50">
        <v>1</v>
      </c>
      <c r="K47" s="50"/>
      <c r="L47" s="50"/>
      <c r="M47" s="50"/>
      <c r="N47" s="50"/>
      <c r="O47" s="50"/>
      <c r="P47" s="50"/>
      <c r="Q47" s="57"/>
      <c r="R47" s="58"/>
      <c r="S47" s="58"/>
      <c r="T47" s="58">
        <v>1</v>
      </c>
      <c r="U47" s="58"/>
      <c r="V47" s="256" t="s">
        <v>535</v>
      </c>
      <c r="W47" s="59"/>
      <c r="X47" s="60"/>
      <c r="Y47" s="27"/>
      <c r="Z47" s="27"/>
      <c r="AA47" s="27"/>
      <c r="AB47" s="27"/>
      <c r="AC47" s="27"/>
      <c r="AD47" s="26"/>
      <c r="AE47" s="9"/>
    </row>
    <row r="48" spans="1:31" ht="27.75" customHeight="1">
      <c r="A48" s="14">
        <v>40</v>
      </c>
      <c r="B48" s="300" t="s">
        <v>510</v>
      </c>
      <c r="C48" s="16" t="s">
        <v>467</v>
      </c>
      <c r="D48" s="257" t="s">
        <v>560</v>
      </c>
      <c r="E48" s="257" t="s">
        <v>560</v>
      </c>
      <c r="F48" s="303" t="s">
        <v>451</v>
      </c>
      <c r="G48" s="302">
        <v>45321</v>
      </c>
      <c r="H48" s="18" t="s">
        <v>233</v>
      </c>
      <c r="I48" s="50"/>
      <c r="J48" s="50">
        <v>1</v>
      </c>
      <c r="K48" s="50"/>
      <c r="L48" s="50"/>
      <c r="M48" s="50"/>
      <c r="N48" s="50"/>
      <c r="O48" s="50"/>
      <c r="P48" s="50"/>
      <c r="Q48" s="57"/>
      <c r="R48" s="58"/>
      <c r="S48" s="58"/>
      <c r="T48" s="58">
        <v>1</v>
      </c>
      <c r="U48" s="58"/>
      <c r="V48" s="256" t="s">
        <v>544</v>
      </c>
      <c r="W48" s="59"/>
      <c r="X48" s="60"/>
      <c r="Y48" s="27"/>
      <c r="Z48" s="27"/>
      <c r="AA48" s="27"/>
      <c r="AB48" s="27"/>
      <c r="AC48" s="27"/>
      <c r="AD48" s="26"/>
      <c r="AE48" s="9"/>
    </row>
    <row r="49" spans="1:31" ht="27.75" customHeight="1">
      <c r="A49" s="14">
        <v>41</v>
      </c>
      <c r="B49" s="300" t="s">
        <v>511</v>
      </c>
      <c r="C49" s="16" t="s">
        <v>467</v>
      </c>
      <c r="D49" s="257" t="s">
        <v>560</v>
      </c>
      <c r="E49" s="257" t="s">
        <v>560</v>
      </c>
      <c r="F49" s="303" t="s">
        <v>451</v>
      </c>
      <c r="G49" s="302">
        <v>45322</v>
      </c>
      <c r="H49" s="18" t="s">
        <v>233</v>
      </c>
      <c r="I49" s="50"/>
      <c r="J49" s="50">
        <v>1</v>
      </c>
      <c r="K49" s="50"/>
      <c r="L49" s="50"/>
      <c r="M49" s="50"/>
      <c r="N49" s="50"/>
      <c r="O49" s="50"/>
      <c r="P49" s="50"/>
      <c r="Q49" s="57"/>
      <c r="R49" s="58"/>
      <c r="S49" s="58"/>
      <c r="T49" s="58">
        <v>1</v>
      </c>
      <c r="U49" s="58"/>
      <c r="V49" s="256" t="s">
        <v>544</v>
      </c>
      <c r="W49" s="59"/>
      <c r="X49" s="60"/>
      <c r="Y49" s="27"/>
      <c r="Z49" s="27"/>
      <c r="AA49" s="27"/>
      <c r="AB49" s="27"/>
      <c r="AC49" s="27"/>
      <c r="AD49" s="26"/>
      <c r="AE49" s="9"/>
    </row>
    <row r="50" spans="1:31" ht="27.75" customHeight="1">
      <c r="A50" s="14">
        <v>42</v>
      </c>
      <c r="B50" s="300" t="s">
        <v>512</v>
      </c>
      <c r="C50" s="16" t="s">
        <v>467</v>
      </c>
      <c r="D50" s="257" t="s">
        <v>559</v>
      </c>
      <c r="E50" s="257" t="s">
        <v>559</v>
      </c>
      <c r="F50" s="303" t="s">
        <v>444</v>
      </c>
      <c r="G50" s="302">
        <v>45302</v>
      </c>
      <c r="H50" s="18" t="s">
        <v>218</v>
      </c>
      <c r="I50" s="50">
        <v>1</v>
      </c>
      <c r="J50" s="50"/>
      <c r="K50" s="50"/>
      <c r="L50" s="50"/>
      <c r="M50" s="50"/>
      <c r="N50" s="50"/>
      <c r="O50" s="50"/>
      <c r="P50" s="50"/>
      <c r="Q50" s="57"/>
      <c r="R50" s="58">
        <v>1</v>
      </c>
      <c r="S50" s="58"/>
      <c r="T50" s="58"/>
      <c r="U50" s="58"/>
      <c r="V50" s="256" t="s">
        <v>546</v>
      </c>
      <c r="W50" s="59"/>
      <c r="X50" s="60"/>
      <c r="Y50" s="27"/>
      <c r="Z50" s="27"/>
      <c r="AA50" s="27"/>
      <c r="AB50" s="27"/>
      <c r="AC50" s="27"/>
      <c r="AD50" s="26"/>
      <c r="AE50" s="9"/>
    </row>
    <row r="51" spans="1:31" ht="27.75" customHeight="1">
      <c r="A51" s="14">
        <v>43</v>
      </c>
      <c r="B51" s="300" t="s">
        <v>513</v>
      </c>
      <c r="C51" s="16" t="s">
        <v>467</v>
      </c>
      <c r="D51" s="257" t="s">
        <v>559</v>
      </c>
      <c r="E51" s="257" t="s">
        <v>559</v>
      </c>
      <c r="F51" s="303" t="s">
        <v>444</v>
      </c>
      <c r="G51" s="302">
        <v>45303</v>
      </c>
      <c r="H51" s="18" t="s">
        <v>218</v>
      </c>
      <c r="I51" s="50">
        <v>1</v>
      </c>
      <c r="J51" s="50"/>
      <c r="K51" s="50"/>
      <c r="L51" s="50"/>
      <c r="M51" s="50"/>
      <c r="N51" s="50"/>
      <c r="O51" s="50"/>
      <c r="P51" s="50"/>
      <c r="Q51" s="57"/>
      <c r="R51" s="58">
        <v>1</v>
      </c>
      <c r="S51" s="58"/>
      <c r="T51" s="58"/>
      <c r="U51" s="58"/>
      <c r="V51" s="256" t="s">
        <v>547</v>
      </c>
      <c r="W51" s="59"/>
      <c r="X51" s="60"/>
      <c r="Y51" s="27"/>
      <c r="Z51" s="27"/>
      <c r="AA51" s="27"/>
      <c r="AB51" s="27"/>
      <c r="AC51" s="27"/>
      <c r="AD51" s="26"/>
      <c r="AE51" s="9"/>
    </row>
    <row r="52" spans="1:31" ht="27.75" customHeight="1">
      <c r="A52" s="14">
        <v>44</v>
      </c>
      <c r="B52" s="300" t="s">
        <v>514</v>
      </c>
      <c r="C52" s="16" t="s">
        <v>467</v>
      </c>
      <c r="D52" s="257" t="s">
        <v>559</v>
      </c>
      <c r="E52" s="257" t="s">
        <v>559</v>
      </c>
      <c r="F52" s="303" t="s">
        <v>444</v>
      </c>
      <c r="G52" s="302">
        <v>45304</v>
      </c>
      <c r="H52" s="18" t="s">
        <v>218</v>
      </c>
      <c r="I52" s="50">
        <v>1</v>
      </c>
      <c r="J52" s="50"/>
      <c r="K52" s="50"/>
      <c r="L52" s="50"/>
      <c r="M52" s="50"/>
      <c r="N52" s="50"/>
      <c r="O52" s="50"/>
      <c r="P52" s="50"/>
      <c r="Q52" s="57"/>
      <c r="R52" s="58">
        <v>1</v>
      </c>
      <c r="S52" s="58"/>
      <c r="T52" s="58"/>
      <c r="U52" s="58"/>
      <c r="V52" s="256" t="s">
        <v>548</v>
      </c>
      <c r="W52" s="59"/>
      <c r="X52" s="60"/>
      <c r="Y52" s="27"/>
      <c r="Z52" s="27"/>
      <c r="AA52" s="27"/>
      <c r="AB52" s="27"/>
      <c r="AC52" s="27"/>
      <c r="AD52" s="26"/>
      <c r="AE52" s="9"/>
    </row>
    <row r="53" spans="1:31" ht="27.75" customHeight="1">
      <c r="A53" s="14">
        <v>45</v>
      </c>
      <c r="B53" s="300" t="s">
        <v>515</v>
      </c>
      <c r="C53" s="16" t="s">
        <v>467</v>
      </c>
      <c r="D53" s="257" t="s">
        <v>559</v>
      </c>
      <c r="E53" s="257" t="s">
        <v>559</v>
      </c>
      <c r="F53" s="303" t="s">
        <v>444</v>
      </c>
      <c r="G53" s="302">
        <v>45305</v>
      </c>
      <c r="H53" s="18" t="s">
        <v>233</v>
      </c>
      <c r="I53" s="50"/>
      <c r="J53" s="50">
        <v>1</v>
      </c>
      <c r="K53" s="50"/>
      <c r="L53" s="50"/>
      <c r="M53" s="50"/>
      <c r="N53" s="50"/>
      <c r="O53" s="50"/>
      <c r="P53" s="50"/>
      <c r="Q53" s="57"/>
      <c r="R53" s="58"/>
      <c r="S53" s="58"/>
      <c r="T53" s="58">
        <v>1</v>
      </c>
      <c r="U53" s="58"/>
      <c r="V53" s="256" t="s">
        <v>549</v>
      </c>
      <c r="W53" s="59"/>
      <c r="X53" s="60"/>
      <c r="Y53" s="27"/>
      <c r="Z53" s="27"/>
      <c r="AA53" s="27"/>
      <c r="AB53" s="27"/>
      <c r="AC53" s="27"/>
      <c r="AD53" s="26"/>
      <c r="AE53" s="9"/>
    </row>
    <row r="54" spans="1:31" ht="27.75" customHeight="1">
      <c r="A54" s="14">
        <v>46</v>
      </c>
      <c r="B54" s="300" t="s">
        <v>516</v>
      </c>
      <c r="C54" s="16" t="s">
        <v>467</v>
      </c>
      <c r="D54" s="257" t="s">
        <v>559</v>
      </c>
      <c r="E54" s="257" t="s">
        <v>559</v>
      </c>
      <c r="F54" s="303" t="s">
        <v>444</v>
      </c>
      <c r="G54" s="302">
        <v>45306</v>
      </c>
      <c r="H54" s="18" t="s">
        <v>233</v>
      </c>
      <c r="I54" s="50"/>
      <c r="J54" s="50">
        <v>1</v>
      </c>
      <c r="K54" s="50"/>
      <c r="L54" s="50"/>
      <c r="M54" s="50"/>
      <c r="N54" s="50"/>
      <c r="O54" s="50"/>
      <c r="P54" s="50"/>
      <c r="Q54" s="57"/>
      <c r="R54" s="58"/>
      <c r="S54" s="58"/>
      <c r="T54" s="58">
        <v>1</v>
      </c>
      <c r="U54" s="58"/>
      <c r="V54" s="256" t="s">
        <v>550</v>
      </c>
      <c r="W54" s="59"/>
      <c r="X54" s="60"/>
      <c r="Y54" s="27"/>
      <c r="Z54" s="27"/>
      <c r="AA54" s="27"/>
      <c r="AB54" s="27"/>
      <c r="AC54" s="27"/>
      <c r="AD54" s="26"/>
      <c r="AE54" s="9"/>
    </row>
    <row r="55" spans="1:31" ht="27.75" customHeight="1">
      <c r="A55" s="14">
        <v>47</v>
      </c>
      <c r="B55" s="300" t="s">
        <v>517</v>
      </c>
      <c r="C55" s="16" t="s">
        <v>467</v>
      </c>
      <c r="D55" s="257" t="s">
        <v>559</v>
      </c>
      <c r="E55" s="257" t="s">
        <v>559</v>
      </c>
      <c r="F55" s="303" t="s">
        <v>444</v>
      </c>
      <c r="G55" s="302">
        <v>45307</v>
      </c>
      <c r="H55" s="18" t="s">
        <v>233</v>
      </c>
      <c r="I55" s="50"/>
      <c r="J55" s="50">
        <v>1</v>
      </c>
      <c r="K55" s="50"/>
      <c r="L55" s="50"/>
      <c r="M55" s="50"/>
      <c r="N55" s="50"/>
      <c r="O55" s="50"/>
      <c r="P55" s="50"/>
      <c r="Q55" s="57"/>
      <c r="R55" s="58"/>
      <c r="S55" s="58"/>
      <c r="T55" s="58">
        <v>1</v>
      </c>
      <c r="U55" s="58"/>
      <c r="V55" s="256" t="s">
        <v>551</v>
      </c>
      <c r="W55" s="59"/>
      <c r="X55" s="60"/>
      <c r="Y55" s="27"/>
      <c r="Z55" s="27"/>
      <c r="AA55" s="27"/>
      <c r="AB55" s="27"/>
      <c r="AC55" s="27"/>
      <c r="AD55" s="26"/>
      <c r="AE55" s="9"/>
    </row>
    <row r="56" spans="1:31" ht="27.75" customHeight="1">
      <c r="A56" s="14">
        <v>48</v>
      </c>
      <c r="B56" s="300" t="s">
        <v>518</v>
      </c>
      <c r="C56" s="16" t="s">
        <v>467</v>
      </c>
      <c r="D56" s="257" t="s">
        <v>559</v>
      </c>
      <c r="E56" s="257" t="s">
        <v>559</v>
      </c>
      <c r="F56" s="303" t="s">
        <v>444</v>
      </c>
      <c r="G56" s="302">
        <v>45308</v>
      </c>
      <c r="H56" s="18" t="s">
        <v>233</v>
      </c>
      <c r="I56" s="50"/>
      <c r="J56" s="50">
        <v>1</v>
      </c>
      <c r="K56" s="50"/>
      <c r="L56" s="50"/>
      <c r="M56" s="50"/>
      <c r="N56" s="50"/>
      <c r="O56" s="50"/>
      <c r="P56" s="50"/>
      <c r="Q56" s="57"/>
      <c r="R56" s="58"/>
      <c r="S56" s="58"/>
      <c r="T56" s="58">
        <v>1</v>
      </c>
      <c r="U56" s="58"/>
      <c r="V56" s="256" t="s">
        <v>552</v>
      </c>
      <c r="W56" s="59"/>
      <c r="X56" s="60"/>
      <c r="Y56" s="27"/>
      <c r="Z56" s="27"/>
      <c r="AA56" s="27"/>
      <c r="AB56" s="27"/>
      <c r="AC56" s="27"/>
      <c r="AD56" s="26"/>
      <c r="AE56" s="9"/>
    </row>
    <row r="57" spans="1:31" ht="27.75" customHeight="1">
      <c r="A57" s="14">
        <v>49</v>
      </c>
      <c r="B57" s="300" t="s">
        <v>519</v>
      </c>
      <c r="C57" s="16" t="s">
        <v>467</v>
      </c>
      <c r="D57" s="257" t="s">
        <v>559</v>
      </c>
      <c r="E57" s="257" t="s">
        <v>559</v>
      </c>
      <c r="F57" s="303" t="s">
        <v>444</v>
      </c>
      <c r="G57" s="302">
        <v>45309</v>
      </c>
      <c r="H57" s="18" t="s">
        <v>233</v>
      </c>
      <c r="I57" s="50"/>
      <c r="J57" s="50">
        <v>1</v>
      </c>
      <c r="K57" s="50"/>
      <c r="L57" s="50"/>
      <c r="M57" s="50"/>
      <c r="N57" s="50"/>
      <c r="O57" s="50"/>
      <c r="P57" s="50"/>
      <c r="Q57" s="57"/>
      <c r="R57" s="58"/>
      <c r="S57" s="58"/>
      <c r="T57" s="58">
        <v>1</v>
      </c>
      <c r="U57" s="58"/>
      <c r="V57" s="256" t="s">
        <v>553</v>
      </c>
      <c r="W57" s="59"/>
      <c r="X57" s="60"/>
      <c r="Y57" s="27"/>
      <c r="Z57" s="27"/>
      <c r="AA57" s="27"/>
      <c r="AB57" s="27"/>
      <c r="AC57" s="27"/>
      <c r="AD57" s="26"/>
      <c r="AE57" s="9"/>
    </row>
    <row r="58" spans="1:31" ht="27.75" customHeight="1">
      <c r="A58" s="14">
        <v>50</v>
      </c>
      <c r="B58" s="300" t="s">
        <v>520</v>
      </c>
      <c r="C58" s="16" t="s">
        <v>467</v>
      </c>
      <c r="D58" s="257" t="s">
        <v>559</v>
      </c>
      <c r="E58" s="257" t="s">
        <v>559</v>
      </c>
      <c r="F58" s="303" t="s">
        <v>444</v>
      </c>
      <c r="G58" s="302">
        <v>45310</v>
      </c>
      <c r="H58" s="18" t="s">
        <v>233</v>
      </c>
      <c r="I58" s="50"/>
      <c r="J58" s="50">
        <v>1</v>
      </c>
      <c r="K58" s="50"/>
      <c r="L58" s="50"/>
      <c r="M58" s="50"/>
      <c r="N58" s="50"/>
      <c r="O58" s="50"/>
      <c r="P58" s="50"/>
      <c r="Q58" s="57"/>
      <c r="R58" s="58"/>
      <c r="S58" s="58"/>
      <c r="T58" s="58">
        <v>1</v>
      </c>
      <c r="U58" s="58"/>
      <c r="V58" s="256" t="s">
        <v>554</v>
      </c>
      <c r="W58" s="59"/>
      <c r="X58" s="60"/>
      <c r="Y58" s="27"/>
      <c r="Z58" s="27"/>
      <c r="AA58" s="27"/>
      <c r="AB58" s="27"/>
      <c r="AC58" s="27"/>
      <c r="AD58" s="26"/>
      <c r="AE58" s="9"/>
    </row>
    <row r="59" spans="1:31" ht="27.75" customHeight="1">
      <c r="A59" s="14">
        <v>51</v>
      </c>
      <c r="B59" s="300" t="s">
        <v>521</v>
      </c>
      <c r="C59" s="16" t="s">
        <v>467</v>
      </c>
      <c r="D59" s="257" t="s">
        <v>559</v>
      </c>
      <c r="E59" s="257" t="s">
        <v>559</v>
      </c>
      <c r="F59" s="303" t="s">
        <v>444</v>
      </c>
      <c r="G59" s="302">
        <v>45311</v>
      </c>
      <c r="H59" s="18" t="s">
        <v>233</v>
      </c>
      <c r="I59" s="50"/>
      <c r="J59" s="50">
        <v>1</v>
      </c>
      <c r="K59" s="50"/>
      <c r="L59" s="50"/>
      <c r="M59" s="50"/>
      <c r="N59" s="50"/>
      <c r="O59" s="50"/>
      <c r="P59" s="50"/>
      <c r="Q59" s="57"/>
      <c r="R59" s="58"/>
      <c r="S59" s="58"/>
      <c r="T59" s="58">
        <v>1</v>
      </c>
      <c r="U59" s="58"/>
      <c r="V59" s="256" t="s">
        <v>555</v>
      </c>
      <c r="W59" s="59"/>
      <c r="X59" s="60"/>
      <c r="Y59" s="27"/>
      <c r="Z59" s="27"/>
      <c r="AA59" s="27"/>
      <c r="AB59" s="27"/>
      <c r="AC59" s="27"/>
      <c r="AD59" s="26"/>
      <c r="AE59" s="9"/>
    </row>
    <row r="60" spans="1:31" ht="27.75" customHeight="1">
      <c r="A60" s="14">
        <v>52</v>
      </c>
      <c r="B60" s="300" t="s">
        <v>522</v>
      </c>
      <c r="C60" s="16" t="s">
        <v>467</v>
      </c>
      <c r="D60" s="257" t="s">
        <v>559</v>
      </c>
      <c r="E60" s="257" t="s">
        <v>559</v>
      </c>
      <c r="F60" s="303" t="s">
        <v>444</v>
      </c>
      <c r="G60" s="302">
        <v>45312</v>
      </c>
      <c r="H60" s="18" t="s">
        <v>233</v>
      </c>
      <c r="I60" s="50"/>
      <c r="J60" s="50">
        <v>1</v>
      </c>
      <c r="K60" s="50"/>
      <c r="L60" s="50"/>
      <c r="M60" s="50"/>
      <c r="N60" s="50"/>
      <c r="O60" s="50"/>
      <c r="P60" s="50"/>
      <c r="Q60" s="57"/>
      <c r="R60" s="58"/>
      <c r="S60" s="58"/>
      <c r="T60" s="58">
        <v>1</v>
      </c>
      <c r="U60" s="58"/>
      <c r="V60" s="256" t="s">
        <v>556</v>
      </c>
      <c r="W60" s="59"/>
      <c r="X60" s="60"/>
      <c r="Y60" s="27"/>
      <c r="Z60" s="27"/>
      <c r="AA60" s="27"/>
      <c r="AB60" s="27"/>
      <c r="AC60" s="27"/>
      <c r="AD60" s="26"/>
      <c r="AE60" s="9"/>
    </row>
    <row r="61" spans="1:31" ht="27.75" customHeight="1">
      <c r="A61" s="14">
        <v>53</v>
      </c>
      <c r="B61" s="300" t="s">
        <v>523</v>
      </c>
      <c r="C61" s="16" t="s">
        <v>467</v>
      </c>
      <c r="D61" s="257" t="s">
        <v>559</v>
      </c>
      <c r="E61" s="257" t="s">
        <v>559</v>
      </c>
      <c r="F61" s="303" t="s">
        <v>444</v>
      </c>
      <c r="G61" s="302">
        <v>45313</v>
      </c>
      <c r="H61" s="18" t="s">
        <v>233</v>
      </c>
      <c r="I61" s="50"/>
      <c r="J61" s="50">
        <v>1</v>
      </c>
      <c r="K61" s="50"/>
      <c r="L61" s="50"/>
      <c r="M61" s="50"/>
      <c r="N61" s="50"/>
      <c r="O61" s="50"/>
      <c r="P61" s="50"/>
      <c r="Q61" s="57"/>
      <c r="R61" s="58"/>
      <c r="S61" s="58"/>
      <c r="T61" s="58">
        <v>1</v>
      </c>
      <c r="U61" s="58"/>
      <c r="V61" s="256" t="s">
        <v>557</v>
      </c>
      <c r="W61" s="59"/>
      <c r="X61" s="60"/>
      <c r="Y61" s="27"/>
      <c r="Z61" s="27"/>
      <c r="AA61" s="27"/>
      <c r="AB61" s="27"/>
      <c r="AC61" s="27"/>
      <c r="AD61" s="26"/>
      <c r="AE61" s="9"/>
    </row>
    <row r="62" spans="1:31" ht="27.75" customHeight="1">
      <c r="A62" s="14">
        <v>54</v>
      </c>
      <c r="B62" s="300" t="s">
        <v>524</v>
      </c>
      <c r="C62" s="16" t="s">
        <v>467</v>
      </c>
      <c r="D62" s="257" t="s">
        <v>559</v>
      </c>
      <c r="E62" s="257" t="s">
        <v>559</v>
      </c>
      <c r="F62" s="303" t="s">
        <v>444</v>
      </c>
      <c r="G62" s="302">
        <v>45314</v>
      </c>
      <c r="H62" s="18" t="s">
        <v>218</v>
      </c>
      <c r="I62" s="50">
        <v>1</v>
      </c>
      <c r="J62" s="50"/>
      <c r="K62" s="50"/>
      <c r="L62" s="50"/>
      <c r="M62" s="50"/>
      <c r="N62" s="50"/>
      <c r="O62" s="50"/>
      <c r="P62" s="50"/>
      <c r="Q62" s="57"/>
      <c r="R62" s="58">
        <v>1</v>
      </c>
      <c r="S62" s="58"/>
      <c r="T62" s="58"/>
      <c r="U62" s="58"/>
      <c r="V62" s="256" t="s">
        <v>558</v>
      </c>
      <c r="W62" s="59"/>
      <c r="X62" s="60"/>
      <c r="Y62" s="27"/>
      <c r="Z62" s="27"/>
      <c r="AA62" s="27"/>
      <c r="AB62" s="27"/>
      <c r="AC62" s="27"/>
      <c r="AD62" s="26"/>
      <c r="AE62" s="9"/>
    </row>
    <row r="63" spans="1:31" ht="27.75" customHeight="1">
      <c r="A63" s="14"/>
      <c r="B63" s="19"/>
      <c r="C63" s="20"/>
      <c r="D63" s="19"/>
      <c r="E63" s="20"/>
      <c r="F63" s="17"/>
      <c r="G63" s="21">
        <f>SUM(I63:P63)</f>
        <v>54</v>
      </c>
      <c r="H63" s="21"/>
      <c r="I63" s="51">
        <f>SUM(I9:I62)</f>
        <v>10</v>
      </c>
      <c r="J63" s="51">
        <f t="shared" ref="J63:P63" si="0">SUM(J9:J62)</f>
        <v>44</v>
      </c>
      <c r="K63" s="51">
        <f t="shared" si="0"/>
        <v>0</v>
      </c>
      <c r="L63" s="51">
        <f t="shared" si="0"/>
        <v>0</v>
      </c>
      <c r="M63" s="51">
        <f t="shared" si="0"/>
        <v>0</v>
      </c>
      <c r="N63" s="51">
        <f t="shared" si="0"/>
        <v>0</v>
      </c>
      <c r="O63" s="51">
        <f t="shared" si="0"/>
        <v>0</v>
      </c>
      <c r="P63" s="51">
        <f t="shared" si="0"/>
        <v>0</v>
      </c>
      <c r="Q63" s="57"/>
      <c r="R63" s="58"/>
      <c r="S63" s="58"/>
      <c r="T63" s="58"/>
      <c r="U63" s="58"/>
      <c r="V63" s="254"/>
      <c r="W63" s="59"/>
      <c r="X63" s="60"/>
    </row>
    <row r="64" spans="1:31" ht="27.75" customHeight="1">
      <c r="A64" s="316" t="s">
        <v>562</v>
      </c>
      <c r="B64" s="269"/>
      <c r="C64" s="269"/>
      <c r="D64" s="269"/>
      <c r="E64" s="269"/>
      <c r="F64" s="269"/>
      <c r="G64" s="267"/>
      <c r="H64" s="267"/>
      <c r="I64" s="267"/>
      <c r="J64" s="267"/>
      <c r="K64" s="267"/>
      <c r="L64" s="267"/>
      <c r="M64" s="267"/>
      <c r="N64" s="267"/>
      <c r="O64" s="267"/>
      <c r="P64" s="270"/>
      <c r="Q64" s="271"/>
      <c r="R64" s="272"/>
      <c r="S64" s="501">
        <f>G79</f>
        <v>14</v>
      </c>
      <c r="T64" s="501"/>
      <c r="U64" s="502" t="s">
        <v>206</v>
      </c>
      <c r="V64" s="502"/>
      <c r="W64" s="260"/>
      <c r="X64" s="261"/>
    </row>
    <row r="65" spans="1:24" ht="27.75" customHeight="1">
      <c r="A65" s="266">
        <v>1</v>
      </c>
      <c r="B65" s="296" t="s">
        <v>380</v>
      </c>
      <c r="C65" s="16" t="s">
        <v>467</v>
      </c>
      <c r="D65" s="15" t="s">
        <v>572</v>
      </c>
      <c r="E65" s="257" t="s">
        <v>571</v>
      </c>
      <c r="F65" s="17" t="s">
        <v>576</v>
      </c>
      <c r="G65" s="318">
        <v>45292</v>
      </c>
      <c r="H65" s="278" t="s">
        <v>218</v>
      </c>
      <c r="I65" s="279">
        <v>1</v>
      </c>
      <c r="J65" s="279"/>
      <c r="K65" s="279"/>
      <c r="L65" s="279"/>
      <c r="M65" s="279"/>
      <c r="N65" s="279"/>
      <c r="O65" s="279"/>
      <c r="P65" s="279"/>
      <c r="Q65" s="280"/>
      <c r="R65" s="281">
        <v>1</v>
      </c>
      <c r="S65" s="281"/>
      <c r="T65" s="281"/>
      <c r="U65" s="281"/>
      <c r="V65" s="320" t="s">
        <v>381</v>
      </c>
      <c r="W65" s="258"/>
      <c r="X65" s="259"/>
    </row>
    <row r="66" spans="1:24" ht="27.75" customHeight="1">
      <c r="A66" s="266">
        <v>2</v>
      </c>
      <c r="B66" s="296" t="s">
        <v>385</v>
      </c>
      <c r="C66" s="16" t="s">
        <v>467</v>
      </c>
      <c r="D66" s="15" t="s">
        <v>572</v>
      </c>
      <c r="E66" s="257" t="s">
        <v>571</v>
      </c>
      <c r="F66" s="17" t="s">
        <v>576</v>
      </c>
      <c r="G66" s="318">
        <v>45292</v>
      </c>
      <c r="H66" s="278" t="s">
        <v>218</v>
      </c>
      <c r="I66" s="79">
        <v>1</v>
      </c>
      <c r="J66" s="279"/>
      <c r="K66" s="79"/>
      <c r="L66" s="79"/>
      <c r="M66" s="79"/>
      <c r="N66" s="79"/>
      <c r="O66" s="79"/>
      <c r="P66" s="79"/>
      <c r="Q66" s="57"/>
      <c r="R66" s="82">
        <v>1</v>
      </c>
      <c r="S66" s="82"/>
      <c r="T66" s="281"/>
      <c r="U66" s="82"/>
      <c r="V66" s="320" t="s">
        <v>382</v>
      </c>
      <c r="W66" s="83"/>
      <c r="X66" s="276"/>
    </row>
    <row r="67" spans="1:24" ht="27.75" customHeight="1">
      <c r="A67" s="266">
        <v>3</v>
      </c>
      <c r="B67" s="296" t="s">
        <v>386</v>
      </c>
      <c r="C67" s="16" t="s">
        <v>467</v>
      </c>
      <c r="D67" s="15" t="s">
        <v>573</v>
      </c>
      <c r="E67" s="257" t="s">
        <v>571</v>
      </c>
      <c r="F67" s="17" t="s">
        <v>437</v>
      </c>
      <c r="G67" s="319">
        <v>45323</v>
      </c>
      <c r="H67" s="278" t="s">
        <v>218</v>
      </c>
      <c r="I67" s="79">
        <v>1</v>
      </c>
      <c r="J67" s="279"/>
      <c r="K67" s="79"/>
      <c r="L67" s="79"/>
      <c r="M67" s="79"/>
      <c r="N67" s="79"/>
      <c r="O67" s="79"/>
      <c r="P67" s="79"/>
      <c r="Q67" s="57"/>
      <c r="R67" s="82">
        <v>1</v>
      </c>
      <c r="S67" s="82"/>
      <c r="T67" s="281"/>
      <c r="U67" s="82"/>
      <c r="V67" s="321" t="s">
        <v>390</v>
      </c>
      <c r="W67" s="83"/>
      <c r="X67" s="276"/>
    </row>
    <row r="68" spans="1:24" ht="27.75" customHeight="1">
      <c r="A68" s="266">
        <v>4</v>
      </c>
      <c r="B68" s="296" t="s">
        <v>387</v>
      </c>
      <c r="C68" s="16" t="s">
        <v>467</v>
      </c>
      <c r="D68" s="15" t="s">
        <v>573</v>
      </c>
      <c r="E68" s="257" t="s">
        <v>571</v>
      </c>
      <c r="F68" s="17" t="s">
        <v>437</v>
      </c>
      <c r="G68" s="318">
        <v>45323</v>
      </c>
      <c r="H68" s="278" t="s">
        <v>236</v>
      </c>
      <c r="I68" s="79"/>
      <c r="J68" s="279"/>
      <c r="K68" s="79"/>
      <c r="L68" s="79"/>
      <c r="M68" s="79">
        <v>1</v>
      </c>
      <c r="N68" s="79"/>
      <c r="O68" s="79"/>
      <c r="P68" s="79"/>
      <c r="Q68" s="57"/>
      <c r="R68" s="82">
        <v>1</v>
      </c>
      <c r="S68" s="82"/>
      <c r="T68" s="281"/>
      <c r="U68" s="82"/>
      <c r="V68" s="322" t="s">
        <v>329</v>
      </c>
      <c r="W68" s="83"/>
      <c r="X68" s="276"/>
    </row>
    <row r="69" spans="1:24" ht="27.75" customHeight="1">
      <c r="A69" s="266">
        <v>5</v>
      </c>
      <c r="B69" s="296" t="s">
        <v>388</v>
      </c>
      <c r="C69" s="16" t="s">
        <v>467</v>
      </c>
      <c r="D69" s="15" t="s">
        <v>573</v>
      </c>
      <c r="E69" s="257" t="s">
        <v>571</v>
      </c>
      <c r="F69" s="17" t="s">
        <v>576</v>
      </c>
      <c r="G69" s="318">
        <v>45352</v>
      </c>
      <c r="H69" s="278" t="s">
        <v>218</v>
      </c>
      <c r="I69" s="79">
        <v>1</v>
      </c>
      <c r="J69" s="279"/>
      <c r="K69" s="79"/>
      <c r="L69" s="79"/>
      <c r="M69" s="79"/>
      <c r="N69" s="79"/>
      <c r="O69" s="79"/>
      <c r="P69" s="79"/>
      <c r="Q69" s="57"/>
      <c r="R69" s="82">
        <v>1</v>
      </c>
      <c r="S69" s="82"/>
      <c r="T69" s="281"/>
      <c r="U69" s="82"/>
      <c r="V69" s="322" t="s">
        <v>391</v>
      </c>
      <c r="W69" s="83"/>
      <c r="X69" s="276"/>
    </row>
    <row r="70" spans="1:24" ht="27.75" customHeight="1">
      <c r="A70" s="266">
        <v>6</v>
      </c>
      <c r="B70" s="296" t="s">
        <v>389</v>
      </c>
      <c r="C70" s="16" t="s">
        <v>467</v>
      </c>
      <c r="D70" s="15" t="s">
        <v>573</v>
      </c>
      <c r="E70" s="257" t="s">
        <v>571</v>
      </c>
      <c r="F70" s="17" t="s">
        <v>576</v>
      </c>
      <c r="G70" s="318">
        <v>45352</v>
      </c>
      <c r="H70" s="278" t="s">
        <v>218</v>
      </c>
      <c r="I70" s="79">
        <v>1</v>
      </c>
      <c r="J70" s="279"/>
      <c r="K70" s="79"/>
      <c r="L70" s="79"/>
      <c r="M70" s="79"/>
      <c r="N70" s="79"/>
      <c r="O70" s="79"/>
      <c r="P70" s="79"/>
      <c r="Q70" s="57"/>
      <c r="R70" s="82">
        <v>1</v>
      </c>
      <c r="S70" s="82"/>
      <c r="T70" s="281"/>
      <c r="U70" s="82"/>
      <c r="V70" s="322" t="s">
        <v>392</v>
      </c>
      <c r="W70" s="83"/>
      <c r="X70" s="276"/>
    </row>
    <row r="71" spans="1:24" ht="27.75" customHeight="1">
      <c r="A71" s="266">
        <v>7</v>
      </c>
      <c r="B71" s="296" t="s">
        <v>563</v>
      </c>
      <c r="C71" s="16" t="s">
        <v>467</v>
      </c>
      <c r="D71" s="15" t="s">
        <v>572</v>
      </c>
      <c r="E71" s="257" t="s">
        <v>571</v>
      </c>
      <c r="F71" s="17" t="s">
        <v>437</v>
      </c>
      <c r="G71" s="318">
        <v>45383</v>
      </c>
      <c r="H71" s="278" t="s">
        <v>218</v>
      </c>
      <c r="I71" s="79">
        <v>1</v>
      </c>
      <c r="J71" s="279"/>
      <c r="K71" s="79"/>
      <c r="L71" s="79"/>
      <c r="M71" s="79"/>
      <c r="N71" s="79"/>
      <c r="O71" s="79"/>
      <c r="P71" s="79"/>
      <c r="Q71" s="57"/>
      <c r="R71" s="82">
        <v>1</v>
      </c>
      <c r="S71" s="82"/>
      <c r="T71" s="281"/>
      <c r="U71" s="82"/>
      <c r="V71" s="323" t="s">
        <v>577</v>
      </c>
      <c r="W71" s="83"/>
      <c r="X71" s="276"/>
    </row>
    <row r="72" spans="1:24" ht="27.75" customHeight="1">
      <c r="A72" s="266">
        <v>8</v>
      </c>
      <c r="B72" s="296" t="s">
        <v>564</v>
      </c>
      <c r="C72" s="16" t="s">
        <v>467</v>
      </c>
      <c r="D72" s="15" t="s">
        <v>572</v>
      </c>
      <c r="E72" s="257" t="s">
        <v>571</v>
      </c>
      <c r="F72" s="17" t="s">
        <v>437</v>
      </c>
      <c r="G72" s="318">
        <v>45383</v>
      </c>
      <c r="H72" s="278" t="s">
        <v>218</v>
      </c>
      <c r="I72" s="79">
        <v>1</v>
      </c>
      <c r="J72" s="279"/>
      <c r="K72" s="79"/>
      <c r="L72" s="79"/>
      <c r="M72" s="79"/>
      <c r="N72" s="79"/>
      <c r="O72" s="79"/>
      <c r="P72" s="284"/>
      <c r="Q72" s="57"/>
      <c r="R72" s="82">
        <v>1</v>
      </c>
      <c r="S72" s="82"/>
      <c r="T72" s="281"/>
      <c r="U72" s="82"/>
      <c r="V72" s="320" t="s">
        <v>381</v>
      </c>
      <c r="W72" s="264"/>
      <c r="X72" s="265"/>
    </row>
    <row r="73" spans="1:24" ht="45.6" customHeight="1">
      <c r="A73" s="266">
        <v>9</v>
      </c>
      <c r="B73" s="296" t="s">
        <v>565</v>
      </c>
      <c r="C73" s="16" t="s">
        <v>467</v>
      </c>
      <c r="D73" s="15" t="s">
        <v>574</v>
      </c>
      <c r="E73" s="257" t="s">
        <v>571</v>
      </c>
      <c r="F73" s="17" t="s">
        <v>576</v>
      </c>
      <c r="G73" s="318">
        <v>45413</v>
      </c>
      <c r="H73" s="278" t="s">
        <v>218</v>
      </c>
      <c r="I73" s="79">
        <v>1</v>
      </c>
      <c r="J73" s="279"/>
      <c r="K73" s="79"/>
      <c r="L73" s="79"/>
      <c r="M73" s="79"/>
      <c r="N73" s="79"/>
      <c r="O73" s="79"/>
      <c r="P73" s="79"/>
      <c r="Q73" s="57"/>
      <c r="R73" s="82">
        <v>1</v>
      </c>
      <c r="S73" s="82"/>
      <c r="T73" s="281"/>
      <c r="U73" s="82"/>
      <c r="V73" s="323" t="s">
        <v>578</v>
      </c>
      <c r="W73" s="83"/>
      <c r="X73" s="84"/>
    </row>
    <row r="74" spans="1:24" ht="42" customHeight="1">
      <c r="A74" s="266">
        <v>10</v>
      </c>
      <c r="B74" s="296" t="s">
        <v>566</v>
      </c>
      <c r="C74" s="16" t="s">
        <v>467</v>
      </c>
      <c r="D74" s="15" t="s">
        <v>575</v>
      </c>
      <c r="E74" s="257" t="s">
        <v>571</v>
      </c>
      <c r="F74" s="17" t="s">
        <v>576</v>
      </c>
      <c r="G74" s="318">
        <v>45413</v>
      </c>
      <c r="H74" s="278" t="s">
        <v>218</v>
      </c>
      <c r="I74" s="79">
        <v>1</v>
      </c>
      <c r="J74" s="279"/>
      <c r="K74" s="79"/>
      <c r="L74" s="79"/>
      <c r="M74" s="79"/>
      <c r="N74" s="79"/>
      <c r="O74" s="79"/>
      <c r="P74" s="79"/>
      <c r="Q74" s="57"/>
      <c r="R74" s="82">
        <v>1</v>
      </c>
      <c r="S74" s="82"/>
      <c r="T74" s="281"/>
      <c r="U74" s="82"/>
      <c r="V74" s="320" t="s">
        <v>579</v>
      </c>
      <c r="W74" s="83"/>
      <c r="X74" s="84"/>
    </row>
    <row r="75" spans="1:24" ht="37.5" customHeight="1">
      <c r="A75" s="266">
        <v>11</v>
      </c>
      <c r="B75" s="296" t="s">
        <v>567</v>
      </c>
      <c r="C75" s="16" t="s">
        <v>467</v>
      </c>
      <c r="D75" s="15" t="s">
        <v>573</v>
      </c>
      <c r="E75" s="257" t="s">
        <v>571</v>
      </c>
      <c r="F75" s="17" t="s">
        <v>437</v>
      </c>
      <c r="G75" s="318">
        <v>45444</v>
      </c>
      <c r="H75" s="278" t="s">
        <v>218</v>
      </c>
      <c r="I75" s="79">
        <v>1</v>
      </c>
      <c r="J75" s="279"/>
      <c r="K75" s="79"/>
      <c r="L75" s="79"/>
      <c r="M75" s="79"/>
      <c r="N75" s="79"/>
      <c r="O75" s="79"/>
      <c r="P75" s="79"/>
      <c r="Q75" s="57"/>
      <c r="R75" s="82">
        <v>1</v>
      </c>
      <c r="S75" s="82"/>
      <c r="T75" s="281"/>
      <c r="U75" s="82"/>
      <c r="V75" s="323" t="s">
        <v>538</v>
      </c>
      <c r="W75" s="83"/>
      <c r="X75" s="84"/>
    </row>
    <row r="76" spans="1:24" ht="35.450000000000003" customHeight="1">
      <c r="A76" s="266">
        <v>12</v>
      </c>
      <c r="B76" s="296" t="s">
        <v>568</v>
      </c>
      <c r="C76" s="16" t="s">
        <v>467</v>
      </c>
      <c r="D76" s="15" t="s">
        <v>573</v>
      </c>
      <c r="E76" s="257" t="s">
        <v>571</v>
      </c>
      <c r="F76" s="17" t="s">
        <v>437</v>
      </c>
      <c r="G76" s="318">
        <v>45444</v>
      </c>
      <c r="H76" s="278" t="s">
        <v>218</v>
      </c>
      <c r="I76" s="79">
        <v>1</v>
      </c>
      <c r="J76" s="279"/>
      <c r="K76" s="79"/>
      <c r="L76" s="79"/>
      <c r="M76" s="79"/>
      <c r="N76" s="79"/>
      <c r="O76" s="79"/>
      <c r="P76" s="79"/>
      <c r="Q76" s="57"/>
      <c r="R76" s="82">
        <v>1</v>
      </c>
      <c r="S76" s="82"/>
      <c r="T76" s="281"/>
      <c r="U76" s="82"/>
      <c r="V76" s="320" t="s">
        <v>365</v>
      </c>
      <c r="W76" s="83"/>
      <c r="X76" s="84"/>
    </row>
    <row r="77" spans="1:24" ht="36.6" customHeight="1">
      <c r="A77" s="266">
        <v>13</v>
      </c>
      <c r="B77" s="296" t="s">
        <v>569</v>
      </c>
      <c r="C77" s="16" t="s">
        <v>467</v>
      </c>
      <c r="D77" s="15" t="s">
        <v>573</v>
      </c>
      <c r="E77" s="257" t="s">
        <v>571</v>
      </c>
      <c r="F77" s="17" t="s">
        <v>576</v>
      </c>
      <c r="G77" s="318">
        <v>45505</v>
      </c>
      <c r="H77" s="278" t="s">
        <v>218</v>
      </c>
      <c r="I77" s="79">
        <v>1</v>
      </c>
      <c r="J77" s="279"/>
      <c r="K77" s="79"/>
      <c r="L77" s="79"/>
      <c r="M77" s="79"/>
      <c r="N77" s="79"/>
      <c r="O77" s="79"/>
      <c r="P77" s="79"/>
      <c r="Q77" s="57"/>
      <c r="R77" s="82">
        <v>1</v>
      </c>
      <c r="S77" s="82"/>
      <c r="T77" s="281"/>
      <c r="U77" s="82"/>
      <c r="V77" s="320" t="s">
        <v>580</v>
      </c>
      <c r="W77" s="83"/>
      <c r="X77" s="84"/>
    </row>
    <row r="78" spans="1:24" ht="41.1" customHeight="1">
      <c r="A78" s="266">
        <v>14</v>
      </c>
      <c r="B78" s="296" t="s">
        <v>570</v>
      </c>
      <c r="C78" s="16" t="s">
        <v>467</v>
      </c>
      <c r="D78" s="15" t="s">
        <v>573</v>
      </c>
      <c r="E78" s="257" t="s">
        <v>571</v>
      </c>
      <c r="F78" s="17" t="s">
        <v>576</v>
      </c>
      <c r="G78" s="318">
        <v>45505</v>
      </c>
      <c r="H78" s="278" t="s">
        <v>218</v>
      </c>
      <c r="I78" s="79">
        <v>1</v>
      </c>
      <c r="J78" s="279"/>
      <c r="K78" s="79"/>
      <c r="L78" s="79"/>
      <c r="M78" s="79"/>
      <c r="N78" s="79"/>
      <c r="O78" s="79"/>
      <c r="P78" s="79"/>
      <c r="Q78" s="57"/>
      <c r="R78" s="82">
        <v>1</v>
      </c>
      <c r="S78" s="82"/>
      <c r="T78" s="281"/>
      <c r="U78" s="82"/>
      <c r="V78" s="323" t="s">
        <v>581</v>
      </c>
      <c r="W78" s="83"/>
      <c r="X78" s="84"/>
    </row>
    <row r="79" spans="1:24" ht="27.75" customHeight="1">
      <c r="A79" s="14"/>
      <c r="B79" s="61"/>
      <c r="C79" s="73"/>
      <c r="D79" s="61"/>
      <c r="E79" s="73"/>
      <c r="F79" s="17"/>
      <c r="G79" s="21">
        <f>SUM(I79:P79)</f>
        <v>14</v>
      </c>
      <c r="H79" s="21"/>
      <c r="I79" s="51">
        <f>SUM(I64:I78)</f>
        <v>13</v>
      </c>
      <c r="J79" s="51">
        <f>SUM(J65:J78)</f>
        <v>0</v>
      </c>
      <c r="K79" s="51">
        <f>SUM(K65:K72)</f>
        <v>0</v>
      </c>
      <c r="L79" s="51">
        <f>SUM(L65:L72)</f>
        <v>0</v>
      </c>
      <c r="M79" s="51">
        <f>SUM(M65:M78)</f>
        <v>1</v>
      </c>
      <c r="N79" s="51">
        <f>SUM(N65:N72)</f>
        <v>0</v>
      </c>
      <c r="O79" s="51">
        <f>SUM(O65:O72)</f>
        <v>0</v>
      </c>
      <c r="P79" s="51">
        <f>SUM(P65:P72)</f>
        <v>0</v>
      </c>
      <c r="Q79" s="57"/>
      <c r="R79" s="58"/>
      <c r="S79" s="58"/>
      <c r="T79" s="58"/>
      <c r="U79" s="58"/>
      <c r="V79" s="254"/>
      <c r="W79" s="59"/>
      <c r="X79" s="60"/>
    </row>
    <row r="80" spans="1:24" ht="27.75" customHeight="1">
      <c r="A80" s="316" t="s">
        <v>583</v>
      </c>
      <c r="B80" s="269"/>
      <c r="C80" s="269"/>
      <c r="D80" s="269"/>
      <c r="E80" s="269"/>
      <c r="F80" s="269"/>
      <c r="G80" s="267"/>
      <c r="H80" s="267"/>
      <c r="I80" s="267"/>
      <c r="J80" s="267"/>
      <c r="K80" s="267"/>
      <c r="L80" s="267"/>
      <c r="M80" s="267"/>
      <c r="N80" s="267"/>
      <c r="O80" s="267"/>
      <c r="P80" s="270"/>
      <c r="Q80" s="271"/>
      <c r="R80" s="272"/>
      <c r="S80" s="501">
        <f>G82</f>
        <v>0</v>
      </c>
      <c r="T80" s="501"/>
      <c r="U80" s="502" t="s">
        <v>206</v>
      </c>
      <c r="V80" s="502"/>
      <c r="W80" s="260"/>
      <c r="X80" s="261"/>
    </row>
    <row r="81" spans="1:24" ht="27.75" customHeight="1">
      <c r="A81" s="14">
        <v>1</v>
      </c>
      <c r="B81" s="307" t="s">
        <v>272</v>
      </c>
      <c r="C81" s="16"/>
      <c r="D81" s="15"/>
      <c r="E81" s="253"/>
      <c r="F81" s="304"/>
      <c r="G81" s="315"/>
      <c r="H81" s="18"/>
      <c r="I81" s="50"/>
      <c r="J81" s="50"/>
      <c r="K81" s="50"/>
      <c r="L81" s="50"/>
      <c r="M81" s="50"/>
      <c r="N81" s="50"/>
      <c r="O81" s="50"/>
      <c r="P81" s="50"/>
      <c r="Q81" s="57"/>
      <c r="R81" s="58"/>
      <c r="S81" s="58"/>
      <c r="T81" s="58"/>
      <c r="U81" s="58"/>
      <c r="V81" s="305"/>
      <c r="W81" s="59"/>
      <c r="X81" s="60"/>
    </row>
    <row r="82" spans="1:24" ht="27.75" customHeight="1">
      <c r="A82" s="14"/>
      <c r="B82" s="19"/>
      <c r="C82" s="20"/>
      <c r="D82" s="19"/>
      <c r="E82" s="20"/>
      <c r="F82" s="17"/>
      <c r="G82" s="21">
        <f>SUM(I82:P82)</f>
        <v>0</v>
      </c>
      <c r="H82" s="21"/>
      <c r="I82" s="51">
        <f>SUM(I81:I81)</f>
        <v>0</v>
      </c>
      <c r="J82" s="51">
        <f>SUM(J81:J81)</f>
        <v>0</v>
      </c>
      <c r="K82" s="51">
        <f>SUM(K64:K81)</f>
        <v>0</v>
      </c>
      <c r="L82" s="51">
        <f>SUM(L64:L81)</f>
        <v>0</v>
      </c>
      <c r="M82" s="51">
        <f>SUM(M81:M81)</f>
        <v>0</v>
      </c>
      <c r="N82" s="51">
        <f>SUM(N64:N81)</f>
        <v>0</v>
      </c>
      <c r="O82" s="51">
        <f>SUM(O64:O81)</f>
        <v>0</v>
      </c>
      <c r="P82" s="51">
        <f>SUM(P64:P81)</f>
        <v>0</v>
      </c>
      <c r="Q82" s="57"/>
      <c r="R82" s="58"/>
      <c r="S82" s="58"/>
      <c r="T82" s="58"/>
      <c r="U82" s="58"/>
      <c r="V82" s="254"/>
      <c r="W82" s="59"/>
      <c r="X82" s="60"/>
    </row>
    <row r="83" spans="1:24" s="330" customFormat="1" ht="27.75" customHeight="1">
      <c r="A83" s="324" t="s">
        <v>582</v>
      </c>
      <c r="B83" s="325"/>
      <c r="C83" s="325"/>
      <c r="D83" s="325"/>
      <c r="E83" s="325"/>
      <c r="F83" s="325"/>
      <c r="G83" s="325"/>
      <c r="H83" s="325"/>
      <c r="I83" s="325"/>
      <c r="J83" s="325"/>
      <c r="K83" s="325"/>
      <c r="L83" s="325"/>
      <c r="M83" s="325"/>
      <c r="N83" s="325"/>
      <c r="O83" s="325"/>
      <c r="P83" s="326"/>
      <c r="Q83" s="327"/>
      <c r="R83" s="328"/>
      <c r="S83" s="503">
        <f>G96</f>
        <v>12</v>
      </c>
      <c r="T83" s="503"/>
      <c r="U83" s="504" t="s">
        <v>206</v>
      </c>
      <c r="V83" s="504"/>
      <c r="W83" s="329"/>
      <c r="X83" s="329"/>
    </row>
    <row r="84" spans="1:24" ht="34.5" customHeight="1">
      <c r="A84" s="14">
        <v>1</v>
      </c>
      <c r="B84" s="308" t="s">
        <v>584</v>
      </c>
      <c r="C84" s="16" t="s">
        <v>468</v>
      </c>
      <c r="D84" s="332" t="s">
        <v>364</v>
      </c>
      <c r="E84" s="253" t="s">
        <v>594</v>
      </c>
      <c r="F84" s="17" t="s">
        <v>436</v>
      </c>
      <c r="G84" s="334" t="s">
        <v>597</v>
      </c>
      <c r="H84" s="18" t="s">
        <v>233</v>
      </c>
      <c r="I84" s="50"/>
      <c r="J84" s="50">
        <v>1</v>
      </c>
      <c r="K84" s="50"/>
      <c r="L84" s="50"/>
      <c r="M84" s="50"/>
      <c r="N84" s="50"/>
      <c r="O84" s="50"/>
      <c r="P84" s="50"/>
      <c r="Q84" s="57"/>
      <c r="R84" s="58"/>
      <c r="S84" s="58"/>
      <c r="T84" s="58">
        <v>1</v>
      </c>
      <c r="U84" s="58"/>
      <c r="V84" s="331" t="s">
        <v>277</v>
      </c>
      <c r="W84" s="59"/>
      <c r="X84" s="60"/>
    </row>
    <row r="85" spans="1:24" ht="34.5" customHeight="1">
      <c r="A85" s="286">
        <v>2</v>
      </c>
      <c r="B85" s="308" t="s">
        <v>585</v>
      </c>
      <c r="C85" s="16" t="s">
        <v>468</v>
      </c>
      <c r="D85" s="332" t="s">
        <v>364</v>
      </c>
      <c r="E85" s="253" t="s">
        <v>594</v>
      </c>
      <c r="F85" s="17" t="s">
        <v>470</v>
      </c>
      <c r="G85" s="334" t="s">
        <v>597</v>
      </c>
      <c r="H85" s="18" t="s">
        <v>233</v>
      </c>
      <c r="I85" s="279"/>
      <c r="J85" s="50">
        <v>1</v>
      </c>
      <c r="K85" s="279"/>
      <c r="L85" s="279"/>
      <c r="M85" s="279"/>
      <c r="N85" s="279"/>
      <c r="O85" s="279"/>
      <c r="P85" s="279"/>
      <c r="Q85" s="57"/>
      <c r="R85" s="281"/>
      <c r="S85" s="281"/>
      <c r="T85" s="58">
        <v>1</v>
      </c>
      <c r="U85" s="281"/>
      <c r="V85" s="331" t="s">
        <v>277</v>
      </c>
      <c r="W85" s="258"/>
      <c r="X85" s="60"/>
    </row>
    <row r="86" spans="1:24" ht="34.5" customHeight="1">
      <c r="A86" s="286">
        <v>3</v>
      </c>
      <c r="B86" s="308" t="s">
        <v>586</v>
      </c>
      <c r="C86" s="16" t="s">
        <v>468</v>
      </c>
      <c r="D86" s="332" t="s">
        <v>364</v>
      </c>
      <c r="E86" s="253" t="s">
        <v>594</v>
      </c>
      <c r="F86" s="17" t="s">
        <v>448</v>
      </c>
      <c r="G86" s="334" t="s">
        <v>597</v>
      </c>
      <c r="H86" s="18" t="s">
        <v>233</v>
      </c>
      <c r="I86" s="279"/>
      <c r="J86" s="50">
        <v>1</v>
      </c>
      <c r="K86" s="279"/>
      <c r="L86" s="279"/>
      <c r="M86" s="279"/>
      <c r="N86" s="279"/>
      <c r="O86" s="279"/>
      <c r="P86" s="279"/>
      <c r="Q86" s="57"/>
      <c r="R86" s="281"/>
      <c r="S86" s="281"/>
      <c r="T86" s="58">
        <v>1</v>
      </c>
      <c r="U86" s="281"/>
      <c r="V86" s="331" t="s">
        <v>277</v>
      </c>
      <c r="W86" s="258"/>
      <c r="X86" s="60"/>
    </row>
    <row r="87" spans="1:24" ht="34.5" customHeight="1">
      <c r="A87" s="14">
        <v>4</v>
      </c>
      <c r="B87" s="308" t="s">
        <v>587</v>
      </c>
      <c r="C87" s="16" t="s">
        <v>468</v>
      </c>
      <c r="D87" s="333" t="s">
        <v>364</v>
      </c>
      <c r="E87" s="253" t="s">
        <v>594</v>
      </c>
      <c r="F87" s="17" t="s">
        <v>416</v>
      </c>
      <c r="G87" s="334" t="s">
        <v>597</v>
      </c>
      <c r="H87" s="18" t="s">
        <v>233</v>
      </c>
      <c r="I87" s="279"/>
      <c r="J87" s="50">
        <v>1</v>
      </c>
      <c r="K87" s="279"/>
      <c r="L87" s="279"/>
      <c r="M87" s="279"/>
      <c r="N87" s="279"/>
      <c r="O87" s="279"/>
      <c r="P87" s="279"/>
      <c r="Q87" s="57"/>
      <c r="R87" s="281"/>
      <c r="S87" s="281"/>
      <c r="T87" s="58">
        <v>1</v>
      </c>
      <c r="U87" s="281"/>
      <c r="V87" s="331" t="s">
        <v>277</v>
      </c>
      <c r="W87" s="258"/>
      <c r="X87" s="60"/>
    </row>
    <row r="88" spans="1:24" ht="34.5" customHeight="1">
      <c r="A88" s="286">
        <v>5</v>
      </c>
      <c r="B88" s="308" t="s">
        <v>588</v>
      </c>
      <c r="C88" s="16" t="s">
        <v>468</v>
      </c>
      <c r="D88" s="332" t="s">
        <v>364</v>
      </c>
      <c r="E88" s="253" t="s">
        <v>594</v>
      </c>
      <c r="F88" s="17" t="s">
        <v>436</v>
      </c>
      <c r="G88" s="334" t="s">
        <v>598</v>
      </c>
      <c r="H88" s="18" t="s">
        <v>233</v>
      </c>
      <c r="I88" s="279"/>
      <c r="J88" s="50">
        <v>1</v>
      </c>
      <c r="K88" s="279"/>
      <c r="L88" s="279"/>
      <c r="M88" s="279"/>
      <c r="N88" s="279"/>
      <c r="O88" s="279"/>
      <c r="P88" s="279"/>
      <c r="Q88" s="57"/>
      <c r="R88" s="281"/>
      <c r="S88" s="281"/>
      <c r="T88" s="58">
        <v>1</v>
      </c>
      <c r="U88" s="281"/>
      <c r="V88" s="331" t="s">
        <v>277</v>
      </c>
      <c r="W88" s="258"/>
      <c r="X88" s="60"/>
    </row>
    <row r="89" spans="1:24" ht="34.5" customHeight="1">
      <c r="A89" s="286">
        <v>6</v>
      </c>
      <c r="B89" s="308" t="s">
        <v>589</v>
      </c>
      <c r="C89" s="16" t="s">
        <v>468</v>
      </c>
      <c r="D89" s="332" t="s">
        <v>364</v>
      </c>
      <c r="E89" s="253" t="s">
        <v>594</v>
      </c>
      <c r="F89" s="17" t="s">
        <v>436</v>
      </c>
      <c r="G89" s="334" t="s">
        <v>598</v>
      </c>
      <c r="H89" s="18" t="s">
        <v>233</v>
      </c>
      <c r="I89" s="279"/>
      <c r="J89" s="50">
        <v>1</v>
      </c>
      <c r="K89" s="279"/>
      <c r="L89" s="279"/>
      <c r="M89" s="279"/>
      <c r="N89" s="279"/>
      <c r="O89" s="279"/>
      <c r="P89" s="279"/>
      <c r="Q89" s="57"/>
      <c r="R89" s="281"/>
      <c r="S89" s="281"/>
      <c r="T89" s="58">
        <v>1</v>
      </c>
      <c r="U89" s="281"/>
      <c r="V89" s="331" t="s">
        <v>277</v>
      </c>
      <c r="W89" s="258"/>
      <c r="X89" s="60"/>
    </row>
    <row r="90" spans="1:24" ht="34.5" customHeight="1">
      <c r="A90" s="14">
        <v>7</v>
      </c>
      <c r="B90" s="308" t="s">
        <v>384</v>
      </c>
      <c r="C90" s="16" t="s">
        <v>468</v>
      </c>
      <c r="D90" s="332" t="s">
        <v>364</v>
      </c>
      <c r="E90" s="253" t="s">
        <v>594</v>
      </c>
      <c r="F90" s="17" t="s">
        <v>448</v>
      </c>
      <c r="G90" s="334" t="s">
        <v>598</v>
      </c>
      <c r="H90" s="18" t="s">
        <v>233</v>
      </c>
      <c r="I90" s="279"/>
      <c r="J90" s="50">
        <v>1</v>
      </c>
      <c r="K90" s="279"/>
      <c r="L90" s="279"/>
      <c r="M90" s="279"/>
      <c r="N90" s="279"/>
      <c r="O90" s="279"/>
      <c r="P90" s="279"/>
      <c r="Q90" s="57"/>
      <c r="R90" s="281"/>
      <c r="S90" s="281"/>
      <c r="T90" s="58">
        <v>1</v>
      </c>
      <c r="U90" s="281"/>
      <c r="V90" s="331" t="s">
        <v>277</v>
      </c>
      <c r="W90" s="258"/>
      <c r="X90" s="60"/>
    </row>
    <row r="91" spans="1:24" ht="34.5" customHeight="1">
      <c r="A91" s="286">
        <v>8</v>
      </c>
      <c r="B91" s="308" t="s">
        <v>590</v>
      </c>
      <c r="C91" s="16" t="s">
        <v>468</v>
      </c>
      <c r="D91" s="333" t="s">
        <v>364</v>
      </c>
      <c r="E91" s="253" t="s">
        <v>594</v>
      </c>
      <c r="F91" s="17" t="s">
        <v>416</v>
      </c>
      <c r="G91" s="334" t="s">
        <v>598</v>
      </c>
      <c r="H91" s="18" t="s">
        <v>233</v>
      </c>
      <c r="I91" s="279"/>
      <c r="J91" s="50">
        <v>1</v>
      </c>
      <c r="K91" s="279"/>
      <c r="L91" s="279"/>
      <c r="M91" s="279"/>
      <c r="N91" s="279"/>
      <c r="O91" s="279"/>
      <c r="P91" s="279"/>
      <c r="Q91" s="57"/>
      <c r="R91" s="281"/>
      <c r="S91" s="281"/>
      <c r="T91" s="58">
        <v>1</v>
      </c>
      <c r="U91" s="281"/>
      <c r="V91" s="331" t="s">
        <v>277</v>
      </c>
      <c r="W91" s="258"/>
      <c r="X91" s="60"/>
    </row>
    <row r="92" spans="1:24" ht="34.5" customHeight="1">
      <c r="A92" s="286">
        <v>9</v>
      </c>
      <c r="B92" s="308" t="s">
        <v>383</v>
      </c>
      <c r="C92" s="16" t="s">
        <v>468</v>
      </c>
      <c r="D92" s="332" t="s">
        <v>364</v>
      </c>
      <c r="E92" s="253" t="s">
        <v>594</v>
      </c>
      <c r="F92" s="17" t="s">
        <v>436</v>
      </c>
      <c r="G92" s="334" t="s">
        <v>599</v>
      </c>
      <c r="H92" s="18" t="s">
        <v>233</v>
      </c>
      <c r="I92" s="279"/>
      <c r="J92" s="50">
        <v>1</v>
      </c>
      <c r="K92" s="279"/>
      <c r="L92" s="279"/>
      <c r="M92" s="279"/>
      <c r="N92" s="279"/>
      <c r="O92" s="279"/>
      <c r="P92" s="279"/>
      <c r="Q92" s="57"/>
      <c r="R92" s="281"/>
      <c r="S92" s="281"/>
      <c r="T92" s="58">
        <v>1</v>
      </c>
      <c r="U92" s="281"/>
      <c r="V92" s="331" t="s">
        <v>277</v>
      </c>
      <c r="W92" s="258"/>
      <c r="X92" s="60"/>
    </row>
    <row r="93" spans="1:24" ht="34.5" customHeight="1">
      <c r="A93" s="14">
        <v>10</v>
      </c>
      <c r="B93" s="308" t="s">
        <v>591</v>
      </c>
      <c r="C93" s="16" t="s">
        <v>468</v>
      </c>
      <c r="D93" s="332" t="s">
        <v>364</v>
      </c>
      <c r="E93" s="253" t="s">
        <v>594</v>
      </c>
      <c r="F93" s="17" t="s">
        <v>470</v>
      </c>
      <c r="G93" s="334" t="s">
        <v>599</v>
      </c>
      <c r="H93" s="18" t="s">
        <v>233</v>
      </c>
      <c r="I93" s="279"/>
      <c r="J93" s="50">
        <v>1</v>
      </c>
      <c r="K93" s="279"/>
      <c r="L93" s="279"/>
      <c r="M93" s="279"/>
      <c r="N93" s="279"/>
      <c r="O93" s="279"/>
      <c r="P93" s="279"/>
      <c r="Q93" s="57"/>
      <c r="R93" s="281"/>
      <c r="S93" s="281"/>
      <c r="T93" s="58">
        <v>1</v>
      </c>
      <c r="U93" s="281"/>
      <c r="V93" s="331" t="s">
        <v>277</v>
      </c>
      <c r="W93" s="258"/>
      <c r="X93" s="60"/>
    </row>
    <row r="94" spans="1:24" ht="34.5" customHeight="1">
      <c r="A94" s="286">
        <v>11</v>
      </c>
      <c r="B94" s="308" t="s">
        <v>592</v>
      </c>
      <c r="C94" s="16" t="s">
        <v>468</v>
      </c>
      <c r="D94" s="332" t="s">
        <v>364</v>
      </c>
      <c r="E94" s="253" t="s">
        <v>594</v>
      </c>
      <c r="F94" s="17" t="s">
        <v>448</v>
      </c>
      <c r="G94" s="334" t="s">
        <v>599</v>
      </c>
      <c r="H94" s="18" t="s">
        <v>233</v>
      </c>
      <c r="I94" s="279"/>
      <c r="J94" s="50">
        <v>1</v>
      </c>
      <c r="K94" s="279"/>
      <c r="L94" s="279"/>
      <c r="M94" s="279"/>
      <c r="N94" s="279"/>
      <c r="O94" s="279"/>
      <c r="P94" s="279"/>
      <c r="Q94" s="57"/>
      <c r="R94" s="281"/>
      <c r="S94" s="281"/>
      <c r="T94" s="58">
        <v>1</v>
      </c>
      <c r="U94" s="281"/>
      <c r="V94" s="331" t="s">
        <v>277</v>
      </c>
      <c r="W94" s="258"/>
      <c r="X94" s="60"/>
    </row>
    <row r="95" spans="1:24" ht="34.5" customHeight="1">
      <c r="A95" s="286">
        <v>12</v>
      </c>
      <c r="B95" s="308" t="s">
        <v>593</v>
      </c>
      <c r="C95" s="16" t="s">
        <v>468</v>
      </c>
      <c r="D95" s="332" t="s">
        <v>364</v>
      </c>
      <c r="E95" s="253" t="s">
        <v>594</v>
      </c>
      <c r="F95" s="17" t="s">
        <v>416</v>
      </c>
      <c r="G95" s="334" t="s">
        <v>599</v>
      </c>
      <c r="H95" s="18" t="s">
        <v>233</v>
      </c>
      <c r="I95" s="279"/>
      <c r="J95" s="50">
        <v>1</v>
      </c>
      <c r="K95" s="279"/>
      <c r="L95" s="279"/>
      <c r="M95" s="279"/>
      <c r="N95" s="279"/>
      <c r="O95" s="279"/>
      <c r="P95" s="279"/>
      <c r="Q95" s="57"/>
      <c r="R95" s="281"/>
      <c r="S95" s="281"/>
      <c r="T95" s="58">
        <v>1</v>
      </c>
      <c r="U95" s="281"/>
      <c r="V95" s="331" t="s">
        <v>277</v>
      </c>
      <c r="W95" s="258"/>
      <c r="X95" s="60"/>
    </row>
    <row r="96" spans="1:24" ht="44.1" customHeight="1">
      <c r="A96" s="14"/>
      <c r="B96" s="19"/>
      <c r="C96" s="20"/>
      <c r="D96" s="19"/>
      <c r="E96" s="20"/>
      <c r="F96" s="17"/>
      <c r="G96" s="21">
        <f>SUM(I96:P96)</f>
        <v>12</v>
      </c>
      <c r="H96" s="21"/>
      <c r="I96" s="51"/>
      <c r="J96" s="51">
        <f>SUM(J84:J95)</f>
        <v>12</v>
      </c>
      <c r="K96" s="51">
        <f>SUM(K64:K95)</f>
        <v>0</v>
      </c>
      <c r="L96" s="51">
        <f>SUM(L64:L95)</f>
        <v>0</v>
      </c>
      <c r="M96" s="51">
        <f>SUM(M84:M95)</f>
        <v>0</v>
      </c>
      <c r="N96" s="51">
        <f>SUM(N64:N95)</f>
        <v>0</v>
      </c>
      <c r="O96" s="51">
        <f>SUM(O64:O95)</f>
        <v>0</v>
      </c>
      <c r="P96" s="51">
        <f>SUM(P64:P95)</f>
        <v>0</v>
      </c>
      <c r="Q96" s="57"/>
      <c r="R96" s="58"/>
      <c r="S96" s="58"/>
      <c r="T96" s="58"/>
      <c r="U96" s="58"/>
      <c r="V96" s="254"/>
      <c r="W96" s="59"/>
      <c r="X96" s="60"/>
    </row>
    <row r="97" spans="1:22" ht="27.75" customHeight="1">
      <c r="A97" s="28" t="s">
        <v>237</v>
      </c>
      <c r="B97" s="29"/>
      <c r="C97" s="29"/>
      <c r="D97" s="29"/>
      <c r="E97" s="29"/>
      <c r="F97" s="29"/>
      <c r="G97" s="29"/>
      <c r="H97" s="29"/>
      <c r="I97" s="29"/>
      <c r="J97" s="29"/>
      <c r="K97" s="29"/>
      <c r="L97" s="29"/>
      <c r="M97" s="29"/>
      <c r="N97" s="498" t="s">
        <v>205</v>
      </c>
      <c r="O97" s="498"/>
      <c r="P97" s="498"/>
      <c r="Q97" s="498"/>
      <c r="R97" s="498"/>
      <c r="S97" s="498">
        <f>G124</f>
        <v>24</v>
      </c>
      <c r="T97" s="498"/>
      <c r="U97" s="499" t="s">
        <v>206</v>
      </c>
      <c r="V97" s="499"/>
    </row>
    <row r="98" spans="1:22" ht="27.75" customHeight="1">
      <c r="A98" s="30" t="s">
        <v>207</v>
      </c>
      <c r="B98" s="31" t="s">
        <v>208</v>
      </c>
      <c r="C98" s="31" t="s">
        <v>209</v>
      </c>
      <c r="D98" s="30" t="s">
        <v>211</v>
      </c>
      <c r="E98" s="30" t="s">
        <v>211</v>
      </c>
      <c r="F98" s="31" t="s">
        <v>212</v>
      </c>
      <c r="G98" s="30" t="s">
        <v>213</v>
      </c>
      <c r="H98" s="30" t="s">
        <v>214</v>
      </c>
      <c r="I98" s="52" t="s">
        <v>214</v>
      </c>
      <c r="J98" s="52"/>
      <c r="K98" s="52"/>
      <c r="L98" s="52"/>
      <c r="M98" s="52"/>
      <c r="N98" s="52"/>
      <c r="O98" s="52"/>
      <c r="P98" s="52"/>
      <c r="Q98" s="62"/>
      <c r="R98" s="500" t="s">
        <v>215</v>
      </c>
      <c r="S98" s="500"/>
      <c r="T98" s="500"/>
      <c r="U98" s="500"/>
      <c r="V98" s="31" t="s">
        <v>216</v>
      </c>
    </row>
    <row r="99" spans="1:22" ht="27.75" customHeight="1">
      <c r="A99" s="32">
        <v>1</v>
      </c>
      <c r="B99" s="335" t="s">
        <v>282</v>
      </c>
      <c r="C99" s="85" t="s">
        <v>238</v>
      </c>
      <c r="D99" s="22" t="s">
        <v>152</v>
      </c>
      <c r="E99" s="336" t="s">
        <v>283</v>
      </c>
      <c r="F99" s="25" t="s">
        <v>459</v>
      </c>
      <c r="G99" s="337">
        <v>45061.336828703701</v>
      </c>
      <c r="H99" s="24" t="s">
        <v>218</v>
      </c>
      <c r="I99" s="50">
        <v>1</v>
      </c>
      <c r="J99" s="50"/>
      <c r="K99" s="50"/>
      <c r="L99" s="50"/>
      <c r="M99" s="50"/>
      <c r="N99" s="50"/>
      <c r="O99" s="50"/>
      <c r="P99" s="50"/>
      <c r="Q99" s="57"/>
      <c r="R99" s="58">
        <v>1</v>
      </c>
      <c r="S99" s="58"/>
      <c r="T99" s="58"/>
      <c r="U99" s="58"/>
      <c r="V99" s="335" t="s">
        <v>284</v>
      </c>
    </row>
    <row r="100" spans="1:22" ht="27.75" customHeight="1">
      <c r="A100" s="32">
        <v>2</v>
      </c>
      <c r="B100" s="335" t="s">
        <v>600</v>
      </c>
      <c r="C100" s="85" t="s">
        <v>238</v>
      </c>
      <c r="D100" s="22" t="s">
        <v>152</v>
      </c>
      <c r="E100" s="336" t="s">
        <v>367</v>
      </c>
      <c r="F100" s="78" t="s">
        <v>234</v>
      </c>
      <c r="G100" s="337">
        <v>45092.71366898148</v>
      </c>
      <c r="H100" s="24" t="s">
        <v>218</v>
      </c>
      <c r="I100" s="50">
        <v>1</v>
      </c>
      <c r="J100" s="50"/>
      <c r="K100" s="50"/>
      <c r="L100" s="50"/>
      <c r="M100" s="50"/>
      <c r="N100" s="50"/>
      <c r="O100" s="50"/>
      <c r="P100" s="50"/>
      <c r="Q100" s="57"/>
      <c r="R100" s="58">
        <v>1</v>
      </c>
      <c r="S100" s="58"/>
      <c r="T100" s="58"/>
      <c r="U100" s="58"/>
      <c r="V100" s="335" t="s">
        <v>605</v>
      </c>
    </row>
    <row r="101" spans="1:22" ht="27.75" customHeight="1">
      <c r="A101" s="32">
        <v>3</v>
      </c>
      <c r="B101" s="335" t="s">
        <v>330</v>
      </c>
      <c r="C101" s="85" t="s">
        <v>238</v>
      </c>
      <c r="D101" s="22" t="s">
        <v>152</v>
      </c>
      <c r="E101" s="336" t="s">
        <v>610</v>
      </c>
      <c r="F101" s="25" t="s">
        <v>459</v>
      </c>
      <c r="G101" s="337">
        <v>45099.854629629626</v>
      </c>
      <c r="H101" s="24" t="s">
        <v>218</v>
      </c>
      <c r="I101" s="50">
        <v>1</v>
      </c>
      <c r="J101" s="50"/>
      <c r="K101" s="50"/>
      <c r="L101" s="50"/>
      <c r="M101" s="50"/>
      <c r="N101" s="50"/>
      <c r="O101" s="50"/>
      <c r="P101" s="50"/>
      <c r="Q101" s="57"/>
      <c r="R101" s="58">
        <v>1</v>
      </c>
      <c r="S101" s="58"/>
      <c r="T101" s="58"/>
      <c r="U101" s="58"/>
      <c r="V101" s="335" t="s">
        <v>347</v>
      </c>
    </row>
    <row r="102" spans="1:22" ht="27.75" customHeight="1">
      <c r="A102" s="32">
        <v>4</v>
      </c>
      <c r="B102" s="335" t="s">
        <v>331</v>
      </c>
      <c r="C102" s="85" t="s">
        <v>238</v>
      </c>
      <c r="D102" s="22" t="s">
        <v>152</v>
      </c>
      <c r="E102" s="336" t="s">
        <v>611</v>
      </c>
      <c r="F102" s="25" t="s">
        <v>459</v>
      </c>
      <c r="G102" s="337">
        <v>45099.855729166666</v>
      </c>
      <c r="H102" s="24" t="s">
        <v>218</v>
      </c>
      <c r="I102" s="50">
        <v>1</v>
      </c>
      <c r="J102" s="50"/>
      <c r="K102" s="50"/>
      <c r="L102" s="50"/>
      <c r="M102" s="50"/>
      <c r="N102" s="50"/>
      <c r="O102" s="50"/>
      <c r="P102" s="50"/>
      <c r="Q102" s="57"/>
      <c r="R102" s="58">
        <v>1</v>
      </c>
      <c r="S102" s="58"/>
      <c r="T102" s="58"/>
      <c r="U102" s="58"/>
      <c r="V102" s="335" t="s">
        <v>348</v>
      </c>
    </row>
    <row r="103" spans="1:22" ht="27.75" customHeight="1">
      <c r="A103" s="32">
        <v>5</v>
      </c>
      <c r="B103" s="335" t="s">
        <v>332</v>
      </c>
      <c r="C103" s="85" t="s">
        <v>238</v>
      </c>
      <c r="D103" s="22" t="s">
        <v>152</v>
      </c>
      <c r="E103" s="336" t="s">
        <v>367</v>
      </c>
      <c r="F103" s="25" t="s">
        <v>459</v>
      </c>
      <c r="G103" s="337">
        <v>45099.857870370368</v>
      </c>
      <c r="H103" s="24" t="s">
        <v>218</v>
      </c>
      <c r="I103" s="50">
        <v>1</v>
      </c>
      <c r="J103" s="50"/>
      <c r="K103" s="50"/>
      <c r="L103" s="50"/>
      <c r="M103" s="50"/>
      <c r="N103" s="50"/>
      <c r="O103" s="50"/>
      <c r="P103" s="50"/>
      <c r="Q103" s="57"/>
      <c r="R103" s="58">
        <v>1</v>
      </c>
      <c r="S103" s="58"/>
      <c r="T103" s="58"/>
      <c r="U103" s="58"/>
      <c r="V103" s="335" t="s">
        <v>349</v>
      </c>
    </row>
    <row r="104" spans="1:22" ht="27.75" customHeight="1">
      <c r="A104" s="32">
        <v>6</v>
      </c>
      <c r="B104" s="335" t="s">
        <v>333</v>
      </c>
      <c r="C104" s="85" t="s">
        <v>238</v>
      </c>
      <c r="D104" s="22" t="s">
        <v>152</v>
      </c>
      <c r="E104" s="336" t="s">
        <v>367</v>
      </c>
      <c r="F104" s="25" t="s">
        <v>459</v>
      </c>
      <c r="G104" s="337">
        <v>45099.858599537038</v>
      </c>
      <c r="H104" s="24" t="s">
        <v>218</v>
      </c>
      <c r="I104" s="50">
        <v>1</v>
      </c>
      <c r="J104" s="50"/>
      <c r="K104" s="50"/>
      <c r="L104" s="50"/>
      <c r="M104" s="50"/>
      <c r="N104" s="50"/>
      <c r="O104" s="50"/>
      <c r="P104" s="50"/>
      <c r="Q104" s="57"/>
      <c r="R104" s="58">
        <v>1</v>
      </c>
      <c r="S104" s="58"/>
      <c r="T104" s="58"/>
      <c r="U104" s="58"/>
      <c r="V104" s="335" t="s">
        <v>350</v>
      </c>
    </row>
    <row r="105" spans="1:22" ht="27.75" customHeight="1">
      <c r="A105" s="32">
        <v>7</v>
      </c>
      <c r="B105" s="335" t="s">
        <v>334</v>
      </c>
      <c r="C105" s="85" t="s">
        <v>238</v>
      </c>
      <c r="D105" s="22" t="s">
        <v>152</v>
      </c>
      <c r="E105" s="336" t="s">
        <v>612</v>
      </c>
      <c r="F105" s="25" t="s">
        <v>459</v>
      </c>
      <c r="G105" s="337">
        <v>45099.859247685185</v>
      </c>
      <c r="H105" s="24" t="s">
        <v>218</v>
      </c>
      <c r="I105" s="50">
        <v>1</v>
      </c>
      <c r="J105" s="50"/>
      <c r="K105" s="50"/>
      <c r="L105" s="50"/>
      <c r="M105" s="50"/>
      <c r="N105" s="50"/>
      <c r="O105" s="50"/>
      <c r="P105" s="50"/>
      <c r="Q105" s="57"/>
      <c r="R105" s="58">
        <v>1</v>
      </c>
      <c r="S105" s="58"/>
      <c r="T105" s="58"/>
      <c r="U105" s="58"/>
      <c r="V105" s="335" t="s">
        <v>351</v>
      </c>
    </row>
    <row r="106" spans="1:22" ht="27.75" customHeight="1">
      <c r="A106" s="32">
        <v>8</v>
      </c>
      <c r="B106" s="335" t="s">
        <v>335</v>
      </c>
      <c r="C106" s="85" t="s">
        <v>238</v>
      </c>
      <c r="D106" s="22" t="s">
        <v>152</v>
      </c>
      <c r="E106" s="336" t="s">
        <v>611</v>
      </c>
      <c r="F106" s="25" t="s">
        <v>459</v>
      </c>
      <c r="G106" s="337">
        <v>45099.861238425925</v>
      </c>
      <c r="H106" s="24" t="s">
        <v>218</v>
      </c>
      <c r="I106" s="50">
        <v>1</v>
      </c>
      <c r="J106" s="50"/>
      <c r="K106" s="50"/>
      <c r="L106" s="50"/>
      <c r="M106" s="50"/>
      <c r="N106" s="50"/>
      <c r="O106" s="50"/>
      <c r="P106" s="50"/>
      <c r="Q106" s="57"/>
      <c r="R106" s="58">
        <v>1</v>
      </c>
      <c r="S106" s="58"/>
      <c r="T106" s="58"/>
      <c r="U106" s="58"/>
      <c r="V106" s="335" t="s">
        <v>352</v>
      </c>
    </row>
    <row r="107" spans="1:22" ht="27.75" customHeight="1">
      <c r="A107" s="32">
        <v>9</v>
      </c>
      <c r="B107" s="335" t="s">
        <v>336</v>
      </c>
      <c r="C107" s="85" t="s">
        <v>238</v>
      </c>
      <c r="D107" s="22" t="s">
        <v>152</v>
      </c>
      <c r="E107" s="336" t="s">
        <v>610</v>
      </c>
      <c r="F107" s="25" t="s">
        <v>459</v>
      </c>
      <c r="G107" s="337">
        <v>45099.862118055556</v>
      </c>
      <c r="H107" s="24" t="s">
        <v>218</v>
      </c>
      <c r="I107" s="50">
        <v>1</v>
      </c>
      <c r="J107" s="50"/>
      <c r="K107" s="50"/>
      <c r="L107" s="50"/>
      <c r="M107" s="50"/>
      <c r="N107" s="50"/>
      <c r="O107" s="50"/>
      <c r="P107" s="50"/>
      <c r="Q107" s="57"/>
      <c r="R107" s="58">
        <v>1</v>
      </c>
      <c r="S107" s="58"/>
      <c r="T107" s="58"/>
      <c r="U107" s="58"/>
      <c r="V107" s="335" t="s">
        <v>353</v>
      </c>
    </row>
    <row r="108" spans="1:22" ht="27.75" customHeight="1">
      <c r="A108" s="32">
        <v>10</v>
      </c>
      <c r="B108" s="335" t="s">
        <v>337</v>
      </c>
      <c r="C108" s="85" t="s">
        <v>238</v>
      </c>
      <c r="D108" s="22" t="s">
        <v>152</v>
      </c>
      <c r="E108" s="336" t="s">
        <v>610</v>
      </c>
      <c r="F108" s="25" t="s">
        <v>459</v>
      </c>
      <c r="G108" s="337">
        <v>45099.866620370369</v>
      </c>
      <c r="H108" s="24" t="s">
        <v>218</v>
      </c>
      <c r="I108" s="50">
        <v>1</v>
      </c>
      <c r="J108" s="50"/>
      <c r="K108" s="50"/>
      <c r="L108" s="50"/>
      <c r="M108" s="50"/>
      <c r="N108" s="50"/>
      <c r="O108" s="50"/>
      <c r="P108" s="50"/>
      <c r="Q108" s="57"/>
      <c r="R108" s="58">
        <v>1</v>
      </c>
      <c r="S108" s="58"/>
      <c r="T108" s="58"/>
      <c r="U108" s="58"/>
      <c r="V108" s="335" t="s">
        <v>354</v>
      </c>
    </row>
    <row r="109" spans="1:22" ht="27.75" customHeight="1">
      <c r="A109" s="32">
        <v>11</v>
      </c>
      <c r="B109" s="335" t="s">
        <v>338</v>
      </c>
      <c r="C109" s="85" t="s">
        <v>238</v>
      </c>
      <c r="D109" s="22" t="s">
        <v>152</v>
      </c>
      <c r="E109" s="336" t="s">
        <v>611</v>
      </c>
      <c r="F109" s="25" t="s">
        <v>459</v>
      </c>
      <c r="G109" s="337">
        <v>45099.867835648147</v>
      </c>
      <c r="H109" s="24" t="s">
        <v>218</v>
      </c>
      <c r="I109" s="50">
        <v>1</v>
      </c>
      <c r="J109" s="50"/>
      <c r="K109" s="50"/>
      <c r="L109" s="50"/>
      <c r="M109" s="50"/>
      <c r="N109" s="50"/>
      <c r="O109" s="50"/>
      <c r="P109" s="50"/>
      <c r="Q109" s="57"/>
      <c r="R109" s="58">
        <v>1</v>
      </c>
      <c r="S109" s="58"/>
      <c r="T109" s="58"/>
      <c r="U109" s="58"/>
      <c r="V109" s="335" t="s">
        <v>355</v>
      </c>
    </row>
    <row r="110" spans="1:22" ht="27.75" customHeight="1">
      <c r="A110" s="32">
        <v>12</v>
      </c>
      <c r="B110" s="335" t="s">
        <v>339</v>
      </c>
      <c r="C110" s="85" t="s">
        <v>238</v>
      </c>
      <c r="D110" s="22" t="s">
        <v>152</v>
      </c>
      <c r="E110" s="336" t="s">
        <v>610</v>
      </c>
      <c r="F110" s="25" t="s">
        <v>459</v>
      </c>
      <c r="G110" s="337">
        <v>45099.868715277778</v>
      </c>
      <c r="H110" s="24" t="s">
        <v>218</v>
      </c>
      <c r="I110" s="50">
        <v>1</v>
      </c>
      <c r="J110" s="50"/>
      <c r="K110" s="50"/>
      <c r="L110" s="50"/>
      <c r="M110" s="50"/>
      <c r="N110" s="50"/>
      <c r="O110" s="50"/>
      <c r="P110" s="50"/>
      <c r="Q110" s="57"/>
      <c r="R110" s="58">
        <v>1</v>
      </c>
      <c r="S110" s="58"/>
      <c r="T110" s="58"/>
      <c r="U110" s="58"/>
      <c r="V110" s="335" t="s">
        <v>356</v>
      </c>
    </row>
    <row r="111" spans="1:22" ht="27.75" customHeight="1">
      <c r="A111" s="32">
        <v>13</v>
      </c>
      <c r="B111" s="335" t="s">
        <v>340</v>
      </c>
      <c r="C111" s="85" t="s">
        <v>238</v>
      </c>
      <c r="D111" s="22" t="s">
        <v>152</v>
      </c>
      <c r="E111" s="336" t="s">
        <v>367</v>
      </c>
      <c r="F111" s="78" t="s">
        <v>433</v>
      </c>
      <c r="G111" s="337">
        <v>45099.87195601852</v>
      </c>
      <c r="H111" s="24" t="s">
        <v>218</v>
      </c>
      <c r="I111" s="50">
        <v>1</v>
      </c>
      <c r="J111" s="50"/>
      <c r="K111" s="50"/>
      <c r="L111" s="50"/>
      <c r="M111" s="50"/>
      <c r="N111" s="50"/>
      <c r="O111" s="50"/>
      <c r="P111" s="50"/>
      <c r="Q111" s="57"/>
      <c r="R111" s="58">
        <v>1</v>
      </c>
      <c r="S111" s="58"/>
      <c r="T111" s="58"/>
      <c r="U111" s="58"/>
      <c r="V111" s="335" t="s">
        <v>357</v>
      </c>
    </row>
    <row r="112" spans="1:22" ht="27.75" customHeight="1">
      <c r="A112" s="32">
        <v>14</v>
      </c>
      <c r="B112" s="335" t="s">
        <v>341</v>
      </c>
      <c r="C112" s="85" t="s">
        <v>238</v>
      </c>
      <c r="D112" s="22" t="s">
        <v>152</v>
      </c>
      <c r="E112" s="336" t="s">
        <v>367</v>
      </c>
      <c r="F112" s="78" t="s">
        <v>433</v>
      </c>
      <c r="G112" s="337">
        <v>45099.873773148145</v>
      </c>
      <c r="H112" s="24" t="s">
        <v>218</v>
      </c>
      <c r="I112" s="50">
        <v>1</v>
      </c>
      <c r="J112" s="50"/>
      <c r="K112" s="50"/>
      <c r="L112" s="50"/>
      <c r="M112" s="50"/>
      <c r="N112" s="50"/>
      <c r="O112" s="50"/>
      <c r="P112" s="50"/>
      <c r="Q112" s="57"/>
      <c r="R112" s="58">
        <v>1</v>
      </c>
      <c r="S112" s="58"/>
      <c r="T112" s="58"/>
      <c r="U112" s="58"/>
      <c r="V112" s="335" t="s">
        <v>358</v>
      </c>
    </row>
    <row r="113" spans="1:22" ht="27.75" customHeight="1">
      <c r="A113" s="32">
        <v>15</v>
      </c>
      <c r="B113" s="335" t="s">
        <v>342</v>
      </c>
      <c r="C113" s="85" t="s">
        <v>238</v>
      </c>
      <c r="D113" s="22" t="s">
        <v>152</v>
      </c>
      <c r="E113" s="336" t="s">
        <v>367</v>
      </c>
      <c r="F113" s="78" t="s">
        <v>433</v>
      </c>
      <c r="G113" s="337">
        <v>45099.876574074071</v>
      </c>
      <c r="H113" s="24" t="s">
        <v>218</v>
      </c>
      <c r="I113" s="50">
        <v>1</v>
      </c>
      <c r="J113" s="50"/>
      <c r="K113" s="50"/>
      <c r="L113" s="50"/>
      <c r="M113" s="50"/>
      <c r="N113" s="50"/>
      <c r="O113" s="50"/>
      <c r="P113" s="50"/>
      <c r="Q113" s="57"/>
      <c r="R113" s="58">
        <v>1</v>
      </c>
      <c r="S113" s="58"/>
      <c r="T113" s="58"/>
      <c r="U113" s="58"/>
      <c r="V113" s="335" t="s">
        <v>359</v>
      </c>
    </row>
    <row r="114" spans="1:22" ht="27.75" customHeight="1">
      <c r="A114" s="32">
        <v>16</v>
      </c>
      <c r="B114" s="335" t="s">
        <v>343</v>
      </c>
      <c r="C114" s="85" t="s">
        <v>238</v>
      </c>
      <c r="D114" s="22" t="s">
        <v>152</v>
      </c>
      <c r="E114" s="336" t="s">
        <v>367</v>
      </c>
      <c r="F114" s="25" t="s">
        <v>459</v>
      </c>
      <c r="G114" s="337">
        <v>45099.878194444442</v>
      </c>
      <c r="H114" s="24" t="s">
        <v>218</v>
      </c>
      <c r="I114" s="50">
        <v>1</v>
      </c>
      <c r="J114" s="50"/>
      <c r="K114" s="50"/>
      <c r="L114" s="50"/>
      <c r="M114" s="50"/>
      <c r="N114" s="50"/>
      <c r="O114" s="50"/>
      <c r="P114" s="50"/>
      <c r="Q114" s="57"/>
      <c r="R114" s="58">
        <v>1</v>
      </c>
      <c r="S114" s="58"/>
      <c r="T114" s="58"/>
      <c r="U114" s="58"/>
      <c r="V114" s="335" t="s">
        <v>360</v>
      </c>
    </row>
    <row r="115" spans="1:22" ht="27.75" customHeight="1">
      <c r="A115" s="32">
        <v>17</v>
      </c>
      <c r="B115" s="335" t="s">
        <v>344</v>
      </c>
      <c r="C115" s="85" t="s">
        <v>238</v>
      </c>
      <c r="D115" s="22" t="s">
        <v>152</v>
      </c>
      <c r="E115" s="336" t="s">
        <v>611</v>
      </c>
      <c r="F115" s="25" t="s">
        <v>459</v>
      </c>
      <c r="G115" s="337">
        <v>45099.879594907405</v>
      </c>
      <c r="H115" s="24" t="s">
        <v>218</v>
      </c>
      <c r="I115" s="50">
        <v>1</v>
      </c>
      <c r="J115" s="50"/>
      <c r="K115" s="50"/>
      <c r="L115" s="50"/>
      <c r="M115" s="50"/>
      <c r="N115" s="50"/>
      <c r="O115" s="50"/>
      <c r="P115" s="50"/>
      <c r="Q115" s="57"/>
      <c r="R115" s="58">
        <v>1</v>
      </c>
      <c r="S115" s="58"/>
      <c r="T115" s="58"/>
      <c r="U115" s="58"/>
      <c r="V115" s="335" t="s">
        <v>361</v>
      </c>
    </row>
    <row r="116" spans="1:22" ht="27.75" customHeight="1">
      <c r="A116" s="32">
        <v>18</v>
      </c>
      <c r="B116" s="335" t="s">
        <v>345</v>
      </c>
      <c r="C116" s="85" t="s">
        <v>238</v>
      </c>
      <c r="D116" s="22" t="s">
        <v>152</v>
      </c>
      <c r="E116" s="336" t="s">
        <v>611</v>
      </c>
      <c r="F116" s="25" t="s">
        <v>459</v>
      </c>
      <c r="G116" s="337">
        <v>45099.88181712963</v>
      </c>
      <c r="H116" s="24" t="s">
        <v>218</v>
      </c>
      <c r="I116" s="50">
        <v>1</v>
      </c>
      <c r="J116" s="50"/>
      <c r="K116" s="50"/>
      <c r="L116" s="50"/>
      <c r="M116" s="50"/>
      <c r="N116" s="50"/>
      <c r="O116" s="50"/>
      <c r="P116" s="50"/>
      <c r="Q116" s="57"/>
      <c r="R116" s="58">
        <v>1</v>
      </c>
      <c r="S116" s="58"/>
      <c r="T116" s="58"/>
      <c r="U116" s="58"/>
      <c r="V116" s="335" t="s">
        <v>362</v>
      </c>
    </row>
    <row r="117" spans="1:22" ht="27.75" customHeight="1">
      <c r="A117" s="32">
        <v>19</v>
      </c>
      <c r="B117" s="335" t="s">
        <v>346</v>
      </c>
      <c r="C117" s="85" t="s">
        <v>238</v>
      </c>
      <c r="D117" s="22" t="s">
        <v>152</v>
      </c>
      <c r="E117" s="336" t="s">
        <v>610</v>
      </c>
      <c r="F117" s="25" t="s">
        <v>459</v>
      </c>
      <c r="G117" s="337">
        <v>45099.882789351854</v>
      </c>
      <c r="H117" s="24" t="s">
        <v>218</v>
      </c>
      <c r="I117" s="50">
        <v>1</v>
      </c>
      <c r="J117" s="50"/>
      <c r="K117" s="50"/>
      <c r="L117" s="50"/>
      <c r="M117" s="50"/>
      <c r="N117" s="50"/>
      <c r="O117" s="50"/>
      <c r="P117" s="50"/>
      <c r="Q117" s="57"/>
      <c r="R117" s="58">
        <v>1</v>
      </c>
      <c r="S117" s="58"/>
      <c r="T117" s="58"/>
      <c r="U117" s="58"/>
      <c r="V117" s="335" t="s">
        <v>363</v>
      </c>
    </row>
    <row r="118" spans="1:22" ht="27.75" customHeight="1">
      <c r="A118" s="32">
        <v>20</v>
      </c>
      <c r="B118" s="335" t="s">
        <v>366</v>
      </c>
      <c r="C118" s="85" t="s">
        <v>238</v>
      </c>
      <c r="D118" s="22" t="s">
        <v>152</v>
      </c>
      <c r="E118" s="336" t="s">
        <v>610</v>
      </c>
      <c r="F118" s="25" t="s">
        <v>455</v>
      </c>
      <c r="G118" s="337">
        <v>45112.521898148145</v>
      </c>
      <c r="H118" s="24" t="s">
        <v>218</v>
      </c>
      <c r="I118" s="50">
        <v>1</v>
      </c>
      <c r="J118" s="50"/>
      <c r="K118" s="50"/>
      <c r="L118" s="50"/>
      <c r="M118" s="50"/>
      <c r="N118" s="50"/>
      <c r="O118" s="50"/>
      <c r="P118" s="50"/>
      <c r="Q118" s="57"/>
      <c r="R118" s="58">
        <v>1</v>
      </c>
      <c r="S118" s="58"/>
      <c r="T118" s="58"/>
      <c r="U118" s="58"/>
      <c r="V118" s="335" t="s">
        <v>368</v>
      </c>
    </row>
    <row r="119" spans="1:22" ht="27.75" customHeight="1">
      <c r="A119" s="32">
        <v>21</v>
      </c>
      <c r="B119" s="335" t="s">
        <v>601</v>
      </c>
      <c r="C119" s="85" t="s">
        <v>238</v>
      </c>
      <c r="D119" s="22" t="s">
        <v>152</v>
      </c>
      <c r="E119" s="336" t="s">
        <v>367</v>
      </c>
      <c r="F119" s="78" t="s">
        <v>432</v>
      </c>
      <c r="G119" s="337">
        <v>45141.698553240742</v>
      </c>
      <c r="H119" s="24" t="s">
        <v>218</v>
      </c>
      <c r="I119" s="50">
        <v>1</v>
      </c>
      <c r="J119" s="50"/>
      <c r="K119" s="50"/>
      <c r="L119" s="50"/>
      <c r="M119" s="50"/>
      <c r="N119" s="50"/>
      <c r="O119" s="50"/>
      <c r="P119" s="50"/>
      <c r="Q119" s="57"/>
      <c r="R119" s="58">
        <v>1</v>
      </c>
      <c r="S119" s="58"/>
      <c r="T119" s="58"/>
      <c r="U119" s="58"/>
      <c r="V119" s="335" t="s">
        <v>606</v>
      </c>
    </row>
    <row r="120" spans="1:22" ht="27.75" customHeight="1">
      <c r="A120" s="32">
        <v>22</v>
      </c>
      <c r="B120" s="335" t="s">
        <v>602</v>
      </c>
      <c r="C120" s="85" t="s">
        <v>238</v>
      </c>
      <c r="D120" s="22" t="s">
        <v>152</v>
      </c>
      <c r="E120" s="336" t="s">
        <v>611</v>
      </c>
      <c r="F120" s="25" t="s">
        <v>455</v>
      </c>
      <c r="G120" s="337">
        <v>45156.331655092596</v>
      </c>
      <c r="H120" s="24" t="s">
        <v>218</v>
      </c>
      <c r="I120" s="50">
        <v>1</v>
      </c>
      <c r="J120" s="50"/>
      <c r="K120" s="50"/>
      <c r="L120" s="50"/>
      <c r="M120" s="50"/>
      <c r="N120" s="50"/>
      <c r="O120" s="50"/>
      <c r="P120" s="50"/>
      <c r="Q120" s="57"/>
      <c r="R120" s="58">
        <v>1</v>
      </c>
      <c r="S120" s="58"/>
      <c r="T120" s="58"/>
      <c r="U120" s="58"/>
      <c r="V120" s="335" t="s">
        <v>607</v>
      </c>
    </row>
    <row r="121" spans="1:22" ht="27.75" customHeight="1">
      <c r="A121" s="32">
        <v>23</v>
      </c>
      <c r="B121" s="335" t="s">
        <v>603</v>
      </c>
      <c r="C121" s="85" t="s">
        <v>238</v>
      </c>
      <c r="D121" s="22" t="s">
        <v>152</v>
      </c>
      <c r="E121" s="336" t="s">
        <v>611</v>
      </c>
      <c r="F121" s="78" t="s">
        <v>100</v>
      </c>
      <c r="G121" s="337">
        <v>45163.638645833336</v>
      </c>
      <c r="H121" s="24" t="s">
        <v>218</v>
      </c>
      <c r="I121" s="50">
        <v>1</v>
      </c>
      <c r="J121" s="50"/>
      <c r="K121" s="50"/>
      <c r="L121" s="50"/>
      <c r="M121" s="50"/>
      <c r="N121" s="50"/>
      <c r="O121" s="50"/>
      <c r="P121" s="50"/>
      <c r="Q121" s="57"/>
      <c r="R121" s="58">
        <v>1</v>
      </c>
      <c r="S121" s="58"/>
      <c r="T121" s="58"/>
      <c r="U121" s="58"/>
      <c r="V121" s="335" t="s">
        <v>608</v>
      </c>
    </row>
    <row r="122" spans="1:22" ht="27.75" customHeight="1">
      <c r="A122" s="32">
        <v>24</v>
      </c>
      <c r="B122" s="335" t="s">
        <v>604</v>
      </c>
      <c r="C122" s="85" t="s">
        <v>238</v>
      </c>
      <c r="D122" s="22" t="s">
        <v>152</v>
      </c>
      <c r="E122" s="336" t="s">
        <v>613</v>
      </c>
      <c r="F122" s="78" t="s">
        <v>454</v>
      </c>
      <c r="G122" s="337">
        <v>45280.520358796297</v>
      </c>
      <c r="H122" s="24" t="s">
        <v>218</v>
      </c>
      <c r="I122" s="50">
        <v>1</v>
      </c>
      <c r="J122" s="50"/>
      <c r="K122" s="50"/>
      <c r="L122" s="50"/>
      <c r="M122" s="50"/>
      <c r="N122" s="50"/>
      <c r="O122" s="50"/>
      <c r="P122" s="50"/>
      <c r="Q122" s="57"/>
      <c r="R122" s="58">
        <v>1</v>
      </c>
      <c r="S122" s="58"/>
      <c r="T122" s="58"/>
      <c r="U122" s="58"/>
      <c r="V122" s="335" t="s">
        <v>609</v>
      </c>
    </row>
    <row r="123" spans="1:22" ht="27.75" customHeight="1" thickBot="1">
      <c r="A123" s="32"/>
      <c r="B123" s="282"/>
      <c r="C123" s="85"/>
      <c r="D123" s="22"/>
      <c r="E123" s="282"/>
      <c r="F123" s="78"/>
      <c r="G123" s="36"/>
      <c r="H123" s="24"/>
      <c r="I123" s="50"/>
      <c r="J123" s="50"/>
      <c r="K123" s="50"/>
      <c r="L123" s="50"/>
      <c r="M123" s="50"/>
      <c r="N123" s="50"/>
      <c r="O123" s="50"/>
      <c r="P123" s="50"/>
      <c r="Q123" s="57"/>
      <c r="R123" s="58"/>
      <c r="S123" s="58"/>
      <c r="T123" s="58"/>
      <c r="U123" s="58"/>
      <c r="V123" s="35"/>
    </row>
    <row r="124" spans="1:22" ht="27.75" customHeight="1">
      <c r="A124" s="32"/>
      <c r="B124" s="76"/>
      <c r="C124" s="21"/>
      <c r="D124" s="33"/>
      <c r="E124" s="74"/>
      <c r="F124" s="34"/>
      <c r="G124" s="21">
        <f>SUM(I124:P124)</f>
        <v>24</v>
      </c>
      <c r="H124" s="21"/>
      <c r="I124" s="51">
        <f t="shared" ref="I124:P124" si="1">SUM(I99:I123)</f>
        <v>24</v>
      </c>
      <c r="J124" s="51">
        <f t="shared" si="1"/>
        <v>0</v>
      </c>
      <c r="K124" s="51">
        <f t="shared" si="1"/>
        <v>0</v>
      </c>
      <c r="L124" s="51">
        <f t="shared" si="1"/>
        <v>0</v>
      </c>
      <c r="M124" s="51">
        <f t="shared" si="1"/>
        <v>0</v>
      </c>
      <c r="N124" s="51">
        <f t="shared" si="1"/>
        <v>0</v>
      </c>
      <c r="O124" s="51">
        <f t="shared" si="1"/>
        <v>0</v>
      </c>
      <c r="P124" s="51">
        <f t="shared" si="1"/>
        <v>0</v>
      </c>
      <c r="Q124" s="63"/>
      <c r="R124" s="64"/>
      <c r="S124" s="64"/>
      <c r="T124" s="64"/>
      <c r="U124" s="64"/>
      <c r="V124" s="33"/>
    </row>
    <row r="126" spans="1:22" ht="27.75" customHeight="1">
      <c r="C126" s="37"/>
      <c r="D126" s="42" t="s">
        <v>2</v>
      </c>
      <c r="E126" s="42" t="s">
        <v>614</v>
      </c>
      <c r="F126" s="42" t="s">
        <v>615</v>
      </c>
      <c r="G126" s="42" t="s">
        <v>617</v>
      </c>
      <c r="H126" s="42" t="s">
        <v>616</v>
      </c>
      <c r="I126" s="42" t="s">
        <v>618</v>
      </c>
    </row>
    <row r="127" spans="1:22" ht="27.75" customHeight="1">
      <c r="C127" s="43" t="s">
        <v>275</v>
      </c>
      <c r="D127" s="44">
        <f>COUNTIF(C9:C123,Parameters!D22)</f>
        <v>24</v>
      </c>
      <c r="E127" s="44">
        <f>COUNTIF(E9:E123,Parameters!F48)</f>
        <v>6</v>
      </c>
      <c r="F127" s="44">
        <f>COUNTIF(E9:E123,Parameters!F49)</f>
        <v>48</v>
      </c>
      <c r="G127" s="44">
        <f>COUNTIF(E9:E123,Parameters!F53)</f>
        <v>14</v>
      </c>
      <c r="H127" s="44">
        <f>COUNTIF(E9:E123,Parameters!F51)</f>
        <v>0</v>
      </c>
      <c r="I127" s="44">
        <f>COUNTIF(E9:E123,Parameters!F46)</f>
        <v>12</v>
      </c>
    </row>
    <row r="128" spans="1:22" ht="27.75" customHeight="1">
      <c r="D128" s="475">
        <f>SUM(D127:I127)</f>
        <v>104</v>
      </c>
      <c r="E128" s="476"/>
      <c r="F128" s="476"/>
      <c r="G128" s="476"/>
      <c r="H128" s="476"/>
      <c r="I128" s="476"/>
    </row>
    <row r="130" spans="2:22" ht="27.75" customHeight="1">
      <c r="B130" s="478" t="s">
        <v>239</v>
      </c>
      <c r="C130" s="478"/>
      <c r="D130" s="478"/>
      <c r="E130" s="478"/>
      <c r="F130" s="478"/>
      <c r="G130" s="478"/>
      <c r="H130" s="478"/>
      <c r="I130" s="478"/>
      <c r="J130" s="478"/>
      <c r="K130" s="478"/>
      <c r="L130" s="478"/>
      <c r="M130" s="478"/>
      <c r="N130" s="478"/>
      <c r="O130" s="478"/>
      <c r="P130" s="478"/>
      <c r="Q130" s="478"/>
      <c r="R130" s="478"/>
      <c r="S130" s="478"/>
      <c r="T130" s="478"/>
      <c r="U130" s="478"/>
      <c r="V130" s="478"/>
    </row>
    <row r="131" spans="2:22" ht="27.75" customHeight="1">
      <c r="B131" s="479" t="s">
        <v>240</v>
      </c>
      <c r="C131" s="480"/>
      <c r="D131" s="480"/>
      <c r="E131" s="480"/>
      <c r="F131" s="480"/>
      <c r="G131" s="480"/>
      <c r="H131" s="480"/>
      <c r="I131" s="480"/>
      <c r="J131" s="480"/>
      <c r="K131" s="480"/>
      <c r="L131" s="480"/>
      <c r="M131" s="480"/>
      <c r="N131" s="480"/>
      <c r="O131" s="480"/>
      <c r="P131" s="480"/>
      <c r="Q131" s="480"/>
      <c r="R131" s="480"/>
      <c r="S131" s="480"/>
      <c r="T131" s="480"/>
      <c r="U131" s="481"/>
      <c r="V131" s="65" t="s">
        <v>5</v>
      </c>
    </row>
    <row r="132" spans="2:22" ht="27.75" customHeight="1">
      <c r="B132" s="482" t="s">
        <v>241</v>
      </c>
      <c r="C132" s="483"/>
      <c r="D132" s="483"/>
      <c r="E132" s="483"/>
      <c r="F132" s="483"/>
      <c r="G132" s="483"/>
      <c r="H132" s="483"/>
      <c r="I132" s="483"/>
      <c r="J132" s="484"/>
      <c r="K132" s="491" t="s">
        <v>242</v>
      </c>
      <c r="L132" s="492"/>
      <c r="M132" s="492"/>
      <c r="N132" s="492"/>
      <c r="O132" s="492"/>
      <c r="P132" s="492"/>
      <c r="Q132" s="492"/>
      <c r="R132" s="492"/>
      <c r="S132" s="492"/>
      <c r="T132" s="492"/>
      <c r="U132" s="493"/>
      <c r="V132" s="66"/>
    </row>
    <row r="133" spans="2:22" ht="27.75" customHeight="1">
      <c r="B133" s="485"/>
      <c r="C133" s="486"/>
      <c r="D133" s="486"/>
      <c r="E133" s="486"/>
      <c r="F133" s="486"/>
      <c r="G133" s="486"/>
      <c r="H133" s="486"/>
      <c r="I133" s="486"/>
      <c r="J133" s="487"/>
      <c r="K133" s="491" t="s">
        <v>243</v>
      </c>
      <c r="L133" s="492"/>
      <c r="M133" s="492"/>
      <c r="N133" s="492"/>
      <c r="O133" s="492"/>
      <c r="P133" s="492"/>
      <c r="Q133" s="492"/>
      <c r="R133" s="492"/>
      <c r="S133" s="492"/>
      <c r="T133" s="492"/>
      <c r="U133" s="493"/>
      <c r="V133" s="66"/>
    </row>
    <row r="134" spans="2:22" ht="27.75" customHeight="1">
      <c r="B134" s="485"/>
      <c r="C134" s="486"/>
      <c r="D134" s="486"/>
      <c r="E134" s="486"/>
      <c r="F134" s="486"/>
      <c r="G134" s="486"/>
      <c r="H134" s="486"/>
      <c r="I134" s="486"/>
      <c r="J134" s="487"/>
      <c r="K134" s="491" t="s">
        <v>244</v>
      </c>
      <c r="L134" s="492"/>
      <c r="M134" s="492"/>
      <c r="N134" s="492"/>
      <c r="O134" s="492"/>
      <c r="P134" s="492"/>
      <c r="Q134" s="492"/>
      <c r="R134" s="492"/>
      <c r="S134" s="492"/>
      <c r="T134" s="492"/>
      <c r="U134" s="493"/>
      <c r="V134" s="66"/>
    </row>
    <row r="135" spans="2:22" ht="27.75" customHeight="1">
      <c r="B135" s="485"/>
      <c r="C135" s="486"/>
      <c r="D135" s="486"/>
      <c r="E135" s="486"/>
      <c r="F135" s="486"/>
      <c r="G135" s="486"/>
      <c r="H135" s="486"/>
      <c r="I135" s="486"/>
      <c r="J135" s="487"/>
      <c r="K135" s="494" t="s">
        <v>245</v>
      </c>
      <c r="L135" s="494"/>
      <c r="M135" s="494"/>
      <c r="N135" s="494"/>
      <c r="O135" s="494"/>
      <c r="P135" s="494"/>
      <c r="Q135" s="494"/>
      <c r="R135" s="494"/>
      <c r="S135" s="494"/>
      <c r="T135" s="494"/>
      <c r="U135" s="494"/>
      <c r="V135" s="66"/>
    </row>
    <row r="136" spans="2:22" ht="27.75" customHeight="1">
      <c r="B136" s="485"/>
      <c r="C136" s="486"/>
      <c r="D136" s="486"/>
      <c r="E136" s="486"/>
      <c r="F136" s="486"/>
      <c r="G136" s="486"/>
      <c r="H136" s="486"/>
      <c r="I136" s="486"/>
      <c r="J136" s="487"/>
      <c r="K136" s="494" t="s">
        <v>246</v>
      </c>
      <c r="L136" s="494"/>
      <c r="M136" s="494"/>
      <c r="N136" s="494"/>
      <c r="O136" s="494"/>
      <c r="P136" s="494"/>
      <c r="Q136" s="494"/>
      <c r="R136" s="494"/>
      <c r="S136" s="494"/>
      <c r="T136" s="494"/>
      <c r="U136" s="494"/>
      <c r="V136" s="66"/>
    </row>
    <row r="137" spans="2:22" ht="27.75" customHeight="1">
      <c r="B137" s="488"/>
      <c r="C137" s="489"/>
      <c r="D137" s="489"/>
      <c r="E137" s="489"/>
      <c r="F137" s="489"/>
      <c r="G137" s="489"/>
      <c r="H137" s="489"/>
      <c r="I137" s="489"/>
      <c r="J137" s="490"/>
      <c r="K137" s="494" t="s">
        <v>247</v>
      </c>
      <c r="L137" s="494"/>
      <c r="M137" s="494"/>
      <c r="N137" s="494"/>
      <c r="O137" s="494"/>
      <c r="P137" s="494"/>
      <c r="Q137" s="494"/>
      <c r="R137" s="494"/>
      <c r="S137" s="494"/>
      <c r="T137" s="494"/>
      <c r="U137" s="494"/>
      <c r="V137" s="66"/>
    </row>
    <row r="138" spans="2:22" ht="27.75" customHeight="1">
      <c r="B138" s="482" t="s">
        <v>248</v>
      </c>
      <c r="C138" s="483"/>
      <c r="D138" s="483"/>
      <c r="E138" s="483"/>
      <c r="F138" s="483"/>
      <c r="G138" s="483"/>
      <c r="H138" s="483"/>
      <c r="I138" s="483"/>
      <c r="J138" s="484"/>
      <c r="K138" s="477" t="s">
        <v>249</v>
      </c>
      <c r="L138" s="477"/>
      <c r="M138" s="477"/>
      <c r="N138" s="477"/>
      <c r="O138" s="477"/>
      <c r="P138" s="477"/>
      <c r="Q138" s="477"/>
      <c r="R138" s="477"/>
      <c r="S138" s="477"/>
      <c r="T138" s="477"/>
      <c r="U138" s="477"/>
      <c r="V138" s="67"/>
    </row>
    <row r="139" spans="2:22" ht="27.75" customHeight="1">
      <c r="B139" s="485"/>
      <c r="C139" s="486"/>
      <c r="D139" s="486"/>
      <c r="E139" s="486"/>
      <c r="F139" s="486"/>
      <c r="G139" s="486"/>
      <c r="H139" s="486"/>
      <c r="I139" s="486"/>
      <c r="J139" s="487"/>
      <c r="K139" s="477" t="s">
        <v>250</v>
      </c>
      <c r="L139" s="477"/>
      <c r="M139" s="477"/>
      <c r="N139" s="477"/>
      <c r="O139" s="477"/>
      <c r="P139" s="477"/>
      <c r="Q139" s="477"/>
      <c r="R139" s="477"/>
      <c r="S139" s="477"/>
      <c r="T139" s="477"/>
      <c r="U139" s="477"/>
      <c r="V139" s="67"/>
    </row>
    <row r="140" spans="2:22" ht="27.75" customHeight="1">
      <c r="B140" s="485"/>
      <c r="C140" s="486"/>
      <c r="D140" s="486"/>
      <c r="E140" s="486"/>
      <c r="F140" s="486"/>
      <c r="G140" s="486"/>
      <c r="H140" s="486"/>
      <c r="I140" s="486"/>
      <c r="J140" s="487"/>
      <c r="K140" s="477" t="s">
        <v>251</v>
      </c>
      <c r="L140" s="477"/>
      <c r="M140" s="477"/>
      <c r="N140" s="477"/>
      <c r="O140" s="477"/>
      <c r="P140" s="477"/>
      <c r="Q140" s="477"/>
      <c r="R140" s="477"/>
      <c r="S140" s="477"/>
      <c r="T140" s="477"/>
      <c r="U140" s="477"/>
      <c r="V140" s="67"/>
    </row>
    <row r="141" spans="2:22" ht="27.75" customHeight="1">
      <c r="B141" s="485"/>
      <c r="C141" s="486"/>
      <c r="D141" s="486"/>
      <c r="E141" s="486"/>
      <c r="F141" s="486"/>
      <c r="G141" s="486"/>
      <c r="H141" s="486"/>
      <c r="I141" s="486"/>
      <c r="J141" s="487"/>
      <c r="K141" s="477" t="s">
        <v>252</v>
      </c>
      <c r="L141" s="477"/>
      <c r="M141" s="477"/>
      <c r="N141" s="477"/>
      <c r="O141" s="477"/>
      <c r="P141" s="477"/>
      <c r="Q141" s="477"/>
      <c r="R141" s="477"/>
      <c r="S141" s="477"/>
      <c r="T141" s="477"/>
      <c r="U141" s="477"/>
      <c r="V141" s="67"/>
    </row>
    <row r="142" spans="2:22" ht="27.75" customHeight="1">
      <c r="B142" s="485"/>
      <c r="C142" s="486"/>
      <c r="D142" s="486"/>
      <c r="E142" s="486"/>
      <c r="F142" s="486"/>
      <c r="G142" s="486"/>
      <c r="H142" s="486"/>
      <c r="I142" s="486"/>
      <c r="J142" s="487"/>
      <c r="K142" s="477" t="s">
        <v>253</v>
      </c>
      <c r="L142" s="477"/>
      <c r="M142" s="477"/>
      <c r="N142" s="477"/>
      <c r="O142" s="477"/>
      <c r="P142" s="477"/>
      <c r="Q142" s="477"/>
      <c r="R142" s="477"/>
      <c r="S142" s="477"/>
      <c r="T142" s="477"/>
      <c r="U142" s="477"/>
      <c r="V142" s="67"/>
    </row>
    <row r="143" spans="2:22" ht="27.75" customHeight="1">
      <c r="B143" s="485"/>
      <c r="C143" s="486"/>
      <c r="D143" s="486"/>
      <c r="E143" s="486"/>
      <c r="F143" s="486"/>
      <c r="G143" s="486"/>
      <c r="H143" s="486"/>
      <c r="I143" s="486"/>
      <c r="J143" s="487"/>
      <c r="K143" s="477" t="s">
        <v>254</v>
      </c>
      <c r="L143" s="477"/>
      <c r="M143" s="477"/>
      <c r="N143" s="477"/>
      <c r="O143" s="477"/>
      <c r="P143" s="477"/>
      <c r="Q143" s="477"/>
      <c r="R143" s="477"/>
      <c r="S143" s="477"/>
      <c r="T143" s="477"/>
      <c r="U143" s="477"/>
      <c r="V143" s="67"/>
    </row>
    <row r="144" spans="2:22" ht="27.75" customHeight="1">
      <c r="B144" s="485"/>
      <c r="C144" s="486"/>
      <c r="D144" s="486"/>
      <c r="E144" s="486"/>
      <c r="F144" s="486"/>
      <c r="G144" s="486"/>
      <c r="H144" s="486"/>
      <c r="I144" s="486"/>
      <c r="J144" s="487"/>
      <c r="K144" s="477" t="s">
        <v>255</v>
      </c>
      <c r="L144" s="477"/>
      <c r="M144" s="477"/>
      <c r="N144" s="477"/>
      <c r="O144" s="477"/>
      <c r="P144" s="477"/>
      <c r="Q144" s="477"/>
      <c r="R144" s="477"/>
      <c r="S144" s="477"/>
      <c r="T144" s="477"/>
      <c r="U144" s="477"/>
      <c r="V144" s="67"/>
    </row>
    <row r="145" spans="2:22" ht="27.75" customHeight="1">
      <c r="B145" s="485"/>
      <c r="C145" s="486"/>
      <c r="D145" s="486"/>
      <c r="E145" s="486"/>
      <c r="F145" s="486"/>
      <c r="G145" s="486"/>
      <c r="H145" s="486"/>
      <c r="I145" s="486"/>
      <c r="J145" s="487"/>
      <c r="K145" s="477" t="s">
        <v>256</v>
      </c>
      <c r="L145" s="477"/>
      <c r="M145" s="477"/>
      <c r="N145" s="477"/>
      <c r="O145" s="477"/>
      <c r="P145" s="477"/>
      <c r="Q145" s="477"/>
      <c r="R145" s="477"/>
      <c r="S145" s="477"/>
      <c r="T145" s="477"/>
      <c r="U145" s="477"/>
      <c r="V145" s="67"/>
    </row>
    <row r="146" spans="2:22" ht="27.75" customHeight="1">
      <c r="B146" s="485"/>
      <c r="C146" s="486"/>
      <c r="D146" s="486"/>
      <c r="E146" s="486"/>
      <c r="F146" s="486"/>
      <c r="G146" s="486"/>
      <c r="H146" s="486"/>
      <c r="I146" s="486"/>
      <c r="J146" s="487"/>
      <c r="K146" s="477" t="s">
        <v>257</v>
      </c>
      <c r="L146" s="477"/>
      <c r="M146" s="477"/>
      <c r="N146" s="477"/>
      <c r="O146" s="477"/>
      <c r="P146" s="477"/>
      <c r="Q146" s="477"/>
      <c r="R146" s="477"/>
      <c r="S146" s="477"/>
      <c r="T146" s="477"/>
      <c r="U146" s="477"/>
      <c r="V146" s="67"/>
    </row>
    <row r="147" spans="2:22" ht="27.75" customHeight="1">
      <c r="B147" s="485"/>
      <c r="C147" s="486"/>
      <c r="D147" s="486"/>
      <c r="E147" s="486"/>
      <c r="F147" s="486"/>
      <c r="G147" s="486"/>
      <c r="H147" s="486"/>
      <c r="I147" s="486"/>
      <c r="J147" s="487"/>
      <c r="K147" s="477" t="s">
        <v>258</v>
      </c>
      <c r="L147" s="477"/>
      <c r="M147" s="477"/>
      <c r="N147" s="477"/>
      <c r="O147" s="477"/>
      <c r="P147" s="477"/>
      <c r="Q147" s="477"/>
      <c r="R147" s="477"/>
      <c r="S147" s="477"/>
      <c r="T147" s="477"/>
      <c r="U147" s="477"/>
      <c r="V147" s="67"/>
    </row>
    <row r="148" spans="2:22" ht="27.75" customHeight="1">
      <c r="B148" s="485"/>
      <c r="C148" s="486"/>
      <c r="D148" s="486"/>
      <c r="E148" s="486"/>
      <c r="F148" s="486"/>
      <c r="G148" s="486"/>
      <c r="H148" s="486"/>
      <c r="I148" s="486"/>
      <c r="J148" s="487"/>
      <c r="K148" s="477" t="s">
        <v>259</v>
      </c>
      <c r="L148" s="477"/>
      <c r="M148" s="477"/>
      <c r="N148" s="477"/>
      <c r="O148" s="477"/>
      <c r="P148" s="477"/>
      <c r="Q148" s="477"/>
      <c r="R148" s="477"/>
      <c r="S148" s="477"/>
      <c r="T148" s="477"/>
      <c r="U148" s="477"/>
      <c r="V148" s="67"/>
    </row>
    <row r="149" spans="2:22" ht="27.75" customHeight="1">
      <c r="B149" s="485"/>
      <c r="C149" s="486"/>
      <c r="D149" s="486"/>
      <c r="E149" s="486"/>
      <c r="F149" s="486"/>
      <c r="G149" s="486"/>
      <c r="H149" s="486"/>
      <c r="I149" s="486"/>
      <c r="J149" s="487"/>
      <c r="K149" s="477" t="s">
        <v>260</v>
      </c>
      <c r="L149" s="477"/>
      <c r="M149" s="477"/>
      <c r="N149" s="477"/>
      <c r="O149" s="477"/>
      <c r="P149" s="477"/>
      <c r="Q149" s="477"/>
      <c r="R149" s="477"/>
      <c r="S149" s="477"/>
      <c r="T149" s="477"/>
      <c r="U149" s="477"/>
      <c r="V149" s="67"/>
    </row>
    <row r="150" spans="2:22" ht="27.75" customHeight="1">
      <c r="B150" s="485"/>
      <c r="C150" s="486"/>
      <c r="D150" s="486"/>
      <c r="E150" s="486"/>
      <c r="F150" s="486"/>
      <c r="G150" s="486"/>
      <c r="H150" s="486"/>
      <c r="I150" s="486"/>
      <c r="J150" s="487"/>
      <c r="K150" s="477" t="s">
        <v>261</v>
      </c>
      <c r="L150" s="477"/>
      <c r="M150" s="477"/>
      <c r="N150" s="477"/>
      <c r="O150" s="477"/>
      <c r="P150" s="477"/>
      <c r="Q150" s="477"/>
      <c r="R150" s="477"/>
      <c r="S150" s="477"/>
      <c r="T150" s="477"/>
      <c r="U150" s="477"/>
      <c r="V150" s="67"/>
    </row>
    <row r="151" spans="2:22" ht="27.75" customHeight="1">
      <c r="B151" s="485"/>
      <c r="C151" s="486"/>
      <c r="D151" s="486"/>
      <c r="E151" s="486"/>
      <c r="F151" s="486"/>
      <c r="G151" s="486"/>
      <c r="H151" s="486"/>
      <c r="I151" s="486"/>
      <c r="J151" s="487"/>
      <c r="K151" s="477" t="s">
        <v>262</v>
      </c>
      <c r="L151" s="477"/>
      <c r="M151" s="477"/>
      <c r="N151" s="477"/>
      <c r="O151" s="477"/>
      <c r="P151" s="477"/>
      <c r="Q151" s="477"/>
      <c r="R151" s="477"/>
      <c r="S151" s="477"/>
      <c r="T151" s="477"/>
      <c r="U151" s="477"/>
      <c r="V151" s="67"/>
    </row>
    <row r="152" spans="2:22" ht="27.75" customHeight="1">
      <c r="B152" s="485"/>
      <c r="C152" s="486"/>
      <c r="D152" s="486"/>
      <c r="E152" s="486"/>
      <c r="F152" s="486"/>
      <c r="G152" s="486"/>
      <c r="H152" s="486"/>
      <c r="I152" s="486"/>
      <c r="J152" s="487"/>
      <c r="K152" s="477" t="s">
        <v>263</v>
      </c>
      <c r="L152" s="477"/>
      <c r="M152" s="477"/>
      <c r="N152" s="477"/>
      <c r="O152" s="477"/>
      <c r="P152" s="477"/>
      <c r="Q152" s="477"/>
      <c r="R152" s="477"/>
      <c r="S152" s="477"/>
      <c r="T152" s="477"/>
      <c r="U152" s="477"/>
      <c r="V152" s="67"/>
    </row>
    <row r="153" spans="2:22" ht="27.75" customHeight="1">
      <c r="B153" s="485"/>
      <c r="C153" s="486"/>
      <c r="D153" s="486"/>
      <c r="E153" s="486"/>
      <c r="F153" s="486"/>
      <c r="G153" s="486"/>
      <c r="H153" s="486"/>
      <c r="I153" s="486"/>
      <c r="J153" s="487"/>
      <c r="K153" s="477" t="s">
        <v>264</v>
      </c>
      <c r="L153" s="477"/>
      <c r="M153" s="477"/>
      <c r="N153" s="477"/>
      <c r="O153" s="477"/>
      <c r="P153" s="477"/>
      <c r="Q153" s="477"/>
      <c r="R153" s="477"/>
      <c r="S153" s="477"/>
      <c r="T153" s="477"/>
      <c r="U153" s="477"/>
      <c r="V153" s="67"/>
    </row>
    <row r="154" spans="2:22" ht="27.75" customHeight="1">
      <c r="B154" s="485"/>
      <c r="C154" s="486"/>
      <c r="D154" s="486"/>
      <c r="E154" s="486"/>
      <c r="F154" s="486"/>
      <c r="G154" s="486"/>
      <c r="H154" s="486"/>
      <c r="I154" s="486"/>
      <c r="J154" s="487"/>
      <c r="K154" s="477" t="s">
        <v>265</v>
      </c>
      <c r="L154" s="477"/>
      <c r="M154" s="477"/>
      <c r="N154" s="477"/>
      <c r="O154" s="477"/>
      <c r="P154" s="477"/>
      <c r="Q154" s="477"/>
      <c r="R154" s="477"/>
      <c r="S154" s="477"/>
      <c r="T154" s="477"/>
      <c r="U154" s="477"/>
      <c r="V154" s="67"/>
    </row>
    <row r="155" spans="2:22" ht="27.75" customHeight="1">
      <c r="B155" s="485"/>
      <c r="C155" s="486"/>
      <c r="D155" s="486"/>
      <c r="E155" s="486"/>
      <c r="F155" s="486"/>
      <c r="G155" s="486"/>
      <c r="H155" s="486"/>
      <c r="I155" s="486"/>
      <c r="J155" s="487"/>
      <c r="K155" s="477" t="s">
        <v>266</v>
      </c>
      <c r="L155" s="477"/>
      <c r="M155" s="477"/>
      <c r="N155" s="477"/>
      <c r="O155" s="477"/>
      <c r="P155" s="477"/>
      <c r="Q155" s="477"/>
      <c r="R155" s="477"/>
      <c r="S155" s="477"/>
      <c r="T155" s="477"/>
      <c r="U155" s="477"/>
      <c r="V155" s="67"/>
    </row>
    <row r="156" spans="2:22" ht="27.75" customHeight="1">
      <c r="B156" s="485"/>
      <c r="C156" s="486"/>
      <c r="D156" s="486"/>
      <c r="E156" s="486"/>
      <c r="F156" s="486"/>
      <c r="G156" s="486"/>
      <c r="H156" s="486"/>
      <c r="I156" s="486"/>
      <c r="J156" s="487"/>
      <c r="K156" s="477" t="s">
        <v>267</v>
      </c>
      <c r="L156" s="477"/>
      <c r="M156" s="477"/>
      <c r="N156" s="477"/>
      <c r="O156" s="477"/>
      <c r="P156" s="477"/>
      <c r="Q156" s="477"/>
      <c r="R156" s="477"/>
      <c r="S156" s="477"/>
      <c r="T156" s="477"/>
      <c r="U156" s="477"/>
      <c r="V156" s="67"/>
    </row>
    <row r="157" spans="2:22" ht="27.75" customHeight="1">
      <c r="B157" s="488"/>
      <c r="C157" s="489"/>
      <c r="D157" s="489"/>
      <c r="E157" s="489"/>
      <c r="F157" s="489"/>
      <c r="G157" s="489"/>
      <c r="H157" s="489"/>
      <c r="I157" s="489"/>
      <c r="J157" s="490"/>
      <c r="K157" s="477" t="s">
        <v>268</v>
      </c>
      <c r="L157" s="477"/>
      <c r="M157" s="477"/>
      <c r="N157" s="477"/>
      <c r="O157" s="477"/>
      <c r="P157" s="477"/>
      <c r="Q157" s="477"/>
      <c r="R157" s="477"/>
      <c r="S157" s="477"/>
      <c r="T157" s="477"/>
      <c r="U157" s="477"/>
      <c r="V157" s="67"/>
    </row>
    <row r="158" spans="2:22" ht="27.75" customHeight="1">
      <c r="B158" s="495" t="s">
        <v>269</v>
      </c>
      <c r="C158" s="496"/>
      <c r="D158" s="496"/>
      <c r="E158" s="496"/>
      <c r="F158" s="496"/>
      <c r="G158" s="496"/>
      <c r="H158" s="496"/>
      <c r="I158" s="496"/>
      <c r="J158" s="496"/>
      <c r="K158" s="496"/>
      <c r="L158" s="496"/>
      <c r="M158" s="496"/>
      <c r="N158" s="496"/>
      <c r="O158" s="496"/>
      <c r="P158" s="496"/>
      <c r="Q158" s="496"/>
      <c r="R158" s="496"/>
      <c r="S158" s="496"/>
      <c r="T158" s="496"/>
      <c r="U158" s="497"/>
      <c r="V158" s="72"/>
    </row>
    <row r="159" spans="2:22" ht="27.75" customHeight="1">
      <c r="C159"/>
    </row>
  </sheetData>
  <mergeCells count="62">
    <mergeCell ref="Y4:AC4"/>
    <mergeCell ref="B2:V3"/>
    <mergeCell ref="A4:L4"/>
    <mergeCell ref="N4:P4"/>
    <mergeCell ref="Q4:R4"/>
    <mergeCell ref="S4:V4"/>
    <mergeCell ref="W6:X6"/>
    <mergeCell ref="A6:A7"/>
    <mergeCell ref="B6:B7"/>
    <mergeCell ref="C6:C7"/>
    <mergeCell ref="D6:D7"/>
    <mergeCell ref="E6:E7"/>
    <mergeCell ref="F6:F7"/>
    <mergeCell ref="S8:T8"/>
    <mergeCell ref="U8:V8"/>
    <mergeCell ref="S64:T64"/>
    <mergeCell ref="U64:V64"/>
    <mergeCell ref="G6:G7"/>
    <mergeCell ref="H6:H7"/>
    <mergeCell ref="Q6:Q7"/>
    <mergeCell ref="R6:U6"/>
    <mergeCell ref="V6:V7"/>
    <mergeCell ref="N97:R97"/>
    <mergeCell ref="S97:T97"/>
    <mergeCell ref="U97:V97"/>
    <mergeCell ref="R98:U98"/>
    <mergeCell ref="S80:T80"/>
    <mergeCell ref="U80:V80"/>
    <mergeCell ref="S83:T83"/>
    <mergeCell ref="U83:V83"/>
    <mergeCell ref="K157:U157"/>
    <mergeCell ref="B158:U158"/>
    <mergeCell ref="K147:U147"/>
    <mergeCell ref="K148:U148"/>
    <mergeCell ref="K149:U149"/>
    <mergeCell ref="K150:U150"/>
    <mergeCell ref="K151:U151"/>
    <mergeCell ref="K152:U152"/>
    <mergeCell ref="B138:J157"/>
    <mergeCell ref="K138:U138"/>
    <mergeCell ref="K139:U139"/>
    <mergeCell ref="K140:U140"/>
    <mergeCell ref="K141:U141"/>
    <mergeCell ref="K142:U142"/>
    <mergeCell ref="K143:U143"/>
    <mergeCell ref="K144:U144"/>
    <mergeCell ref="D128:I128"/>
    <mergeCell ref="K153:U153"/>
    <mergeCell ref="K154:U154"/>
    <mergeCell ref="K155:U155"/>
    <mergeCell ref="K156:U156"/>
    <mergeCell ref="K145:U145"/>
    <mergeCell ref="K146:U146"/>
    <mergeCell ref="B130:V130"/>
    <mergeCell ref="B131:U131"/>
    <mergeCell ref="B132:J137"/>
    <mergeCell ref="K132:U132"/>
    <mergeCell ref="K133:U133"/>
    <mergeCell ref="K134:U134"/>
    <mergeCell ref="K135:U135"/>
    <mergeCell ref="K136:U136"/>
    <mergeCell ref="K137:U13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E9CE46AE-9AFB-48A3-92DE-01A9E078CFF3}">
          <x14:formula1>
            <xm:f>Parameters!$D$4:$D$23</xm:f>
          </x14:formula1>
          <xm:sqref>C84:C95 C81 C65:C78 C9:C62 C99:C123</xm:sqref>
        </x14:dataValidation>
        <x14:dataValidation type="list" allowBlank="1" showInputMessage="1" showErrorMessage="1" xr:uid="{75F52ABF-32FF-41B1-85A8-7C121F6BF4CD}">
          <x14:formula1>
            <xm:f>Parameters!$H$4:$H$8</xm:f>
          </x14:formula1>
          <xm:sqref>H84:H95 H81 H65:H78 H9:H62 H99:H123</xm:sqref>
        </x14:dataValidation>
        <x14:dataValidation type="list" allowBlank="1" showInputMessage="1" showErrorMessage="1" xr:uid="{4E7F3D66-8B71-47CB-B616-94559ADB872D}">
          <x14:formula1>
            <xm:f>Parameters!$F$4:$F$85</xm:f>
          </x14:formula1>
          <xm:sqref>D63 D81:D82 D65:D79 E65:E78 D9:E62 E81 E84:E95 D84:D96</xm:sqref>
        </x14:dataValidation>
        <x14:dataValidation type="list" allowBlank="1" showInputMessage="1" showErrorMessage="1" xr:uid="{F9E57A86-AA13-42C9-94DA-8752F22175C4}">
          <x14:formula1>
            <xm:f>Parameters!$F$4:$F$96</xm:f>
          </x14:formula1>
          <xm:sqref>D99:D123</xm:sqref>
        </x14:dataValidation>
        <x14:dataValidation type="list" allowBlank="1" showInputMessage="1" showErrorMessage="1" xr:uid="{82B40628-B2E6-4D90-A988-565ECCEBA76E}">
          <x14:formula1>
            <xm:f>Parameters!$B$4:$B$92</xm:f>
          </x14:formula1>
          <xm:sqref>F9:F63 F81:F82 F65:F79 F84:F123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C2130-E51E-4765-9F2D-2EEEBAA7C3CD}">
  <dimension ref="A1:AK140"/>
  <sheetViews>
    <sheetView topLeftCell="A4" zoomScale="48" zoomScaleNormal="48" workbookViewId="0">
      <selection activeCell="I108" sqref="I108:J108"/>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26.7109375" style="9" customWidth="1"/>
    <col min="8" max="8" width="22" style="9" customWidth="1"/>
    <col min="9" max="9" width="9.85546875" customWidth="1"/>
    <col min="10" max="10" width="13.140625" customWidth="1"/>
    <col min="11" max="12" width="12" customWidth="1"/>
    <col min="13"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406</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S8+S18+S21+S56+S60+S13+S65+S100</f>
        <v>69</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619</v>
      </c>
      <c r="B8" s="267"/>
      <c r="C8" s="267"/>
      <c r="D8" s="267"/>
      <c r="E8" s="267"/>
      <c r="F8" s="267"/>
      <c r="G8" s="267"/>
      <c r="H8" s="267"/>
      <c r="I8" s="267"/>
      <c r="J8" s="267"/>
      <c r="K8" s="267"/>
      <c r="L8" s="267"/>
      <c r="M8" s="267"/>
      <c r="N8" s="267"/>
      <c r="O8" s="267"/>
      <c r="P8" s="270"/>
      <c r="Q8" s="271"/>
      <c r="R8" s="272"/>
      <c r="S8" s="505">
        <f>G11</f>
        <v>2</v>
      </c>
      <c r="T8" s="505"/>
      <c r="U8" s="502" t="s">
        <v>206</v>
      </c>
      <c r="V8" s="502"/>
      <c r="W8" s="274"/>
      <c r="X8" s="274"/>
      <c r="Y8" s="70"/>
      <c r="Z8" s="70"/>
      <c r="AA8" s="70"/>
      <c r="AB8" s="70"/>
      <c r="AC8" s="70"/>
      <c r="AD8" s="70"/>
      <c r="AE8" s="70"/>
      <c r="AF8" s="70"/>
      <c r="AG8" s="70"/>
      <c r="AH8" s="70"/>
      <c r="AI8" s="70"/>
      <c r="AJ8" s="70"/>
      <c r="AK8" s="70"/>
    </row>
    <row r="9" spans="1:37" ht="27.75" customHeight="1">
      <c r="A9" s="14">
        <v>1</v>
      </c>
      <c r="B9" s="300" t="s">
        <v>647</v>
      </c>
      <c r="C9" s="16" t="s">
        <v>467</v>
      </c>
      <c r="D9" s="257" t="s">
        <v>571</v>
      </c>
      <c r="E9" s="301" t="s">
        <v>571</v>
      </c>
      <c r="F9" s="303" t="s">
        <v>451</v>
      </c>
      <c r="G9" s="302">
        <v>45341</v>
      </c>
      <c r="H9" s="18" t="s">
        <v>233</v>
      </c>
      <c r="I9" s="50"/>
      <c r="J9" s="50">
        <v>1</v>
      </c>
      <c r="K9" s="50"/>
      <c r="L9" s="50"/>
      <c r="M9" s="50"/>
      <c r="N9" s="50"/>
      <c r="O9" s="50"/>
      <c r="P9" s="50"/>
      <c r="Q9" s="57"/>
      <c r="R9" s="58"/>
      <c r="S9" s="58"/>
      <c r="T9" s="58">
        <v>1</v>
      </c>
      <c r="U9" s="58"/>
      <c r="V9" s="256" t="s">
        <v>649</v>
      </c>
      <c r="W9" s="59"/>
      <c r="X9" s="60"/>
      <c r="Y9" s="27"/>
      <c r="Z9" s="27"/>
      <c r="AA9" s="27"/>
      <c r="AB9" s="27"/>
      <c r="AC9" s="27"/>
      <c r="AD9" s="26"/>
      <c r="AE9" s="9"/>
    </row>
    <row r="10" spans="1:37" ht="27.75" customHeight="1">
      <c r="A10" s="14">
        <v>2</v>
      </c>
      <c r="B10" s="300" t="s">
        <v>650</v>
      </c>
      <c r="C10" s="16" t="s">
        <v>467</v>
      </c>
      <c r="D10" s="257" t="s">
        <v>571</v>
      </c>
      <c r="E10" s="301" t="s">
        <v>571</v>
      </c>
      <c r="F10" s="303" t="s">
        <v>419</v>
      </c>
      <c r="G10" s="302">
        <v>45341</v>
      </c>
      <c r="H10" s="18" t="s">
        <v>233</v>
      </c>
      <c r="I10" s="50"/>
      <c r="J10" s="50">
        <v>1</v>
      </c>
      <c r="K10" s="50"/>
      <c r="L10" s="50"/>
      <c r="M10" s="50"/>
      <c r="N10" s="50"/>
      <c r="O10" s="50"/>
      <c r="P10" s="50"/>
      <c r="Q10" s="57"/>
      <c r="R10" s="58"/>
      <c r="S10" s="58"/>
      <c r="T10" s="58">
        <v>1</v>
      </c>
      <c r="U10" s="58"/>
      <c r="V10" s="256" t="s">
        <v>649</v>
      </c>
      <c r="W10" s="59"/>
      <c r="X10" s="60"/>
      <c r="Y10" s="27"/>
      <c r="Z10" s="27"/>
      <c r="AA10" s="27"/>
      <c r="AB10" s="27"/>
      <c r="AC10" s="27"/>
      <c r="AD10" s="26"/>
      <c r="AE10" s="9"/>
    </row>
    <row r="11" spans="1:37" ht="27.75" customHeight="1">
      <c r="A11" s="299"/>
      <c r="B11" s="61"/>
      <c r="C11" s="73"/>
      <c r="D11" s="61"/>
      <c r="E11" s="73"/>
      <c r="F11" s="75"/>
      <c r="G11" s="74">
        <f>SUM(I11:P11)</f>
        <v>2</v>
      </c>
      <c r="H11" s="21"/>
      <c r="I11" s="51">
        <f t="shared" ref="I11:P11" si="0">SUM(I9:I10)</f>
        <v>0</v>
      </c>
      <c r="J11" s="51">
        <f t="shared" si="0"/>
        <v>2</v>
      </c>
      <c r="K11" s="51">
        <f t="shared" si="0"/>
        <v>0</v>
      </c>
      <c r="L11" s="51">
        <f t="shared" si="0"/>
        <v>0</v>
      </c>
      <c r="M11" s="51">
        <f t="shared" si="0"/>
        <v>0</v>
      </c>
      <c r="N11" s="51">
        <f t="shared" si="0"/>
        <v>0</v>
      </c>
      <c r="O11" s="51">
        <f t="shared" si="0"/>
        <v>0</v>
      </c>
      <c r="P11" s="51">
        <f t="shared" si="0"/>
        <v>0</v>
      </c>
      <c r="Q11" s="57"/>
      <c r="R11" s="58"/>
      <c r="S11" s="58"/>
      <c r="T11" s="58"/>
      <c r="U11" s="58"/>
      <c r="V11" s="61"/>
      <c r="W11" s="59"/>
      <c r="X11" s="60"/>
      <c r="Y11" s="27"/>
      <c r="Z11" s="27"/>
      <c r="AA11" s="27"/>
      <c r="AB11" s="27"/>
      <c r="AC11" s="27"/>
      <c r="AD11" s="26"/>
      <c r="AE11" s="9"/>
    </row>
    <row r="12" spans="1:37" ht="27.75" customHeight="1">
      <c r="A12" s="379"/>
      <c r="B12" s="380"/>
      <c r="C12" s="381"/>
      <c r="D12" s="380"/>
      <c r="E12" s="381"/>
      <c r="F12" s="382"/>
      <c r="G12" s="383"/>
      <c r="H12" s="342"/>
      <c r="I12" s="343"/>
      <c r="J12" s="343"/>
      <c r="K12" s="343"/>
      <c r="L12" s="343"/>
      <c r="M12" s="343"/>
      <c r="N12" s="343"/>
      <c r="O12" s="343"/>
      <c r="P12" s="384"/>
      <c r="Q12" s="57"/>
      <c r="R12" s="346"/>
      <c r="S12" s="346"/>
      <c r="T12" s="346"/>
      <c r="U12" s="346"/>
      <c r="V12" s="380"/>
      <c r="W12" s="385"/>
      <c r="X12" s="386"/>
      <c r="Y12" s="27"/>
      <c r="Z12" s="27"/>
      <c r="AA12" s="27"/>
      <c r="AB12" s="27"/>
      <c r="AC12" s="27"/>
      <c r="AD12" s="26"/>
      <c r="AE12" s="9"/>
    </row>
    <row r="13" spans="1:37" ht="40.5" customHeight="1">
      <c r="A13" s="273" t="s">
        <v>648</v>
      </c>
      <c r="B13" s="267"/>
      <c r="C13" s="267"/>
      <c r="D13" s="267"/>
      <c r="E13" s="267"/>
      <c r="F13" s="267"/>
      <c r="G13" s="267"/>
      <c r="H13" s="267"/>
      <c r="I13" s="267"/>
      <c r="J13" s="267"/>
      <c r="K13" s="267"/>
      <c r="L13" s="267"/>
      <c r="M13" s="267"/>
      <c r="N13" s="267"/>
      <c r="O13" s="267"/>
      <c r="P13" s="270"/>
      <c r="Q13" s="271"/>
      <c r="R13" s="272"/>
      <c r="S13" s="505">
        <f>G16</f>
        <v>2</v>
      </c>
      <c r="T13" s="505"/>
      <c r="U13" s="502" t="s">
        <v>206</v>
      </c>
      <c r="V13" s="502"/>
      <c r="W13" s="274"/>
      <c r="X13" s="274"/>
      <c r="Y13" s="70"/>
      <c r="Z13" s="70"/>
      <c r="AA13" s="70"/>
      <c r="AB13" s="70"/>
      <c r="AC13" s="70"/>
      <c r="AD13" s="70"/>
      <c r="AE13" s="70"/>
      <c r="AF13" s="70"/>
      <c r="AG13" s="70"/>
      <c r="AH13" s="70"/>
      <c r="AI13" s="70"/>
      <c r="AJ13" s="70"/>
      <c r="AK13" s="70"/>
    </row>
    <row r="14" spans="1:37" ht="27.75" customHeight="1">
      <c r="A14" s="14">
        <v>1</v>
      </c>
      <c r="B14" s="300" t="s">
        <v>651</v>
      </c>
      <c r="C14" s="16" t="s">
        <v>467</v>
      </c>
      <c r="D14" s="257" t="s">
        <v>315</v>
      </c>
      <c r="E14" s="301" t="s">
        <v>315</v>
      </c>
      <c r="F14" s="303" t="s">
        <v>451</v>
      </c>
      <c r="G14" s="302">
        <v>45342</v>
      </c>
      <c r="H14" s="18" t="s">
        <v>233</v>
      </c>
      <c r="I14" s="50"/>
      <c r="J14" s="50">
        <v>1</v>
      </c>
      <c r="K14" s="50"/>
      <c r="L14" s="50"/>
      <c r="M14" s="50"/>
      <c r="N14" s="50"/>
      <c r="O14" s="50"/>
      <c r="P14" s="50"/>
      <c r="Q14" s="57"/>
      <c r="R14" s="58"/>
      <c r="S14" s="58"/>
      <c r="T14" s="58">
        <v>1</v>
      </c>
      <c r="U14" s="58"/>
      <c r="V14" s="256" t="s">
        <v>649</v>
      </c>
      <c r="W14" s="59"/>
      <c r="X14" s="60"/>
      <c r="Y14" s="27"/>
      <c r="Z14" s="27"/>
      <c r="AA14" s="27"/>
      <c r="AB14" s="27"/>
      <c r="AC14" s="27"/>
      <c r="AD14" s="26"/>
      <c r="AE14" s="9"/>
    </row>
    <row r="15" spans="1:37" ht="27.75" customHeight="1">
      <c r="A15" s="14">
        <v>2</v>
      </c>
      <c r="B15" s="300" t="s">
        <v>652</v>
      </c>
      <c r="C15" s="16" t="s">
        <v>467</v>
      </c>
      <c r="D15" s="257" t="s">
        <v>315</v>
      </c>
      <c r="E15" s="301" t="s">
        <v>315</v>
      </c>
      <c r="F15" s="303" t="s">
        <v>419</v>
      </c>
      <c r="G15" s="302">
        <v>45342</v>
      </c>
      <c r="H15" s="18" t="s">
        <v>233</v>
      </c>
      <c r="I15" s="50"/>
      <c r="J15" s="50">
        <v>1</v>
      </c>
      <c r="K15" s="50"/>
      <c r="L15" s="50"/>
      <c r="M15" s="50"/>
      <c r="N15" s="50"/>
      <c r="O15" s="50"/>
      <c r="P15" s="50"/>
      <c r="Q15" s="57"/>
      <c r="R15" s="58"/>
      <c r="S15" s="58"/>
      <c r="T15" s="58">
        <v>1</v>
      </c>
      <c r="U15" s="58"/>
      <c r="V15" s="256" t="s">
        <v>653</v>
      </c>
      <c r="W15" s="59"/>
      <c r="X15" s="60"/>
      <c r="Y15" s="27"/>
      <c r="Z15" s="27"/>
      <c r="AA15" s="27"/>
      <c r="AB15" s="27"/>
      <c r="AC15" s="27"/>
      <c r="AD15" s="26"/>
      <c r="AE15" s="9"/>
    </row>
    <row r="16" spans="1:37" ht="27.75" customHeight="1">
      <c r="A16" s="299"/>
      <c r="B16" s="61"/>
      <c r="C16" s="73"/>
      <c r="D16" s="61"/>
      <c r="E16" s="73"/>
      <c r="F16" s="75"/>
      <c r="G16" s="74">
        <f>SUM(I16:P16)</f>
        <v>2</v>
      </c>
      <c r="H16" s="21"/>
      <c r="I16" s="51">
        <f t="shared" ref="I16:P16" si="1">SUM(I14:I15)</f>
        <v>0</v>
      </c>
      <c r="J16" s="51">
        <f t="shared" si="1"/>
        <v>2</v>
      </c>
      <c r="K16" s="51">
        <f t="shared" si="1"/>
        <v>0</v>
      </c>
      <c r="L16" s="51">
        <f t="shared" si="1"/>
        <v>0</v>
      </c>
      <c r="M16" s="51">
        <f t="shared" si="1"/>
        <v>0</v>
      </c>
      <c r="N16" s="51">
        <f t="shared" si="1"/>
        <v>0</v>
      </c>
      <c r="O16" s="51">
        <f t="shared" si="1"/>
        <v>0</v>
      </c>
      <c r="P16" s="51">
        <f t="shared" si="1"/>
        <v>0</v>
      </c>
      <c r="Q16" s="57"/>
      <c r="R16" s="58"/>
      <c r="S16" s="58"/>
      <c r="T16" s="58"/>
      <c r="U16" s="58"/>
      <c r="V16" s="61"/>
      <c r="W16" s="59"/>
      <c r="X16" s="60"/>
      <c r="Y16" s="27"/>
      <c r="Z16" s="27"/>
      <c r="AA16" s="27"/>
      <c r="AB16" s="27"/>
      <c r="AC16" s="27"/>
      <c r="AD16" s="26"/>
      <c r="AE16" s="9"/>
    </row>
    <row r="17" spans="1:31" ht="27.75" customHeight="1">
      <c r="A17" s="379"/>
      <c r="B17" s="380"/>
      <c r="C17" s="381"/>
      <c r="D17" s="380"/>
      <c r="E17" s="381"/>
      <c r="F17" s="382"/>
      <c r="G17" s="383"/>
      <c r="H17" s="342"/>
      <c r="I17" s="343"/>
      <c r="J17" s="343"/>
      <c r="K17" s="343"/>
      <c r="L17" s="343"/>
      <c r="M17" s="343"/>
      <c r="N17" s="343"/>
      <c r="O17" s="343"/>
      <c r="P17" s="384"/>
      <c r="Q17" s="57"/>
      <c r="R17" s="346"/>
      <c r="S17" s="346"/>
      <c r="T17" s="346"/>
      <c r="U17" s="346"/>
      <c r="V17" s="380"/>
      <c r="W17" s="385"/>
      <c r="X17" s="386"/>
      <c r="Y17" s="27"/>
      <c r="Z17" s="27"/>
      <c r="AA17" s="27"/>
      <c r="AB17" s="27"/>
      <c r="AC17" s="27"/>
      <c r="AD17" s="26"/>
      <c r="AE17" s="9"/>
    </row>
    <row r="18" spans="1:31" ht="38.1" customHeight="1">
      <c r="A18" s="268" t="s">
        <v>620</v>
      </c>
      <c r="B18" s="269"/>
      <c r="C18" s="269"/>
      <c r="D18" s="269"/>
      <c r="E18" s="269"/>
      <c r="F18" s="269"/>
      <c r="G18" s="267"/>
      <c r="H18" s="267"/>
      <c r="I18" s="267"/>
      <c r="J18" s="267"/>
      <c r="K18" s="267"/>
      <c r="L18" s="267"/>
      <c r="M18" s="267"/>
      <c r="N18" s="267"/>
      <c r="O18" s="267"/>
      <c r="P18" s="270"/>
      <c r="Q18" s="271"/>
      <c r="R18" s="272"/>
      <c r="S18" s="523">
        <f>G20</f>
        <v>0</v>
      </c>
      <c r="T18" s="523"/>
      <c r="U18" s="524" t="s">
        <v>206</v>
      </c>
      <c r="V18" s="524"/>
      <c r="W18" s="260"/>
      <c r="X18" s="261"/>
    </row>
    <row r="19" spans="1:31" ht="34.5" customHeight="1">
      <c r="A19" s="266">
        <v>1</v>
      </c>
      <c r="B19" s="283" t="s">
        <v>272</v>
      </c>
      <c r="C19" s="262"/>
      <c r="D19" s="295"/>
      <c r="E19" s="293"/>
      <c r="F19" s="75"/>
      <c r="G19" s="294"/>
      <c r="H19" s="278"/>
      <c r="I19" s="279"/>
      <c r="J19" s="279"/>
      <c r="K19" s="279"/>
      <c r="L19" s="279"/>
      <c r="M19" s="279"/>
      <c r="N19" s="279"/>
      <c r="O19" s="279"/>
      <c r="P19" s="279"/>
      <c r="Q19" s="57"/>
      <c r="R19" s="82"/>
      <c r="S19" s="82"/>
      <c r="T19" s="82"/>
      <c r="U19" s="82"/>
      <c r="V19" s="275"/>
      <c r="W19" s="258"/>
      <c r="X19" s="259"/>
    </row>
    <row r="20" spans="1:31" ht="27.75" customHeight="1">
      <c r="A20" s="14"/>
      <c r="B20" s="19"/>
      <c r="C20" s="20"/>
      <c r="D20" s="19"/>
      <c r="E20" s="20"/>
      <c r="F20" s="17"/>
      <c r="G20" s="21">
        <f>SUM(I20:P20)</f>
        <v>0</v>
      </c>
      <c r="H20" s="21"/>
      <c r="I20" s="51">
        <f t="shared" ref="I20:P20" si="2">SUM(I19:I19)</f>
        <v>0</v>
      </c>
      <c r="J20" s="51">
        <f t="shared" si="2"/>
        <v>0</v>
      </c>
      <c r="K20" s="51">
        <f t="shared" si="2"/>
        <v>0</v>
      </c>
      <c r="L20" s="51">
        <f t="shared" si="2"/>
        <v>0</v>
      </c>
      <c r="M20" s="51">
        <f t="shared" si="2"/>
        <v>0</v>
      </c>
      <c r="N20" s="51">
        <f t="shared" si="2"/>
        <v>0</v>
      </c>
      <c r="O20" s="51">
        <f t="shared" si="2"/>
        <v>0</v>
      </c>
      <c r="P20" s="51">
        <f t="shared" si="2"/>
        <v>0</v>
      </c>
      <c r="Q20" s="57"/>
      <c r="R20" s="58"/>
      <c r="S20" s="58"/>
      <c r="T20" s="58"/>
      <c r="U20" s="58"/>
      <c r="V20" s="254"/>
      <c r="W20" s="59"/>
      <c r="X20" s="60"/>
    </row>
    <row r="21" spans="1:31" ht="38.1" customHeight="1">
      <c r="A21" s="268" t="s">
        <v>621</v>
      </c>
      <c r="B21" s="269"/>
      <c r="C21" s="269"/>
      <c r="D21" s="269"/>
      <c r="E21" s="269"/>
      <c r="F21" s="269"/>
      <c r="G21" s="267"/>
      <c r="H21" s="267"/>
      <c r="I21" s="267"/>
      <c r="J21" s="267"/>
      <c r="K21" s="267"/>
      <c r="L21" s="267"/>
      <c r="M21" s="267"/>
      <c r="N21" s="267"/>
      <c r="O21" s="267"/>
      <c r="P21" s="270"/>
      <c r="Q21" s="271"/>
      <c r="R21" s="272"/>
      <c r="S21" s="501">
        <f>G55</f>
        <v>33</v>
      </c>
      <c r="T21" s="501"/>
      <c r="U21" s="502" t="s">
        <v>206</v>
      </c>
      <c r="V21" s="502"/>
      <c r="W21" s="260"/>
      <c r="X21" s="261"/>
    </row>
    <row r="22" spans="1:31" ht="27.75" customHeight="1">
      <c r="A22" s="266">
        <v>1</v>
      </c>
      <c r="B22" s="296" t="s">
        <v>625</v>
      </c>
      <c r="C22" s="16" t="s">
        <v>467</v>
      </c>
      <c r="D22" s="15" t="s">
        <v>559</v>
      </c>
      <c r="E22" s="15" t="s">
        <v>559</v>
      </c>
      <c r="F22" s="17" t="s">
        <v>103</v>
      </c>
      <c r="G22" s="297">
        <v>45340</v>
      </c>
      <c r="H22" s="278" t="s">
        <v>233</v>
      </c>
      <c r="I22" s="279"/>
      <c r="J22" s="279">
        <v>1</v>
      </c>
      <c r="K22" s="279"/>
      <c r="L22" s="279"/>
      <c r="M22" s="279"/>
      <c r="N22" s="279"/>
      <c r="O22" s="279"/>
      <c r="P22" s="279"/>
      <c r="Q22" s="280"/>
      <c r="R22" s="281"/>
      <c r="S22" s="281"/>
      <c r="T22" s="281">
        <v>1</v>
      </c>
      <c r="U22" s="281"/>
      <c r="V22" s="277"/>
      <c r="W22" s="258"/>
      <c r="X22" s="259"/>
    </row>
    <row r="23" spans="1:31" ht="27.75" customHeight="1">
      <c r="A23" s="266">
        <v>2</v>
      </c>
      <c r="B23" s="296" t="s">
        <v>626</v>
      </c>
      <c r="C23" s="16" t="s">
        <v>467</v>
      </c>
      <c r="D23" s="15" t="s">
        <v>559</v>
      </c>
      <c r="E23" s="15" t="s">
        <v>559</v>
      </c>
      <c r="F23" s="17" t="s">
        <v>443</v>
      </c>
      <c r="G23" s="297">
        <v>45340</v>
      </c>
      <c r="H23" s="278" t="s">
        <v>233</v>
      </c>
      <c r="I23" s="79"/>
      <c r="J23" s="279">
        <v>1</v>
      </c>
      <c r="K23" s="79"/>
      <c r="L23" s="79"/>
      <c r="M23" s="79"/>
      <c r="N23" s="79"/>
      <c r="O23" s="79"/>
      <c r="P23" s="79"/>
      <c r="Q23" s="57"/>
      <c r="R23" s="82"/>
      <c r="S23" s="82"/>
      <c r="T23" s="281">
        <v>1</v>
      </c>
      <c r="U23" s="82"/>
      <c r="V23" s="277"/>
      <c r="W23" s="83"/>
      <c r="X23" s="276"/>
    </row>
    <row r="24" spans="1:31" ht="27.75" customHeight="1">
      <c r="A24" s="266">
        <v>3</v>
      </c>
      <c r="B24" s="296" t="s">
        <v>627</v>
      </c>
      <c r="C24" s="16" t="s">
        <v>467</v>
      </c>
      <c r="D24" s="15" t="s">
        <v>559</v>
      </c>
      <c r="E24" s="15" t="s">
        <v>559</v>
      </c>
      <c r="F24" s="17" t="s">
        <v>103</v>
      </c>
      <c r="G24" s="297">
        <v>45338</v>
      </c>
      <c r="H24" s="278" t="s">
        <v>233</v>
      </c>
      <c r="I24" s="79"/>
      <c r="J24" s="279">
        <v>1</v>
      </c>
      <c r="K24" s="79"/>
      <c r="L24" s="79"/>
      <c r="M24" s="79"/>
      <c r="N24" s="79"/>
      <c r="O24" s="79"/>
      <c r="P24" s="79"/>
      <c r="Q24" s="57"/>
      <c r="R24" s="82"/>
      <c r="S24" s="82"/>
      <c r="T24" s="281">
        <v>1</v>
      </c>
      <c r="U24" s="82"/>
      <c r="V24" s="277"/>
      <c r="W24" s="83"/>
      <c r="X24" s="276"/>
    </row>
    <row r="25" spans="1:31" ht="27.75" customHeight="1">
      <c r="A25" s="266">
        <v>4</v>
      </c>
      <c r="B25" s="296" t="s">
        <v>628</v>
      </c>
      <c r="C25" s="16" t="s">
        <v>467</v>
      </c>
      <c r="D25" s="15" t="s">
        <v>559</v>
      </c>
      <c r="E25" s="15" t="s">
        <v>559</v>
      </c>
      <c r="F25" s="17" t="s">
        <v>443</v>
      </c>
      <c r="G25" s="297">
        <v>45338</v>
      </c>
      <c r="H25" s="278" t="s">
        <v>233</v>
      </c>
      <c r="I25" s="79"/>
      <c r="J25" s="279">
        <v>1</v>
      </c>
      <c r="K25" s="79"/>
      <c r="L25" s="79"/>
      <c r="M25" s="79"/>
      <c r="N25" s="79"/>
      <c r="O25" s="79"/>
      <c r="P25" s="79"/>
      <c r="Q25" s="57"/>
      <c r="R25" s="82"/>
      <c r="S25" s="82"/>
      <c r="T25" s="281">
        <v>1</v>
      </c>
      <c r="U25" s="82"/>
      <c r="V25" s="277"/>
      <c r="W25" s="83"/>
      <c r="X25" s="276"/>
    </row>
    <row r="26" spans="1:31" ht="27.75" customHeight="1">
      <c r="A26" s="266">
        <v>5</v>
      </c>
      <c r="B26" s="296" t="s">
        <v>629</v>
      </c>
      <c r="C26" s="16" t="s">
        <v>467</v>
      </c>
      <c r="D26" s="15" t="s">
        <v>559</v>
      </c>
      <c r="E26" s="15" t="s">
        <v>559</v>
      </c>
      <c r="F26" s="17" t="s">
        <v>103</v>
      </c>
      <c r="G26" s="297">
        <v>45337</v>
      </c>
      <c r="H26" s="278" t="s">
        <v>233</v>
      </c>
      <c r="I26" s="79"/>
      <c r="J26" s="279">
        <v>1</v>
      </c>
      <c r="K26" s="79"/>
      <c r="L26" s="79"/>
      <c r="M26" s="79"/>
      <c r="N26" s="79"/>
      <c r="O26" s="79"/>
      <c r="P26" s="79"/>
      <c r="Q26" s="57"/>
      <c r="R26" s="82"/>
      <c r="S26" s="82"/>
      <c r="T26" s="281">
        <v>1</v>
      </c>
      <c r="U26" s="82"/>
      <c r="V26" s="277"/>
      <c r="W26" s="83"/>
      <c r="X26" s="276"/>
    </row>
    <row r="27" spans="1:31" ht="27.75" customHeight="1">
      <c r="A27" s="266">
        <v>6</v>
      </c>
      <c r="B27" s="296" t="s">
        <v>630</v>
      </c>
      <c r="C27" s="16" t="s">
        <v>467</v>
      </c>
      <c r="D27" s="15" t="s">
        <v>559</v>
      </c>
      <c r="E27" s="15" t="s">
        <v>559</v>
      </c>
      <c r="F27" s="17" t="s">
        <v>443</v>
      </c>
      <c r="G27" s="297">
        <v>45337</v>
      </c>
      <c r="H27" s="278" t="s">
        <v>233</v>
      </c>
      <c r="I27" s="79"/>
      <c r="J27" s="279">
        <v>1</v>
      </c>
      <c r="K27" s="79"/>
      <c r="L27" s="79"/>
      <c r="M27" s="79"/>
      <c r="N27" s="79"/>
      <c r="O27" s="79"/>
      <c r="P27" s="79"/>
      <c r="Q27" s="57"/>
      <c r="R27" s="82"/>
      <c r="S27" s="82"/>
      <c r="T27" s="281">
        <v>1</v>
      </c>
      <c r="U27" s="82"/>
      <c r="V27" s="277"/>
      <c r="W27" s="83"/>
      <c r="X27" s="276"/>
    </row>
    <row r="28" spans="1:31" ht="27.75" customHeight="1">
      <c r="A28" s="266">
        <v>7</v>
      </c>
      <c r="B28" s="296" t="s">
        <v>631</v>
      </c>
      <c r="C28" s="16" t="s">
        <v>467</v>
      </c>
      <c r="D28" s="15" t="s">
        <v>559</v>
      </c>
      <c r="E28" s="15" t="s">
        <v>559</v>
      </c>
      <c r="F28" s="17" t="s">
        <v>103</v>
      </c>
      <c r="G28" s="297">
        <v>45336</v>
      </c>
      <c r="H28" s="278" t="s">
        <v>233</v>
      </c>
      <c r="I28" s="79"/>
      <c r="J28" s="279">
        <v>1</v>
      </c>
      <c r="K28" s="79"/>
      <c r="L28" s="79"/>
      <c r="M28" s="79"/>
      <c r="N28" s="79"/>
      <c r="O28" s="79"/>
      <c r="P28" s="79"/>
      <c r="Q28" s="57"/>
      <c r="R28" s="82"/>
      <c r="S28" s="82"/>
      <c r="T28" s="281">
        <v>1</v>
      </c>
      <c r="U28" s="82"/>
      <c r="V28" s="277"/>
      <c r="W28" s="83"/>
      <c r="X28" s="276"/>
    </row>
    <row r="29" spans="1:31" ht="27.75" customHeight="1">
      <c r="A29" s="266">
        <v>8</v>
      </c>
      <c r="B29" s="296" t="s">
        <v>632</v>
      </c>
      <c r="C29" s="16" t="s">
        <v>467</v>
      </c>
      <c r="D29" s="15" t="s">
        <v>559</v>
      </c>
      <c r="E29" s="15" t="s">
        <v>559</v>
      </c>
      <c r="F29" s="17" t="s">
        <v>443</v>
      </c>
      <c r="G29" s="297">
        <v>45336</v>
      </c>
      <c r="H29" s="278" t="s">
        <v>233</v>
      </c>
      <c r="I29" s="79"/>
      <c r="J29" s="279">
        <v>1</v>
      </c>
      <c r="K29" s="79"/>
      <c r="L29" s="79"/>
      <c r="M29" s="79"/>
      <c r="N29" s="79"/>
      <c r="O29" s="79"/>
      <c r="P29" s="284"/>
      <c r="Q29" s="57"/>
      <c r="R29" s="82"/>
      <c r="S29" s="82"/>
      <c r="T29" s="281">
        <v>1</v>
      </c>
      <c r="U29" s="82"/>
      <c r="V29" s="277"/>
      <c r="W29" s="264"/>
      <c r="X29" s="265"/>
    </row>
    <row r="30" spans="1:31" ht="45.6" customHeight="1">
      <c r="A30" s="266">
        <v>9</v>
      </c>
      <c r="B30" s="296" t="s">
        <v>633</v>
      </c>
      <c r="C30" s="16" t="s">
        <v>467</v>
      </c>
      <c r="D30" s="15" t="s">
        <v>559</v>
      </c>
      <c r="E30" s="15" t="s">
        <v>559</v>
      </c>
      <c r="F30" s="17" t="s">
        <v>103</v>
      </c>
      <c r="G30" s="297">
        <v>45334</v>
      </c>
      <c r="H30" s="278" t="s">
        <v>233</v>
      </c>
      <c r="I30" s="79"/>
      <c r="J30" s="279">
        <v>1</v>
      </c>
      <c r="K30" s="79"/>
      <c r="L30" s="79"/>
      <c r="M30" s="79"/>
      <c r="N30" s="79"/>
      <c r="O30" s="79"/>
      <c r="P30" s="79"/>
      <c r="Q30" s="57"/>
      <c r="R30" s="82"/>
      <c r="S30" s="82"/>
      <c r="T30" s="281">
        <v>1</v>
      </c>
      <c r="U30" s="82"/>
      <c r="V30" s="277"/>
      <c r="W30" s="83"/>
      <c r="X30" s="84"/>
    </row>
    <row r="31" spans="1:31" ht="42" customHeight="1">
      <c r="A31" s="266">
        <v>10</v>
      </c>
      <c r="B31" s="296" t="s">
        <v>634</v>
      </c>
      <c r="C31" s="16" t="s">
        <v>467</v>
      </c>
      <c r="D31" s="15" t="s">
        <v>559</v>
      </c>
      <c r="E31" s="15" t="s">
        <v>559</v>
      </c>
      <c r="F31" s="17" t="s">
        <v>443</v>
      </c>
      <c r="G31" s="297">
        <v>45334</v>
      </c>
      <c r="H31" s="278" t="s">
        <v>233</v>
      </c>
      <c r="I31" s="79"/>
      <c r="J31" s="279">
        <v>1</v>
      </c>
      <c r="K31" s="79"/>
      <c r="L31" s="79"/>
      <c r="M31" s="79"/>
      <c r="N31" s="79"/>
      <c r="O31" s="79"/>
      <c r="P31" s="79"/>
      <c r="Q31" s="57"/>
      <c r="R31" s="82"/>
      <c r="S31" s="82"/>
      <c r="T31" s="281">
        <v>1</v>
      </c>
      <c r="U31" s="82"/>
      <c r="V31" s="277"/>
      <c r="W31" s="83"/>
      <c r="X31" s="84"/>
    </row>
    <row r="32" spans="1:31" ht="37.5" customHeight="1">
      <c r="A32" s="266">
        <v>11</v>
      </c>
      <c r="B32" s="296" t="s">
        <v>635</v>
      </c>
      <c r="C32" s="16" t="s">
        <v>467</v>
      </c>
      <c r="D32" s="15" t="s">
        <v>559</v>
      </c>
      <c r="E32" s="15" t="s">
        <v>559</v>
      </c>
      <c r="F32" s="17" t="s">
        <v>103</v>
      </c>
      <c r="G32" s="297">
        <v>45333</v>
      </c>
      <c r="H32" s="278" t="s">
        <v>233</v>
      </c>
      <c r="I32" s="79"/>
      <c r="J32" s="279">
        <v>1</v>
      </c>
      <c r="K32" s="79"/>
      <c r="L32" s="79"/>
      <c r="M32" s="79"/>
      <c r="N32" s="79"/>
      <c r="O32" s="79"/>
      <c r="P32" s="79"/>
      <c r="Q32" s="57"/>
      <c r="R32" s="82"/>
      <c r="S32" s="82"/>
      <c r="T32" s="281">
        <v>1</v>
      </c>
      <c r="U32" s="82"/>
      <c r="V32" s="277"/>
      <c r="W32" s="83"/>
      <c r="X32" s="84"/>
    </row>
    <row r="33" spans="1:24" ht="35.450000000000003" customHeight="1">
      <c r="A33" s="266">
        <v>12</v>
      </c>
      <c r="B33" s="296" t="s">
        <v>636</v>
      </c>
      <c r="C33" s="16" t="s">
        <v>467</v>
      </c>
      <c r="D33" s="15" t="s">
        <v>559</v>
      </c>
      <c r="E33" s="15" t="s">
        <v>559</v>
      </c>
      <c r="F33" s="17" t="s">
        <v>443</v>
      </c>
      <c r="G33" s="297">
        <v>45333</v>
      </c>
      <c r="H33" s="278" t="s">
        <v>233</v>
      </c>
      <c r="I33" s="79"/>
      <c r="J33" s="279">
        <v>1</v>
      </c>
      <c r="K33" s="79"/>
      <c r="L33" s="79"/>
      <c r="M33" s="79"/>
      <c r="N33" s="79"/>
      <c r="O33" s="79"/>
      <c r="P33" s="79"/>
      <c r="Q33" s="57"/>
      <c r="R33" s="82"/>
      <c r="S33" s="82"/>
      <c r="T33" s="281">
        <v>1</v>
      </c>
      <c r="U33" s="82"/>
      <c r="V33" s="277"/>
      <c r="W33" s="83"/>
      <c r="X33" s="84"/>
    </row>
    <row r="34" spans="1:24" ht="36.6" customHeight="1">
      <c r="A34" s="266">
        <v>13</v>
      </c>
      <c r="B34" s="296" t="s">
        <v>637</v>
      </c>
      <c r="C34" s="16" t="s">
        <v>467</v>
      </c>
      <c r="D34" s="15" t="s">
        <v>559</v>
      </c>
      <c r="E34" s="15" t="s">
        <v>559</v>
      </c>
      <c r="F34" s="17" t="s">
        <v>103</v>
      </c>
      <c r="G34" s="297">
        <v>45331</v>
      </c>
      <c r="H34" s="278" t="s">
        <v>233</v>
      </c>
      <c r="I34" s="79"/>
      <c r="J34" s="279">
        <v>1</v>
      </c>
      <c r="K34" s="79"/>
      <c r="L34" s="79"/>
      <c r="M34" s="79"/>
      <c r="N34" s="79"/>
      <c r="O34" s="79"/>
      <c r="P34" s="79"/>
      <c r="Q34" s="57"/>
      <c r="R34" s="82"/>
      <c r="S34" s="82"/>
      <c r="T34" s="281">
        <v>1</v>
      </c>
      <c r="U34" s="82"/>
      <c r="V34" s="277"/>
      <c r="W34" s="83"/>
      <c r="X34" s="84"/>
    </row>
    <row r="35" spans="1:24" ht="41.1" customHeight="1">
      <c r="A35" s="266">
        <v>14</v>
      </c>
      <c r="B35" s="296" t="s">
        <v>638</v>
      </c>
      <c r="C35" s="16" t="s">
        <v>467</v>
      </c>
      <c r="D35" s="15" t="s">
        <v>559</v>
      </c>
      <c r="E35" s="15" t="s">
        <v>559</v>
      </c>
      <c r="F35" s="17" t="s">
        <v>443</v>
      </c>
      <c r="G35" s="297">
        <v>45330</v>
      </c>
      <c r="H35" s="278" t="s">
        <v>233</v>
      </c>
      <c r="I35" s="79"/>
      <c r="J35" s="279">
        <v>1</v>
      </c>
      <c r="K35" s="79"/>
      <c r="L35" s="79"/>
      <c r="M35" s="79"/>
      <c r="N35" s="79"/>
      <c r="O35" s="79"/>
      <c r="P35" s="79"/>
      <c r="Q35" s="57"/>
      <c r="R35" s="82"/>
      <c r="S35" s="82"/>
      <c r="T35" s="281">
        <v>1</v>
      </c>
      <c r="U35" s="82"/>
      <c r="V35" s="277"/>
      <c r="W35" s="83"/>
      <c r="X35" s="84"/>
    </row>
    <row r="36" spans="1:24" ht="51.95" customHeight="1">
      <c r="A36" s="266">
        <v>15</v>
      </c>
      <c r="B36" s="296" t="s">
        <v>639</v>
      </c>
      <c r="C36" s="16" t="s">
        <v>467</v>
      </c>
      <c r="D36" s="15" t="s">
        <v>559</v>
      </c>
      <c r="E36" s="15" t="s">
        <v>559</v>
      </c>
      <c r="F36" s="17" t="s">
        <v>103</v>
      </c>
      <c r="G36" s="297">
        <v>45330</v>
      </c>
      <c r="H36" s="278" t="s">
        <v>233</v>
      </c>
      <c r="I36" s="79"/>
      <c r="J36" s="279">
        <v>1</v>
      </c>
      <c r="K36" s="79"/>
      <c r="L36" s="79"/>
      <c r="M36" s="79"/>
      <c r="N36" s="79"/>
      <c r="O36" s="79"/>
      <c r="P36" s="79"/>
      <c r="Q36" s="57"/>
      <c r="R36" s="82"/>
      <c r="S36" s="82"/>
      <c r="T36" s="281">
        <v>1</v>
      </c>
      <c r="U36" s="82"/>
      <c r="V36" s="277"/>
      <c r="W36" s="83"/>
      <c r="X36" s="84"/>
    </row>
    <row r="37" spans="1:24" ht="27.75" customHeight="1">
      <c r="A37" s="266">
        <v>16</v>
      </c>
      <c r="B37" s="296" t="s">
        <v>640</v>
      </c>
      <c r="C37" s="16" t="s">
        <v>467</v>
      </c>
      <c r="D37" s="15" t="s">
        <v>559</v>
      </c>
      <c r="E37" s="15" t="s">
        <v>559</v>
      </c>
      <c r="F37" s="17" t="s">
        <v>443</v>
      </c>
      <c r="G37" s="297">
        <v>45329</v>
      </c>
      <c r="H37" s="278" t="s">
        <v>233</v>
      </c>
      <c r="I37" s="79"/>
      <c r="J37" s="279">
        <v>1</v>
      </c>
      <c r="K37" s="79"/>
      <c r="L37" s="79"/>
      <c r="M37" s="79"/>
      <c r="N37" s="79"/>
      <c r="O37" s="79"/>
      <c r="P37" s="79"/>
      <c r="Q37" s="57"/>
      <c r="R37" s="82"/>
      <c r="S37" s="82"/>
      <c r="T37" s="281">
        <v>1</v>
      </c>
      <c r="U37" s="82"/>
      <c r="V37" s="277"/>
      <c r="W37" s="83"/>
      <c r="X37" s="84"/>
    </row>
    <row r="38" spans="1:24" ht="36.6" customHeight="1">
      <c r="A38" s="266">
        <v>17</v>
      </c>
      <c r="B38" s="296" t="s">
        <v>641</v>
      </c>
      <c r="C38" s="16" t="s">
        <v>467</v>
      </c>
      <c r="D38" s="15" t="s">
        <v>559</v>
      </c>
      <c r="E38" s="15" t="s">
        <v>559</v>
      </c>
      <c r="F38" s="17" t="s">
        <v>103</v>
      </c>
      <c r="G38" s="297">
        <v>45329</v>
      </c>
      <c r="H38" s="278" t="s">
        <v>233</v>
      </c>
      <c r="I38" s="79"/>
      <c r="J38" s="279">
        <v>1</v>
      </c>
      <c r="K38" s="79"/>
      <c r="L38" s="79"/>
      <c r="M38" s="79"/>
      <c r="N38" s="79"/>
      <c r="O38" s="79"/>
      <c r="P38" s="79"/>
      <c r="Q38" s="57"/>
      <c r="R38" s="82"/>
      <c r="S38" s="82"/>
      <c r="T38" s="281">
        <v>1</v>
      </c>
      <c r="U38" s="82"/>
      <c r="V38" s="277"/>
      <c r="W38" s="83"/>
      <c r="X38" s="84"/>
    </row>
    <row r="39" spans="1:24" ht="41.1" customHeight="1">
      <c r="A39" s="266">
        <v>18</v>
      </c>
      <c r="B39" s="296" t="s">
        <v>642</v>
      </c>
      <c r="C39" s="16" t="s">
        <v>467</v>
      </c>
      <c r="D39" s="15" t="s">
        <v>559</v>
      </c>
      <c r="E39" s="15" t="s">
        <v>559</v>
      </c>
      <c r="F39" s="17" t="s">
        <v>443</v>
      </c>
      <c r="G39" s="297">
        <v>45329</v>
      </c>
      <c r="H39" s="278" t="s">
        <v>233</v>
      </c>
      <c r="I39" s="79"/>
      <c r="J39" s="279">
        <v>1</v>
      </c>
      <c r="K39" s="79"/>
      <c r="L39" s="79"/>
      <c r="M39" s="79"/>
      <c r="N39" s="79"/>
      <c r="O39" s="79"/>
      <c r="P39" s="79"/>
      <c r="Q39" s="57"/>
      <c r="R39" s="82"/>
      <c r="S39" s="82"/>
      <c r="T39" s="281">
        <v>1</v>
      </c>
      <c r="U39" s="82"/>
      <c r="V39" s="277"/>
      <c r="W39" s="83"/>
      <c r="X39" s="84"/>
    </row>
    <row r="40" spans="1:24" ht="27.75" customHeight="1">
      <c r="A40" s="266">
        <v>19</v>
      </c>
      <c r="B40" s="296" t="s">
        <v>643</v>
      </c>
      <c r="C40" s="16" t="s">
        <v>467</v>
      </c>
      <c r="D40" s="15" t="s">
        <v>559</v>
      </c>
      <c r="E40" s="15" t="s">
        <v>559</v>
      </c>
      <c r="F40" s="17" t="s">
        <v>103</v>
      </c>
      <c r="G40" s="297">
        <v>45329</v>
      </c>
      <c r="H40" s="278" t="s">
        <v>233</v>
      </c>
      <c r="I40" s="79"/>
      <c r="J40" s="279">
        <v>1</v>
      </c>
      <c r="K40" s="79"/>
      <c r="L40" s="79"/>
      <c r="M40" s="79"/>
      <c r="N40" s="79"/>
      <c r="O40" s="79"/>
      <c r="P40" s="79"/>
      <c r="Q40" s="57"/>
      <c r="R40" s="82"/>
      <c r="S40" s="82"/>
      <c r="T40" s="281">
        <v>1</v>
      </c>
      <c r="U40" s="82"/>
      <c r="V40" s="277"/>
      <c r="W40" s="83"/>
      <c r="X40" s="84"/>
    </row>
    <row r="41" spans="1:24" ht="27.75" customHeight="1">
      <c r="A41" s="266">
        <v>20</v>
      </c>
      <c r="B41" s="296" t="s">
        <v>644</v>
      </c>
      <c r="C41" s="16" t="s">
        <v>467</v>
      </c>
      <c r="D41" s="15" t="s">
        <v>559</v>
      </c>
      <c r="E41" s="15" t="s">
        <v>559</v>
      </c>
      <c r="F41" s="17" t="s">
        <v>443</v>
      </c>
      <c r="G41" s="297">
        <v>45328</v>
      </c>
      <c r="H41" s="278" t="s">
        <v>233</v>
      </c>
      <c r="I41" s="79"/>
      <c r="J41" s="279">
        <v>1</v>
      </c>
      <c r="K41" s="79"/>
      <c r="L41" s="79"/>
      <c r="M41" s="79"/>
      <c r="N41" s="79"/>
      <c r="O41" s="79"/>
      <c r="P41" s="79"/>
      <c r="Q41" s="57"/>
      <c r="R41" s="82"/>
      <c r="S41" s="82"/>
      <c r="T41" s="281">
        <v>1</v>
      </c>
      <c r="U41" s="82"/>
      <c r="V41" s="277"/>
      <c r="W41" s="83"/>
      <c r="X41" s="84"/>
    </row>
    <row r="42" spans="1:24" ht="27.75" customHeight="1">
      <c r="A42" s="266">
        <v>21</v>
      </c>
      <c r="B42" s="296" t="s">
        <v>645</v>
      </c>
      <c r="C42" s="16" t="s">
        <v>467</v>
      </c>
      <c r="D42" s="15" t="s">
        <v>559</v>
      </c>
      <c r="E42" s="15" t="s">
        <v>559</v>
      </c>
      <c r="F42" s="17" t="s">
        <v>103</v>
      </c>
      <c r="G42" s="297">
        <v>45328</v>
      </c>
      <c r="H42" s="278" t="s">
        <v>233</v>
      </c>
      <c r="I42" s="284"/>
      <c r="J42" s="279">
        <v>1</v>
      </c>
      <c r="K42" s="284"/>
      <c r="L42" s="284"/>
      <c r="M42" s="284"/>
      <c r="N42" s="284"/>
      <c r="O42" s="284"/>
      <c r="P42" s="284"/>
      <c r="Q42" s="57"/>
      <c r="R42" s="378"/>
      <c r="S42" s="378"/>
      <c r="T42" s="281">
        <v>1</v>
      </c>
      <c r="U42" s="378"/>
      <c r="V42" s="277"/>
      <c r="W42" s="264"/>
      <c r="X42" s="84"/>
    </row>
    <row r="43" spans="1:24" ht="27.75" customHeight="1">
      <c r="A43" s="266">
        <v>22</v>
      </c>
      <c r="B43" s="296" t="s">
        <v>646</v>
      </c>
      <c r="C43" s="16" t="s">
        <v>467</v>
      </c>
      <c r="D43" s="15" t="s">
        <v>559</v>
      </c>
      <c r="E43" s="15" t="s">
        <v>559</v>
      </c>
      <c r="F43" s="17" t="s">
        <v>443</v>
      </c>
      <c r="G43" s="297">
        <v>45327</v>
      </c>
      <c r="H43" s="278" t="s">
        <v>233</v>
      </c>
      <c r="I43" s="284"/>
      <c r="J43" s="279">
        <v>1</v>
      </c>
      <c r="K43" s="284"/>
      <c r="L43" s="284"/>
      <c r="M43" s="284"/>
      <c r="N43" s="284"/>
      <c r="O43" s="284"/>
      <c r="P43" s="284"/>
      <c r="Q43" s="57"/>
      <c r="R43" s="378"/>
      <c r="S43" s="378"/>
      <c r="T43" s="281">
        <v>1</v>
      </c>
      <c r="U43" s="378"/>
      <c r="V43" s="277"/>
      <c r="W43" s="264"/>
      <c r="X43" s="84"/>
    </row>
    <row r="44" spans="1:24" ht="27.75" customHeight="1">
      <c r="A44" s="266">
        <v>23</v>
      </c>
      <c r="B44" s="296" t="s">
        <v>654</v>
      </c>
      <c r="C44" s="16" t="s">
        <v>467</v>
      </c>
      <c r="D44" s="15" t="s">
        <v>559</v>
      </c>
      <c r="E44" s="15" t="s">
        <v>559</v>
      </c>
      <c r="F44" s="17" t="s">
        <v>103</v>
      </c>
      <c r="G44" s="297">
        <v>45327</v>
      </c>
      <c r="H44" s="278" t="s">
        <v>233</v>
      </c>
      <c r="I44" s="284"/>
      <c r="J44" s="279">
        <v>1</v>
      </c>
      <c r="K44" s="284"/>
      <c r="L44" s="284"/>
      <c r="M44" s="284"/>
      <c r="N44" s="284"/>
      <c r="O44" s="284"/>
      <c r="P44" s="284"/>
      <c r="Q44" s="57"/>
      <c r="R44" s="378"/>
      <c r="S44" s="378"/>
      <c r="T44" s="281">
        <v>1</v>
      </c>
      <c r="U44" s="378"/>
      <c r="V44" s="277"/>
      <c r="W44" s="264"/>
      <c r="X44" s="84"/>
    </row>
    <row r="45" spans="1:24" ht="27.75" customHeight="1">
      <c r="A45" s="266">
        <v>24</v>
      </c>
      <c r="B45" s="296" t="s">
        <v>655</v>
      </c>
      <c r="C45" s="16" t="s">
        <v>467</v>
      </c>
      <c r="D45" s="15" t="s">
        <v>559</v>
      </c>
      <c r="E45" s="15" t="s">
        <v>559</v>
      </c>
      <c r="F45" s="17" t="s">
        <v>443</v>
      </c>
      <c r="G45" s="297">
        <v>45326</v>
      </c>
      <c r="H45" s="278" t="s">
        <v>233</v>
      </c>
      <c r="I45" s="284"/>
      <c r="J45" s="279">
        <v>1</v>
      </c>
      <c r="K45" s="284"/>
      <c r="L45" s="284"/>
      <c r="M45" s="284"/>
      <c r="N45" s="284"/>
      <c r="O45" s="284"/>
      <c r="P45" s="284"/>
      <c r="Q45" s="57"/>
      <c r="R45" s="378"/>
      <c r="S45" s="378"/>
      <c r="T45" s="281">
        <v>1</v>
      </c>
      <c r="U45" s="378"/>
      <c r="V45" s="277"/>
      <c r="W45" s="264"/>
      <c r="X45" s="84"/>
    </row>
    <row r="46" spans="1:24" ht="27.75" customHeight="1">
      <c r="A46" s="266">
        <v>25</v>
      </c>
      <c r="B46" s="296" t="s">
        <v>637</v>
      </c>
      <c r="C46" s="16" t="s">
        <v>467</v>
      </c>
      <c r="D46" s="15" t="s">
        <v>559</v>
      </c>
      <c r="E46" s="15" t="s">
        <v>559</v>
      </c>
      <c r="F46" s="17" t="s">
        <v>103</v>
      </c>
      <c r="G46" s="297">
        <v>44961</v>
      </c>
      <c r="H46" s="278" t="s">
        <v>233</v>
      </c>
      <c r="I46" s="284"/>
      <c r="J46" s="279">
        <v>1</v>
      </c>
      <c r="K46" s="284"/>
      <c r="L46" s="284"/>
      <c r="M46" s="284"/>
      <c r="N46" s="284"/>
      <c r="O46" s="284"/>
      <c r="P46" s="284"/>
      <c r="Q46" s="57"/>
      <c r="R46" s="378"/>
      <c r="S46" s="378"/>
      <c r="T46" s="281">
        <v>1</v>
      </c>
      <c r="U46" s="378"/>
      <c r="V46" s="277"/>
      <c r="W46" s="264"/>
      <c r="X46" s="84"/>
    </row>
    <row r="47" spans="1:24" ht="27.75" customHeight="1">
      <c r="A47" s="266">
        <v>26</v>
      </c>
      <c r="B47" s="296" t="s">
        <v>656</v>
      </c>
      <c r="C47" s="16" t="s">
        <v>467</v>
      </c>
      <c r="D47" s="15" t="s">
        <v>559</v>
      </c>
      <c r="E47" s="15" t="s">
        <v>559</v>
      </c>
      <c r="F47" s="17" t="s">
        <v>443</v>
      </c>
      <c r="G47" s="297">
        <v>45325</v>
      </c>
      <c r="H47" s="278" t="s">
        <v>233</v>
      </c>
      <c r="I47" s="284"/>
      <c r="J47" s="279">
        <v>1</v>
      </c>
      <c r="K47" s="284"/>
      <c r="L47" s="284"/>
      <c r="M47" s="284"/>
      <c r="N47" s="284"/>
      <c r="O47" s="284"/>
      <c r="P47" s="284"/>
      <c r="Q47" s="57"/>
      <c r="R47" s="378"/>
      <c r="S47" s="378"/>
      <c r="T47" s="281">
        <v>1</v>
      </c>
      <c r="U47" s="378"/>
      <c r="V47" s="277"/>
      <c r="W47" s="264"/>
      <c r="X47" s="84"/>
    </row>
    <row r="48" spans="1:24" ht="27.75" customHeight="1">
      <c r="A48" s="266">
        <v>27</v>
      </c>
      <c r="B48" s="296" t="s">
        <v>657</v>
      </c>
      <c r="C48" s="16" t="s">
        <v>467</v>
      </c>
      <c r="D48" s="15" t="s">
        <v>559</v>
      </c>
      <c r="E48" s="15" t="s">
        <v>559</v>
      </c>
      <c r="F48" s="17" t="s">
        <v>103</v>
      </c>
      <c r="G48" s="297">
        <v>45325</v>
      </c>
      <c r="H48" s="278" t="s">
        <v>233</v>
      </c>
      <c r="I48" s="284"/>
      <c r="J48" s="279">
        <v>1</v>
      </c>
      <c r="K48" s="284"/>
      <c r="L48" s="284"/>
      <c r="M48" s="284"/>
      <c r="N48" s="284"/>
      <c r="O48" s="284"/>
      <c r="P48" s="284"/>
      <c r="Q48" s="57"/>
      <c r="R48" s="378"/>
      <c r="S48" s="378"/>
      <c r="T48" s="281">
        <v>1</v>
      </c>
      <c r="U48" s="378"/>
      <c r="V48" s="277"/>
      <c r="W48" s="264"/>
      <c r="X48" s="84"/>
    </row>
    <row r="49" spans="1:24" ht="27.75" customHeight="1">
      <c r="A49" s="266">
        <v>28</v>
      </c>
      <c r="B49" s="296" t="s">
        <v>658</v>
      </c>
      <c r="C49" s="16" t="s">
        <v>467</v>
      </c>
      <c r="D49" s="15" t="s">
        <v>559</v>
      </c>
      <c r="E49" s="15" t="s">
        <v>559</v>
      </c>
      <c r="F49" s="17" t="s">
        <v>443</v>
      </c>
      <c r="G49" s="297">
        <v>45325</v>
      </c>
      <c r="H49" s="278" t="s">
        <v>233</v>
      </c>
      <c r="I49" s="284"/>
      <c r="J49" s="279">
        <v>1</v>
      </c>
      <c r="K49" s="284"/>
      <c r="L49" s="284"/>
      <c r="M49" s="284"/>
      <c r="N49" s="284"/>
      <c r="O49" s="284"/>
      <c r="P49" s="284"/>
      <c r="Q49" s="57"/>
      <c r="R49" s="378"/>
      <c r="S49" s="378"/>
      <c r="T49" s="281">
        <v>1</v>
      </c>
      <c r="U49" s="378"/>
      <c r="V49" s="277"/>
      <c r="W49" s="264"/>
      <c r="X49" s="84"/>
    </row>
    <row r="50" spans="1:24" ht="27.75" customHeight="1">
      <c r="A50" s="266">
        <v>29</v>
      </c>
      <c r="B50" s="296" t="s">
        <v>659</v>
      </c>
      <c r="C50" s="16" t="s">
        <v>467</v>
      </c>
      <c r="D50" s="15" t="s">
        <v>559</v>
      </c>
      <c r="E50" s="15" t="s">
        <v>559</v>
      </c>
      <c r="F50" s="17" t="s">
        <v>103</v>
      </c>
      <c r="G50" s="297">
        <v>45325</v>
      </c>
      <c r="H50" s="278" t="s">
        <v>233</v>
      </c>
      <c r="I50" s="284"/>
      <c r="J50" s="279">
        <v>1</v>
      </c>
      <c r="K50" s="284"/>
      <c r="L50" s="284"/>
      <c r="M50" s="284"/>
      <c r="N50" s="284"/>
      <c r="O50" s="284"/>
      <c r="P50" s="284"/>
      <c r="Q50" s="57"/>
      <c r="R50" s="378"/>
      <c r="S50" s="378"/>
      <c r="T50" s="281">
        <v>1</v>
      </c>
      <c r="U50" s="378"/>
      <c r="V50" s="277"/>
      <c r="W50" s="264"/>
      <c r="X50" s="84"/>
    </row>
    <row r="51" spans="1:24" ht="27.75" customHeight="1">
      <c r="A51" s="266">
        <v>30</v>
      </c>
      <c r="B51" s="296" t="s">
        <v>660</v>
      </c>
      <c r="C51" s="16" t="s">
        <v>467</v>
      </c>
      <c r="D51" s="15" t="s">
        <v>559</v>
      </c>
      <c r="E51" s="15" t="s">
        <v>559</v>
      </c>
      <c r="F51" s="17" t="s">
        <v>443</v>
      </c>
      <c r="G51" s="297">
        <v>45325</v>
      </c>
      <c r="H51" s="278" t="s">
        <v>233</v>
      </c>
      <c r="I51" s="284"/>
      <c r="J51" s="279">
        <v>1</v>
      </c>
      <c r="K51" s="284"/>
      <c r="L51" s="284"/>
      <c r="M51" s="284"/>
      <c r="N51" s="284"/>
      <c r="O51" s="284"/>
      <c r="P51" s="284"/>
      <c r="Q51" s="57"/>
      <c r="R51" s="378"/>
      <c r="S51" s="378"/>
      <c r="T51" s="281">
        <v>1</v>
      </c>
      <c r="U51" s="378"/>
      <c r="V51" s="277"/>
      <c r="W51" s="264"/>
      <c r="X51" s="84"/>
    </row>
    <row r="52" spans="1:24" ht="27.75" customHeight="1">
      <c r="A52" s="266">
        <v>31</v>
      </c>
      <c r="B52" s="296" t="s">
        <v>661</v>
      </c>
      <c r="C52" s="16" t="s">
        <v>467</v>
      </c>
      <c r="D52" s="15" t="s">
        <v>559</v>
      </c>
      <c r="E52" s="15" t="s">
        <v>559</v>
      </c>
      <c r="F52" s="17" t="s">
        <v>103</v>
      </c>
      <c r="G52" s="297">
        <v>45325</v>
      </c>
      <c r="H52" s="278" t="s">
        <v>233</v>
      </c>
      <c r="I52" s="284"/>
      <c r="J52" s="279">
        <v>1</v>
      </c>
      <c r="K52" s="284"/>
      <c r="L52" s="284"/>
      <c r="M52" s="284"/>
      <c r="N52" s="284"/>
      <c r="O52" s="284"/>
      <c r="P52" s="284"/>
      <c r="Q52" s="57"/>
      <c r="R52" s="378"/>
      <c r="S52" s="378"/>
      <c r="T52" s="281">
        <v>1</v>
      </c>
      <c r="U52" s="378"/>
      <c r="V52" s="277"/>
      <c r="W52" s="264"/>
      <c r="X52" s="84"/>
    </row>
    <row r="53" spans="1:24" ht="27.75" customHeight="1">
      <c r="A53" s="266">
        <v>32</v>
      </c>
      <c r="B53" s="296" t="s">
        <v>662</v>
      </c>
      <c r="C53" s="16" t="s">
        <v>467</v>
      </c>
      <c r="D53" s="15" t="s">
        <v>559</v>
      </c>
      <c r="E53" s="15" t="s">
        <v>559</v>
      </c>
      <c r="F53" s="17" t="s">
        <v>443</v>
      </c>
      <c r="G53" s="297">
        <v>45325</v>
      </c>
      <c r="H53" s="278" t="s">
        <v>233</v>
      </c>
      <c r="I53" s="284"/>
      <c r="J53" s="279">
        <v>1</v>
      </c>
      <c r="K53" s="284"/>
      <c r="L53" s="284"/>
      <c r="M53" s="284"/>
      <c r="N53" s="284"/>
      <c r="O53" s="284"/>
      <c r="P53" s="284"/>
      <c r="Q53" s="57"/>
      <c r="R53" s="378"/>
      <c r="S53" s="378"/>
      <c r="T53" s="281">
        <v>1</v>
      </c>
      <c r="U53" s="378"/>
      <c r="V53" s="277"/>
      <c r="W53" s="264"/>
      <c r="X53" s="84"/>
    </row>
    <row r="54" spans="1:24" ht="27.75" customHeight="1">
      <c r="A54" s="266">
        <v>33</v>
      </c>
      <c r="B54" s="296" t="s">
        <v>663</v>
      </c>
      <c r="C54" s="16" t="s">
        <v>467</v>
      </c>
      <c r="D54" s="15" t="s">
        <v>559</v>
      </c>
      <c r="E54" s="15" t="s">
        <v>559</v>
      </c>
      <c r="F54" s="17" t="s">
        <v>443</v>
      </c>
      <c r="G54" s="297">
        <v>45325</v>
      </c>
      <c r="H54" s="278" t="s">
        <v>233</v>
      </c>
      <c r="I54" s="284"/>
      <c r="J54" s="279">
        <v>1</v>
      </c>
      <c r="K54" s="284"/>
      <c r="L54" s="284"/>
      <c r="M54" s="284"/>
      <c r="N54" s="284"/>
      <c r="O54" s="284"/>
      <c r="P54" s="284"/>
      <c r="Q54" s="57"/>
      <c r="R54" s="378"/>
      <c r="S54" s="378"/>
      <c r="T54" s="281">
        <v>1</v>
      </c>
      <c r="U54" s="378"/>
      <c r="V54" s="277"/>
      <c r="W54" s="264"/>
      <c r="X54" s="84"/>
    </row>
    <row r="55" spans="1:24" ht="27.75" customHeight="1">
      <c r="A55" s="14"/>
      <c r="B55" s="61"/>
      <c r="C55" s="73"/>
      <c r="D55" s="61"/>
      <c r="E55" s="73"/>
      <c r="F55" s="17"/>
      <c r="G55" s="21">
        <f>SUM(I55:P55)</f>
        <v>33</v>
      </c>
      <c r="H55" s="21"/>
      <c r="I55" s="51">
        <f>SUM(I21:I54)</f>
        <v>0</v>
      </c>
      <c r="J55" s="51">
        <f>SUM(J22:J54)</f>
        <v>33</v>
      </c>
      <c r="K55" s="51">
        <f>SUM(K22:K29)</f>
        <v>0</v>
      </c>
      <c r="L55" s="51">
        <f>SUM(L22:L29)</f>
        <v>0</v>
      </c>
      <c r="M55" s="51">
        <f>SUM(M22:M54)</f>
        <v>0</v>
      </c>
      <c r="N55" s="51">
        <f>SUM(N22:N29)</f>
        <v>0</v>
      </c>
      <c r="O55" s="51">
        <f>SUM(O22:O29)</f>
        <v>0</v>
      </c>
      <c r="P55" s="51">
        <f>SUM(P22:P29)</f>
        <v>0</v>
      </c>
      <c r="Q55" s="57"/>
      <c r="R55" s="58"/>
      <c r="S55" s="58"/>
      <c r="T55" s="58"/>
      <c r="U55" s="58"/>
      <c r="V55" s="254"/>
      <c r="W55" s="59"/>
      <c r="X55" s="60"/>
    </row>
    <row r="56" spans="1:24" ht="38.1" customHeight="1">
      <c r="A56" s="268" t="s">
        <v>622</v>
      </c>
      <c r="B56" s="269"/>
      <c r="C56" s="269"/>
      <c r="D56" s="269"/>
      <c r="E56" s="269"/>
      <c r="F56" s="269"/>
      <c r="G56" s="267"/>
      <c r="H56" s="267"/>
      <c r="I56" s="267"/>
      <c r="J56" s="267"/>
      <c r="K56" s="267"/>
      <c r="L56" s="267"/>
      <c r="M56" s="267"/>
      <c r="N56" s="267"/>
      <c r="O56" s="267"/>
      <c r="P56" s="270"/>
      <c r="Q56" s="271"/>
      <c r="R56" s="272"/>
      <c r="S56" s="501">
        <f>G59</f>
        <v>0</v>
      </c>
      <c r="T56" s="501"/>
      <c r="U56" s="502" t="s">
        <v>206</v>
      </c>
      <c r="V56" s="502"/>
      <c r="W56" s="260"/>
      <c r="X56" s="261"/>
    </row>
    <row r="57" spans="1:24" ht="27.75" customHeight="1">
      <c r="A57" s="14">
        <v>1</v>
      </c>
      <c r="B57" s="307" t="s">
        <v>272</v>
      </c>
      <c r="C57" s="16"/>
      <c r="D57" s="15"/>
      <c r="E57" s="253"/>
      <c r="F57" s="304"/>
      <c r="G57" s="315"/>
      <c r="H57" s="18"/>
      <c r="I57" s="50"/>
      <c r="J57" s="50"/>
      <c r="K57" s="50"/>
      <c r="L57" s="50"/>
      <c r="M57" s="50"/>
      <c r="N57" s="50"/>
      <c r="O57" s="50"/>
      <c r="P57" s="50"/>
      <c r="Q57" s="57"/>
      <c r="R57" s="58"/>
      <c r="S57" s="58"/>
      <c r="T57" s="58"/>
      <c r="U57" s="58"/>
      <c r="V57" s="305"/>
      <c r="W57" s="59"/>
      <c r="X57" s="60"/>
    </row>
    <row r="58" spans="1:24" ht="27.75" customHeight="1">
      <c r="A58" s="14">
        <v>2</v>
      </c>
      <c r="B58" s="306"/>
      <c r="C58" s="16"/>
      <c r="D58" s="15"/>
      <c r="E58" s="253"/>
      <c r="F58" s="304"/>
      <c r="G58" s="315"/>
      <c r="H58" s="18"/>
      <c r="I58" s="50"/>
      <c r="J58" s="50"/>
      <c r="K58" s="50"/>
      <c r="L58" s="50"/>
      <c r="M58" s="50"/>
      <c r="N58" s="50"/>
      <c r="O58" s="50"/>
      <c r="P58" s="50"/>
      <c r="Q58" s="57"/>
      <c r="R58" s="58"/>
      <c r="S58" s="58"/>
      <c r="T58" s="58"/>
      <c r="U58" s="58"/>
      <c r="V58" s="306"/>
      <c r="W58" s="59"/>
      <c r="X58" s="60"/>
    </row>
    <row r="59" spans="1:24" ht="27.75" customHeight="1">
      <c r="A59" s="14"/>
      <c r="B59" s="19"/>
      <c r="C59" s="20"/>
      <c r="D59" s="19"/>
      <c r="E59" s="20"/>
      <c r="F59" s="17"/>
      <c r="G59" s="21">
        <f>SUM(I59:P59)</f>
        <v>0</v>
      </c>
      <c r="H59" s="21"/>
      <c r="I59" s="51">
        <f>SUM(I57:I58)</f>
        <v>0</v>
      </c>
      <c r="J59" s="51">
        <f>SUM(J57:J58)</f>
        <v>0</v>
      </c>
      <c r="K59" s="51">
        <f>SUM(K21:K58)</f>
        <v>0</v>
      </c>
      <c r="L59" s="51">
        <f>SUM(L21:L58)</f>
        <v>0</v>
      </c>
      <c r="M59" s="51">
        <f>SUM(M57:M58)</f>
        <v>0</v>
      </c>
      <c r="N59" s="51">
        <f>SUM(N21:N58)</f>
        <v>0</v>
      </c>
      <c r="O59" s="51">
        <f>SUM(O21:O58)</f>
        <v>0</v>
      </c>
      <c r="P59" s="51">
        <f>SUM(P21:P58)</f>
        <v>0</v>
      </c>
      <c r="Q59" s="57"/>
      <c r="R59" s="58"/>
      <c r="S59" s="58"/>
      <c r="T59" s="58"/>
      <c r="U59" s="58"/>
      <c r="V59" s="254"/>
      <c r="W59" s="59"/>
      <c r="X59" s="60"/>
    </row>
    <row r="60" spans="1:24" ht="27.75" customHeight="1">
      <c r="A60" s="87" t="s">
        <v>623</v>
      </c>
      <c r="B60" s="88"/>
      <c r="C60" s="88"/>
      <c r="D60" s="88"/>
      <c r="E60" s="88"/>
      <c r="F60" s="88"/>
      <c r="G60" s="88"/>
      <c r="H60" s="88"/>
      <c r="I60" s="88"/>
      <c r="J60" s="88"/>
      <c r="K60" s="88"/>
      <c r="L60" s="88"/>
      <c r="M60" s="88"/>
      <c r="N60" s="88"/>
      <c r="O60" s="88"/>
      <c r="P60" s="89"/>
      <c r="Q60" s="90"/>
      <c r="R60" s="91"/>
      <c r="S60" s="501">
        <f>G63</f>
        <v>0</v>
      </c>
      <c r="T60" s="501"/>
      <c r="U60" s="522" t="s">
        <v>206</v>
      </c>
      <c r="V60" s="522"/>
      <c r="W60" s="92"/>
      <c r="X60" s="92"/>
    </row>
    <row r="61" spans="1:24" ht="27.75" customHeight="1">
      <c r="A61" s="14">
        <v>1</v>
      </c>
      <c r="B61" s="312" t="s">
        <v>272</v>
      </c>
      <c r="C61" s="16"/>
      <c r="D61" s="15"/>
      <c r="E61" s="253"/>
      <c r="F61" s="314"/>
      <c r="G61" s="313"/>
      <c r="H61" s="18"/>
      <c r="I61" s="50"/>
      <c r="J61" s="50"/>
      <c r="K61" s="50"/>
      <c r="L61" s="50"/>
      <c r="M61" s="50"/>
      <c r="N61" s="50"/>
      <c r="O61" s="50"/>
      <c r="P61" s="50"/>
      <c r="Q61" s="57"/>
      <c r="R61" s="58"/>
      <c r="S61" s="58"/>
      <c r="T61" s="58"/>
      <c r="U61" s="58"/>
      <c r="V61" s="312"/>
      <c r="W61" s="59"/>
      <c r="X61" s="60"/>
    </row>
    <row r="62" spans="1:24" ht="27.75" customHeight="1">
      <c r="A62" s="14">
        <v>2</v>
      </c>
      <c r="B62" s="312"/>
      <c r="C62" s="16"/>
      <c r="D62" s="15"/>
      <c r="E62" s="253"/>
      <c r="F62" s="314"/>
      <c r="G62" s="313"/>
      <c r="H62" s="18"/>
      <c r="I62" s="50"/>
      <c r="J62" s="50"/>
      <c r="K62" s="50"/>
      <c r="L62" s="50"/>
      <c r="M62" s="50"/>
      <c r="N62" s="50"/>
      <c r="O62" s="50"/>
      <c r="P62" s="50"/>
      <c r="Q62" s="57"/>
      <c r="R62" s="58"/>
      <c r="S62" s="58"/>
      <c r="T62" s="58"/>
      <c r="U62" s="58"/>
      <c r="V62" s="312"/>
      <c r="W62" s="59"/>
      <c r="X62" s="60"/>
    </row>
    <row r="63" spans="1:24" ht="27.75" customHeight="1">
      <c r="A63" s="286"/>
      <c r="B63" s="288"/>
      <c r="C63" s="289"/>
      <c r="D63" s="288"/>
      <c r="E63" s="289"/>
      <c r="F63" s="287"/>
      <c r="G63" s="290">
        <f>SUM(I63:P63)</f>
        <v>0</v>
      </c>
      <c r="H63" s="290"/>
      <c r="I63" s="291">
        <f t="shared" ref="I63:P63" si="3">SUM(I61:I62)</f>
        <v>0</v>
      </c>
      <c r="J63" s="291">
        <f t="shared" si="3"/>
        <v>0</v>
      </c>
      <c r="K63" s="291">
        <f t="shared" si="3"/>
        <v>0</v>
      </c>
      <c r="L63" s="291">
        <f t="shared" si="3"/>
        <v>0</v>
      </c>
      <c r="M63" s="291">
        <f t="shared" si="3"/>
        <v>0</v>
      </c>
      <c r="N63" s="291">
        <f t="shared" si="3"/>
        <v>0</v>
      </c>
      <c r="O63" s="291">
        <f t="shared" si="3"/>
        <v>0</v>
      </c>
      <c r="P63" s="291">
        <f t="shared" si="3"/>
        <v>0</v>
      </c>
      <c r="Q63" s="280"/>
      <c r="R63" s="281"/>
      <c r="S63" s="281"/>
      <c r="T63" s="281"/>
      <c r="U63" s="281"/>
      <c r="V63" s="292"/>
      <c r="W63" s="258"/>
      <c r="X63" s="259"/>
    </row>
    <row r="64" spans="1:24" ht="27.75" customHeight="1">
      <c r="A64" s="338"/>
      <c r="B64" s="339"/>
      <c r="C64" s="340"/>
      <c r="D64" s="339"/>
      <c r="E64" s="381"/>
      <c r="F64" s="341"/>
      <c r="G64" s="342"/>
      <c r="H64" s="342"/>
      <c r="I64" s="343"/>
      <c r="J64" s="343"/>
      <c r="K64" s="343"/>
      <c r="L64" s="343"/>
      <c r="M64" s="343"/>
      <c r="N64" s="344"/>
      <c r="O64" s="344"/>
      <c r="P64" s="344"/>
      <c r="Q64" s="358"/>
      <c r="R64" s="345"/>
      <c r="S64" s="345"/>
      <c r="T64" s="345"/>
      <c r="U64" s="346"/>
      <c r="V64" s="387"/>
      <c r="W64" s="347"/>
      <c r="X64" s="348"/>
    </row>
    <row r="65" spans="1:24" ht="27.75" customHeight="1">
      <c r="A65" s="87" t="s">
        <v>664</v>
      </c>
      <c r="B65" s="88"/>
      <c r="C65" s="88"/>
      <c r="D65" s="88"/>
      <c r="E65" s="88"/>
      <c r="F65" s="88"/>
      <c r="G65" s="88"/>
      <c r="H65" s="88"/>
      <c r="I65" s="88"/>
      <c r="J65" s="88"/>
      <c r="K65" s="88"/>
      <c r="L65" s="88"/>
      <c r="M65" s="88"/>
      <c r="N65" s="88"/>
      <c r="O65" s="88"/>
      <c r="P65" s="89"/>
      <c r="Q65" s="90"/>
      <c r="R65" s="91"/>
      <c r="S65" s="501">
        <f>G98</f>
        <v>32</v>
      </c>
      <c r="T65" s="501"/>
      <c r="U65" s="522" t="s">
        <v>206</v>
      </c>
      <c r="V65" s="522"/>
      <c r="W65" s="92"/>
      <c r="X65" s="92"/>
    </row>
    <row r="66" spans="1:24" ht="27.75" customHeight="1">
      <c r="A66" s="14">
        <v>1</v>
      </c>
      <c r="B66" s="377" t="s">
        <v>665</v>
      </c>
      <c r="C66" s="16" t="s">
        <v>468</v>
      </c>
      <c r="D66" s="15" t="s">
        <v>177</v>
      </c>
      <c r="E66" s="388" t="s">
        <v>575</v>
      </c>
      <c r="F66" s="314" t="s">
        <v>286</v>
      </c>
      <c r="G66" s="389">
        <v>45344</v>
      </c>
      <c r="H66" s="18" t="s">
        <v>236</v>
      </c>
      <c r="I66" s="50"/>
      <c r="J66" s="50"/>
      <c r="K66" s="50"/>
      <c r="L66" s="50"/>
      <c r="M66" s="50">
        <v>1</v>
      </c>
      <c r="N66" s="50"/>
      <c r="O66" s="50"/>
      <c r="P66" s="50"/>
      <c r="Q66" s="57"/>
      <c r="R66" s="58">
        <v>1</v>
      </c>
      <c r="S66" s="58"/>
      <c r="T66" s="58"/>
      <c r="U66" s="58"/>
      <c r="V66" s="312" t="s">
        <v>696</v>
      </c>
      <c r="W66" s="59"/>
      <c r="X66" s="60"/>
    </row>
    <row r="67" spans="1:24" ht="27.75" customHeight="1">
      <c r="A67" s="14">
        <v>2</v>
      </c>
      <c r="B67" s="377" t="s">
        <v>666</v>
      </c>
      <c r="C67" s="16" t="s">
        <v>468</v>
      </c>
      <c r="D67" s="15" t="s">
        <v>177</v>
      </c>
      <c r="E67" s="388" t="s">
        <v>575</v>
      </c>
      <c r="F67" s="314" t="s">
        <v>417</v>
      </c>
      <c r="G67" s="389">
        <v>45344</v>
      </c>
      <c r="H67" s="278" t="s">
        <v>236</v>
      </c>
      <c r="I67" s="279"/>
      <c r="J67" s="279"/>
      <c r="K67" s="279"/>
      <c r="L67" s="279"/>
      <c r="M67" s="279">
        <v>1</v>
      </c>
      <c r="N67" s="279"/>
      <c r="O67" s="279"/>
      <c r="P67" s="279"/>
      <c r="Q67" s="57"/>
      <c r="R67" s="281">
        <v>1</v>
      </c>
      <c r="S67" s="281"/>
      <c r="T67" s="281"/>
      <c r="U67" s="281"/>
      <c r="V67" s="312" t="s">
        <v>697</v>
      </c>
      <c r="W67" s="258"/>
      <c r="X67" s="298"/>
    </row>
    <row r="68" spans="1:24" ht="27.75" customHeight="1">
      <c r="A68" s="14">
        <v>3</v>
      </c>
      <c r="B68" s="377" t="s">
        <v>667</v>
      </c>
      <c r="C68" s="16" t="s">
        <v>468</v>
      </c>
      <c r="D68" s="15" t="s">
        <v>177</v>
      </c>
      <c r="E68" s="388" t="s">
        <v>575</v>
      </c>
      <c r="F68" s="314" t="s">
        <v>415</v>
      </c>
      <c r="G68" s="389">
        <v>45344</v>
      </c>
      <c r="H68" s="278" t="s">
        <v>236</v>
      </c>
      <c r="I68" s="279"/>
      <c r="J68" s="279"/>
      <c r="K68" s="279"/>
      <c r="L68" s="279"/>
      <c r="M68" s="279">
        <v>1</v>
      </c>
      <c r="N68" s="279"/>
      <c r="O68" s="279"/>
      <c r="P68" s="279"/>
      <c r="Q68" s="57"/>
      <c r="R68" s="281">
        <v>1</v>
      </c>
      <c r="S68" s="281"/>
      <c r="T68" s="281"/>
      <c r="U68" s="281"/>
      <c r="V68" s="312" t="s">
        <v>698</v>
      </c>
      <c r="W68" s="258"/>
      <c r="X68" s="298"/>
    </row>
    <row r="69" spans="1:24" ht="27.75" customHeight="1">
      <c r="A69" s="14">
        <v>4</v>
      </c>
      <c r="B69" s="377" t="s">
        <v>668</v>
      </c>
      <c r="C69" s="16" t="s">
        <v>468</v>
      </c>
      <c r="D69" s="15" t="s">
        <v>177</v>
      </c>
      <c r="E69" s="388" t="s">
        <v>719</v>
      </c>
      <c r="F69" s="314" t="s">
        <v>448</v>
      </c>
      <c r="G69" s="389">
        <v>45344</v>
      </c>
      <c r="H69" s="278" t="s">
        <v>233</v>
      </c>
      <c r="I69" s="279"/>
      <c r="J69" s="279">
        <v>1</v>
      </c>
      <c r="K69" s="279"/>
      <c r="L69" s="279"/>
      <c r="M69" s="279"/>
      <c r="N69" s="279"/>
      <c r="O69" s="279"/>
      <c r="P69" s="279"/>
      <c r="Q69" s="57"/>
      <c r="R69" s="281"/>
      <c r="S69" s="281"/>
      <c r="T69" s="281">
        <v>1</v>
      </c>
      <c r="U69" s="281"/>
      <c r="V69" s="312" t="s">
        <v>699</v>
      </c>
      <c r="W69" s="258"/>
      <c r="X69" s="298"/>
    </row>
    <row r="70" spans="1:24" ht="27.75" customHeight="1">
      <c r="A70" s="14">
        <v>5</v>
      </c>
      <c r="B70" s="377" t="s">
        <v>669</v>
      </c>
      <c r="C70" s="16" t="s">
        <v>468</v>
      </c>
      <c r="D70" s="15" t="s">
        <v>177</v>
      </c>
      <c r="E70" s="388" t="s">
        <v>575</v>
      </c>
      <c r="F70" s="314" t="s">
        <v>286</v>
      </c>
      <c r="G70" s="389">
        <v>45345</v>
      </c>
      <c r="H70" s="278" t="s">
        <v>233</v>
      </c>
      <c r="I70" s="279"/>
      <c r="J70" s="279">
        <v>1</v>
      </c>
      <c r="K70" s="279"/>
      <c r="L70" s="279"/>
      <c r="M70" s="279"/>
      <c r="N70" s="279"/>
      <c r="O70" s="279"/>
      <c r="P70" s="279"/>
      <c r="Q70" s="57"/>
      <c r="R70" s="281"/>
      <c r="S70" s="281"/>
      <c r="T70" s="281">
        <v>1</v>
      </c>
      <c r="U70" s="281"/>
      <c r="V70" s="312" t="s">
        <v>699</v>
      </c>
      <c r="W70" s="258"/>
      <c r="X70" s="298"/>
    </row>
    <row r="71" spans="1:24" ht="27.75" customHeight="1">
      <c r="A71" s="14">
        <v>6</v>
      </c>
      <c r="B71" s="377" t="s">
        <v>670</v>
      </c>
      <c r="C71" s="16" t="s">
        <v>468</v>
      </c>
      <c r="D71" s="15" t="s">
        <v>177</v>
      </c>
      <c r="E71" s="388" t="s">
        <v>719</v>
      </c>
      <c r="F71" s="314" t="s">
        <v>417</v>
      </c>
      <c r="G71" s="389">
        <v>45345</v>
      </c>
      <c r="H71" s="278" t="s">
        <v>236</v>
      </c>
      <c r="I71" s="279"/>
      <c r="J71" s="279"/>
      <c r="K71" s="279"/>
      <c r="L71" s="279"/>
      <c r="M71" s="279">
        <v>1</v>
      </c>
      <c r="N71" s="279"/>
      <c r="O71" s="279"/>
      <c r="P71" s="279"/>
      <c r="Q71" s="57"/>
      <c r="R71" s="281">
        <v>1</v>
      </c>
      <c r="S71" s="281"/>
      <c r="T71" s="281"/>
      <c r="U71" s="281"/>
      <c r="V71" s="312" t="s">
        <v>700</v>
      </c>
      <c r="W71" s="258"/>
      <c r="X71" s="298"/>
    </row>
    <row r="72" spans="1:24" ht="27.75" customHeight="1">
      <c r="A72" s="14">
        <v>7</v>
      </c>
      <c r="B72" s="377" t="s">
        <v>671</v>
      </c>
      <c r="C72" s="16" t="s">
        <v>468</v>
      </c>
      <c r="D72" s="15" t="s">
        <v>177</v>
      </c>
      <c r="E72" s="388" t="s">
        <v>719</v>
      </c>
      <c r="F72" s="314" t="s">
        <v>415</v>
      </c>
      <c r="G72" s="389">
        <v>45345</v>
      </c>
      <c r="H72" s="278" t="s">
        <v>218</v>
      </c>
      <c r="I72" s="279">
        <v>1</v>
      </c>
      <c r="J72" s="279"/>
      <c r="K72" s="279"/>
      <c r="L72" s="279"/>
      <c r="M72" s="279"/>
      <c r="N72" s="279"/>
      <c r="O72" s="279"/>
      <c r="P72" s="279"/>
      <c r="Q72" s="57"/>
      <c r="R72" s="281">
        <v>1</v>
      </c>
      <c r="S72" s="281"/>
      <c r="T72" s="281"/>
      <c r="U72" s="281"/>
      <c r="V72" s="312" t="s">
        <v>701</v>
      </c>
      <c r="W72" s="258"/>
      <c r="X72" s="298"/>
    </row>
    <row r="73" spans="1:24" ht="27.75" customHeight="1">
      <c r="A73" s="14">
        <v>8</v>
      </c>
      <c r="B73" s="377" t="s">
        <v>672</v>
      </c>
      <c r="C73" s="16" t="s">
        <v>468</v>
      </c>
      <c r="D73" s="15" t="s">
        <v>177</v>
      </c>
      <c r="E73" s="388" t="s">
        <v>719</v>
      </c>
      <c r="F73" s="314" t="s">
        <v>448</v>
      </c>
      <c r="G73" s="389">
        <v>45345</v>
      </c>
      <c r="H73" s="278" t="s">
        <v>236</v>
      </c>
      <c r="I73" s="279"/>
      <c r="J73" s="279"/>
      <c r="K73" s="279"/>
      <c r="L73" s="279"/>
      <c r="M73" s="279">
        <v>1</v>
      </c>
      <c r="N73" s="279"/>
      <c r="O73" s="279"/>
      <c r="P73" s="279"/>
      <c r="Q73" s="57"/>
      <c r="R73" s="281">
        <v>1</v>
      </c>
      <c r="S73" s="281"/>
      <c r="T73" s="281"/>
      <c r="U73" s="281"/>
      <c r="V73" s="312" t="s">
        <v>702</v>
      </c>
      <c r="W73" s="258"/>
      <c r="X73" s="298"/>
    </row>
    <row r="74" spans="1:24" ht="27.75" customHeight="1">
      <c r="A74" s="14">
        <v>9</v>
      </c>
      <c r="B74" s="377" t="s">
        <v>673</v>
      </c>
      <c r="C74" s="16" t="s">
        <v>468</v>
      </c>
      <c r="D74" s="15" t="s">
        <v>177</v>
      </c>
      <c r="E74" s="388" t="s">
        <v>719</v>
      </c>
      <c r="F74" s="314" t="s">
        <v>286</v>
      </c>
      <c r="G74" s="389">
        <v>45346</v>
      </c>
      <c r="H74" s="278" t="s">
        <v>233</v>
      </c>
      <c r="I74" s="279"/>
      <c r="J74" s="279">
        <v>1</v>
      </c>
      <c r="K74" s="279"/>
      <c r="L74" s="279"/>
      <c r="M74" s="279"/>
      <c r="N74" s="279"/>
      <c r="O74" s="279"/>
      <c r="P74" s="279"/>
      <c r="Q74" s="57"/>
      <c r="R74" s="281"/>
      <c r="S74" s="281"/>
      <c r="T74" s="281">
        <v>1</v>
      </c>
      <c r="U74" s="281"/>
      <c r="V74" s="312" t="s">
        <v>699</v>
      </c>
      <c r="W74" s="258"/>
      <c r="X74" s="298"/>
    </row>
    <row r="75" spans="1:24" ht="27.75" customHeight="1">
      <c r="A75" s="14">
        <v>10</v>
      </c>
      <c r="B75" s="377" t="s">
        <v>674</v>
      </c>
      <c r="C75" s="16" t="s">
        <v>468</v>
      </c>
      <c r="D75" s="15" t="s">
        <v>177</v>
      </c>
      <c r="E75" s="388" t="s">
        <v>719</v>
      </c>
      <c r="F75" s="314" t="s">
        <v>417</v>
      </c>
      <c r="G75" s="389">
        <v>45346</v>
      </c>
      <c r="H75" s="278" t="s">
        <v>233</v>
      </c>
      <c r="I75" s="279"/>
      <c r="J75" s="279">
        <v>1</v>
      </c>
      <c r="K75" s="279"/>
      <c r="L75" s="279"/>
      <c r="M75" s="279"/>
      <c r="N75" s="279"/>
      <c r="O75" s="279"/>
      <c r="P75" s="279"/>
      <c r="Q75" s="57"/>
      <c r="R75" s="281"/>
      <c r="S75" s="281"/>
      <c r="T75" s="281">
        <v>1</v>
      </c>
      <c r="U75" s="281"/>
      <c r="V75" s="312" t="s">
        <v>699</v>
      </c>
      <c r="W75" s="258"/>
      <c r="X75" s="298"/>
    </row>
    <row r="76" spans="1:24" ht="27.75" customHeight="1">
      <c r="A76" s="14">
        <v>11</v>
      </c>
      <c r="B76" s="377" t="s">
        <v>675</v>
      </c>
      <c r="C76" s="16" t="s">
        <v>468</v>
      </c>
      <c r="D76" s="15" t="s">
        <v>177</v>
      </c>
      <c r="E76" s="388" t="s">
        <v>719</v>
      </c>
      <c r="F76" s="314" t="s">
        <v>415</v>
      </c>
      <c r="G76" s="389">
        <v>45346</v>
      </c>
      <c r="H76" s="278" t="s">
        <v>218</v>
      </c>
      <c r="I76" s="279">
        <v>1</v>
      </c>
      <c r="J76" s="279"/>
      <c r="K76" s="279"/>
      <c r="L76" s="279"/>
      <c r="M76" s="279"/>
      <c r="N76" s="279"/>
      <c r="O76" s="279"/>
      <c r="P76" s="279"/>
      <c r="Q76" s="57"/>
      <c r="R76" s="281">
        <v>1</v>
      </c>
      <c r="S76" s="281"/>
      <c r="T76" s="281"/>
      <c r="U76" s="281"/>
      <c r="V76" s="312" t="s">
        <v>703</v>
      </c>
      <c r="W76" s="258"/>
      <c r="X76" s="298"/>
    </row>
    <row r="77" spans="1:24" ht="27.75" customHeight="1">
      <c r="A77" s="14">
        <v>12</v>
      </c>
      <c r="B77" s="377" t="s">
        <v>676</v>
      </c>
      <c r="C77" s="16" t="s">
        <v>468</v>
      </c>
      <c r="D77" s="15" t="s">
        <v>177</v>
      </c>
      <c r="E77" s="388" t="s">
        <v>719</v>
      </c>
      <c r="F77" s="314" t="s">
        <v>448</v>
      </c>
      <c r="G77" s="389">
        <v>45346</v>
      </c>
      <c r="H77" s="278" t="s">
        <v>233</v>
      </c>
      <c r="I77" s="279"/>
      <c r="J77" s="279">
        <v>1</v>
      </c>
      <c r="K77" s="279"/>
      <c r="L77" s="279"/>
      <c r="M77" s="279"/>
      <c r="N77" s="279"/>
      <c r="O77" s="279"/>
      <c r="P77" s="279"/>
      <c r="Q77" s="57"/>
      <c r="R77" s="281"/>
      <c r="S77" s="281"/>
      <c r="T77" s="281">
        <v>1</v>
      </c>
      <c r="U77" s="281"/>
      <c r="V77" s="312" t="s">
        <v>699</v>
      </c>
      <c r="W77" s="258"/>
      <c r="X77" s="298"/>
    </row>
    <row r="78" spans="1:24" ht="27.75" customHeight="1">
      <c r="A78" s="14">
        <v>13</v>
      </c>
      <c r="B78" s="377" t="s">
        <v>677</v>
      </c>
      <c r="C78" s="16" t="s">
        <v>468</v>
      </c>
      <c r="D78" s="15" t="s">
        <v>177</v>
      </c>
      <c r="E78" s="388" t="s">
        <v>719</v>
      </c>
      <c r="F78" s="314" t="s">
        <v>286</v>
      </c>
      <c r="G78" s="389">
        <v>45347</v>
      </c>
      <c r="H78" s="278" t="s">
        <v>236</v>
      </c>
      <c r="I78" s="279"/>
      <c r="J78" s="279"/>
      <c r="K78" s="279"/>
      <c r="L78" s="279"/>
      <c r="M78" s="279">
        <v>1</v>
      </c>
      <c r="N78" s="279"/>
      <c r="O78" s="279"/>
      <c r="P78" s="279"/>
      <c r="Q78" s="57"/>
      <c r="R78" s="281">
        <v>1</v>
      </c>
      <c r="S78" s="281"/>
      <c r="T78" s="281"/>
      <c r="U78" s="281"/>
      <c r="V78" s="312" t="s">
        <v>704</v>
      </c>
      <c r="W78" s="258"/>
      <c r="X78" s="298"/>
    </row>
    <row r="79" spans="1:24" ht="27.75" customHeight="1">
      <c r="A79" s="14">
        <v>14</v>
      </c>
      <c r="B79" s="377" t="s">
        <v>678</v>
      </c>
      <c r="C79" s="16" t="s">
        <v>468</v>
      </c>
      <c r="D79" s="15" t="s">
        <v>177</v>
      </c>
      <c r="E79" s="388" t="s">
        <v>719</v>
      </c>
      <c r="F79" s="314" t="s">
        <v>417</v>
      </c>
      <c r="G79" s="389">
        <v>45347</v>
      </c>
      <c r="H79" s="278" t="s">
        <v>233</v>
      </c>
      <c r="I79" s="279"/>
      <c r="J79" s="279">
        <v>1</v>
      </c>
      <c r="K79" s="279"/>
      <c r="L79" s="279"/>
      <c r="M79" s="279"/>
      <c r="N79" s="279"/>
      <c r="O79" s="279"/>
      <c r="P79" s="279"/>
      <c r="Q79" s="57"/>
      <c r="R79" s="281"/>
      <c r="S79" s="281"/>
      <c r="T79" s="281">
        <v>1</v>
      </c>
      <c r="U79" s="281"/>
      <c r="V79" s="312" t="s">
        <v>699</v>
      </c>
      <c r="W79" s="258"/>
      <c r="X79" s="298"/>
    </row>
    <row r="80" spans="1:24" ht="27.75" customHeight="1">
      <c r="A80" s="14">
        <v>15</v>
      </c>
      <c r="B80" s="377" t="s">
        <v>679</v>
      </c>
      <c r="C80" s="16" t="s">
        <v>468</v>
      </c>
      <c r="D80" s="15" t="s">
        <v>177</v>
      </c>
      <c r="E80" s="388" t="s">
        <v>719</v>
      </c>
      <c r="F80" s="314" t="s">
        <v>415</v>
      </c>
      <c r="G80" s="389">
        <v>45347</v>
      </c>
      <c r="H80" s="278" t="s">
        <v>218</v>
      </c>
      <c r="I80" s="279">
        <v>1</v>
      </c>
      <c r="J80" s="279"/>
      <c r="K80" s="279"/>
      <c r="L80" s="279"/>
      <c r="M80" s="279"/>
      <c r="N80" s="279"/>
      <c r="O80" s="279"/>
      <c r="P80" s="279"/>
      <c r="Q80" s="57"/>
      <c r="R80" s="281">
        <v>1</v>
      </c>
      <c r="S80" s="281"/>
      <c r="T80" s="281"/>
      <c r="U80" s="281"/>
      <c r="V80" s="312" t="s">
        <v>705</v>
      </c>
      <c r="W80" s="258"/>
      <c r="X80" s="298"/>
    </row>
    <row r="81" spans="1:24" ht="27.75" customHeight="1">
      <c r="A81" s="14">
        <v>16</v>
      </c>
      <c r="B81" s="377" t="s">
        <v>680</v>
      </c>
      <c r="C81" s="16" t="s">
        <v>468</v>
      </c>
      <c r="D81" s="15" t="s">
        <v>177</v>
      </c>
      <c r="E81" s="388" t="s">
        <v>719</v>
      </c>
      <c r="F81" s="314" t="s">
        <v>448</v>
      </c>
      <c r="G81" s="389">
        <v>45347</v>
      </c>
      <c r="H81" s="278" t="s">
        <v>218</v>
      </c>
      <c r="I81" s="279">
        <v>1</v>
      </c>
      <c r="J81" s="279"/>
      <c r="K81" s="279"/>
      <c r="L81" s="279"/>
      <c r="M81" s="279"/>
      <c r="N81" s="279"/>
      <c r="O81" s="279"/>
      <c r="P81" s="279"/>
      <c r="Q81" s="57"/>
      <c r="R81" s="281">
        <v>1</v>
      </c>
      <c r="S81" s="281"/>
      <c r="T81" s="281"/>
      <c r="U81" s="281"/>
      <c r="V81" s="312" t="s">
        <v>706</v>
      </c>
      <c r="W81" s="258"/>
      <c r="X81" s="298"/>
    </row>
    <row r="82" spans="1:24" ht="27.75" customHeight="1">
      <c r="A82" s="14">
        <v>17</v>
      </c>
      <c r="B82" s="377" t="s">
        <v>681</v>
      </c>
      <c r="C82" s="16" t="s">
        <v>468</v>
      </c>
      <c r="D82" s="15" t="s">
        <v>177</v>
      </c>
      <c r="E82" s="388" t="s">
        <v>719</v>
      </c>
      <c r="F82" s="314" t="s">
        <v>286</v>
      </c>
      <c r="G82" s="389">
        <v>45348</v>
      </c>
      <c r="H82" s="278" t="s">
        <v>233</v>
      </c>
      <c r="I82" s="279"/>
      <c r="J82" s="279">
        <v>1</v>
      </c>
      <c r="K82" s="279"/>
      <c r="L82" s="279"/>
      <c r="M82" s="279"/>
      <c r="N82" s="279"/>
      <c r="O82" s="279"/>
      <c r="P82" s="279"/>
      <c r="Q82" s="57"/>
      <c r="R82" s="281"/>
      <c r="S82" s="281"/>
      <c r="T82" s="281">
        <v>1</v>
      </c>
      <c r="U82" s="281"/>
      <c r="V82" s="312" t="s">
        <v>699</v>
      </c>
      <c r="W82" s="258"/>
      <c r="X82" s="298"/>
    </row>
    <row r="83" spans="1:24" ht="27.75" customHeight="1">
      <c r="A83" s="14">
        <v>18</v>
      </c>
      <c r="B83" s="377" t="s">
        <v>682</v>
      </c>
      <c r="C83" s="16" t="s">
        <v>468</v>
      </c>
      <c r="D83" s="15" t="s">
        <v>177</v>
      </c>
      <c r="E83" s="388" t="s">
        <v>719</v>
      </c>
      <c r="F83" s="314" t="s">
        <v>417</v>
      </c>
      <c r="G83" s="389">
        <v>45348</v>
      </c>
      <c r="H83" s="278" t="s">
        <v>233</v>
      </c>
      <c r="I83" s="279"/>
      <c r="J83" s="279">
        <v>1</v>
      </c>
      <c r="K83" s="279"/>
      <c r="L83" s="279"/>
      <c r="M83" s="279"/>
      <c r="N83" s="279"/>
      <c r="O83" s="279"/>
      <c r="P83" s="279"/>
      <c r="Q83" s="57"/>
      <c r="R83" s="281"/>
      <c r="S83" s="281"/>
      <c r="T83" s="281">
        <v>1</v>
      </c>
      <c r="U83" s="281"/>
      <c r="V83" s="312" t="s">
        <v>699</v>
      </c>
      <c r="W83" s="258"/>
      <c r="X83" s="298"/>
    </row>
    <row r="84" spans="1:24" ht="27.75" customHeight="1">
      <c r="A84" s="14">
        <v>19</v>
      </c>
      <c r="B84" s="377" t="s">
        <v>683</v>
      </c>
      <c r="C84" s="16" t="s">
        <v>468</v>
      </c>
      <c r="D84" s="15" t="s">
        <v>177</v>
      </c>
      <c r="E84" s="388" t="s">
        <v>720</v>
      </c>
      <c r="F84" s="314" t="s">
        <v>415</v>
      </c>
      <c r="G84" s="389">
        <v>45348</v>
      </c>
      <c r="H84" s="278" t="s">
        <v>218</v>
      </c>
      <c r="I84" s="279">
        <v>1</v>
      </c>
      <c r="J84" s="279"/>
      <c r="K84" s="279"/>
      <c r="L84" s="279"/>
      <c r="M84" s="279"/>
      <c r="N84" s="279"/>
      <c r="O84" s="279"/>
      <c r="P84" s="279"/>
      <c r="Q84" s="57"/>
      <c r="R84" s="281">
        <v>1</v>
      </c>
      <c r="S84" s="281"/>
      <c r="T84" s="281"/>
      <c r="U84" s="281"/>
      <c r="V84" s="312" t="s">
        <v>707</v>
      </c>
      <c r="W84" s="258"/>
      <c r="X84" s="298"/>
    </row>
    <row r="85" spans="1:24" ht="27.75" customHeight="1">
      <c r="A85" s="14">
        <v>20</v>
      </c>
      <c r="B85" s="377" t="s">
        <v>684</v>
      </c>
      <c r="C85" s="16" t="s">
        <v>468</v>
      </c>
      <c r="D85" s="15" t="s">
        <v>177</v>
      </c>
      <c r="E85" s="388" t="s">
        <v>721</v>
      </c>
      <c r="F85" s="314" t="s">
        <v>448</v>
      </c>
      <c r="G85" s="389">
        <v>45348</v>
      </c>
      <c r="H85" s="278" t="s">
        <v>218</v>
      </c>
      <c r="I85" s="279">
        <v>1</v>
      </c>
      <c r="J85" s="279"/>
      <c r="K85" s="279"/>
      <c r="L85" s="279"/>
      <c r="M85" s="279"/>
      <c r="N85" s="279"/>
      <c r="O85" s="279"/>
      <c r="P85" s="279"/>
      <c r="Q85" s="57"/>
      <c r="R85" s="281">
        <v>1</v>
      </c>
      <c r="S85" s="281"/>
      <c r="T85" s="281"/>
      <c r="U85" s="281"/>
      <c r="V85" s="312" t="s">
        <v>708</v>
      </c>
      <c r="W85" s="258"/>
      <c r="X85" s="298"/>
    </row>
    <row r="86" spans="1:24" ht="27.75" customHeight="1">
      <c r="A86" s="14">
        <v>21</v>
      </c>
      <c r="B86" s="377" t="s">
        <v>685</v>
      </c>
      <c r="C86" s="16" t="s">
        <v>468</v>
      </c>
      <c r="D86" s="15" t="s">
        <v>177</v>
      </c>
      <c r="E86" s="388" t="s">
        <v>721</v>
      </c>
      <c r="F86" s="314" t="s">
        <v>286</v>
      </c>
      <c r="G86" s="389">
        <v>45349</v>
      </c>
      <c r="H86" s="278" t="s">
        <v>218</v>
      </c>
      <c r="I86" s="279">
        <v>1</v>
      </c>
      <c r="J86" s="279"/>
      <c r="K86" s="279"/>
      <c r="L86" s="279"/>
      <c r="M86" s="279"/>
      <c r="N86" s="279"/>
      <c r="O86" s="279"/>
      <c r="P86" s="279"/>
      <c r="Q86" s="57"/>
      <c r="R86" s="281">
        <v>1</v>
      </c>
      <c r="S86" s="281"/>
      <c r="T86" s="281"/>
      <c r="U86" s="281"/>
      <c r="V86" s="312" t="s">
        <v>709</v>
      </c>
      <c r="W86" s="258"/>
      <c r="X86" s="298"/>
    </row>
    <row r="87" spans="1:24" ht="27.75" customHeight="1">
      <c r="A87" s="14">
        <v>22</v>
      </c>
      <c r="B87" s="377" t="s">
        <v>686</v>
      </c>
      <c r="C87" s="16" t="s">
        <v>468</v>
      </c>
      <c r="D87" s="15" t="s">
        <v>177</v>
      </c>
      <c r="E87" s="388" t="s">
        <v>721</v>
      </c>
      <c r="F87" s="314" t="s">
        <v>417</v>
      </c>
      <c r="G87" s="389">
        <v>45349</v>
      </c>
      <c r="H87" s="278" t="s">
        <v>218</v>
      </c>
      <c r="I87" s="279">
        <v>1</v>
      </c>
      <c r="J87" s="279"/>
      <c r="K87" s="279"/>
      <c r="L87" s="279"/>
      <c r="M87" s="279"/>
      <c r="N87" s="279"/>
      <c r="O87" s="279"/>
      <c r="P87" s="279"/>
      <c r="Q87" s="57"/>
      <c r="R87" s="281">
        <v>1</v>
      </c>
      <c r="S87" s="281"/>
      <c r="T87" s="281"/>
      <c r="U87" s="281"/>
      <c r="V87" s="312" t="s">
        <v>710</v>
      </c>
      <c r="W87" s="258"/>
      <c r="X87" s="298"/>
    </row>
    <row r="88" spans="1:24" ht="27.75" customHeight="1">
      <c r="A88" s="14">
        <v>23</v>
      </c>
      <c r="B88" s="377" t="s">
        <v>687</v>
      </c>
      <c r="C88" s="16" t="s">
        <v>468</v>
      </c>
      <c r="D88" s="15" t="s">
        <v>177</v>
      </c>
      <c r="E88" s="388" t="s">
        <v>721</v>
      </c>
      <c r="F88" s="314" t="s">
        <v>415</v>
      </c>
      <c r="G88" s="389">
        <v>45349</v>
      </c>
      <c r="H88" s="278" t="s">
        <v>218</v>
      </c>
      <c r="I88" s="279">
        <v>1</v>
      </c>
      <c r="J88" s="279"/>
      <c r="K88" s="279"/>
      <c r="L88" s="279"/>
      <c r="M88" s="279"/>
      <c r="N88" s="279"/>
      <c r="O88" s="279"/>
      <c r="P88" s="279"/>
      <c r="Q88" s="57"/>
      <c r="R88" s="281">
        <v>1</v>
      </c>
      <c r="S88" s="281"/>
      <c r="T88" s="281"/>
      <c r="U88" s="281"/>
      <c r="V88" s="312" t="s">
        <v>711</v>
      </c>
      <c r="W88" s="258"/>
      <c r="X88" s="298"/>
    </row>
    <row r="89" spans="1:24" ht="27.75" customHeight="1">
      <c r="A89" s="14">
        <v>24</v>
      </c>
      <c r="B89" s="377" t="s">
        <v>688</v>
      </c>
      <c r="C89" s="16" t="s">
        <v>468</v>
      </c>
      <c r="D89" s="15" t="s">
        <v>177</v>
      </c>
      <c r="E89" s="388" t="s">
        <v>721</v>
      </c>
      <c r="F89" s="314" t="s">
        <v>448</v>
      </c>
      <c r="G89" s="389">
        <v>45349</v>
      </c>
      <c r="H89" s="278" t="s">
        <v>218</v>
      </c>
      <c r="I89" s="279">
        <v>1</v>
      </c>
      <c r="J89" s="279"/>
      <c r="K89" s="279"/>
      <c r="L89" s="279"/>
      <c r="M89" s="279"/>
      <c r="N89" s="279"/>
      <c r="O89" s="279"/>
      <c r="P89" s="279"/>
      <c r="Q89" s="57"/>
      <c r="R89" s="281">
        <v>1</v>
      </c>
      <c r="S89" s="281"/>
      <c r="T89" s="281"/>
      <c r="U89" s="281"/>
      <c r="V89" s="312" t="s">
        <v>712</v>
      </c>
      <c r="W89" s="258"/>
      <c r="X89" s="298"/>
    </row>
    <row r="90" spans="1:24" ht="27.75" customHeight="1">
      <c r="A90" s="14">
        <v>25</v>
      </c>
      <c r="B90" s="377" t="s">
        <v>689</v>
      </c>
      <c r="C90" s="16" t="s">
        <v>468</v>
      </c>
      <c r="D90" s="15" t="s">
        <v>177</v>
      </c>
      <c r="E90" s="388" t="s">
        <v>721</v>
      </c>
      <c r="F90" s="314" t="s">
        <v>286</v>
      </c>
      <c r="G90" s="389">
        <v>45350</v>
      </c>
      <c r="H90" s="278" t="s">
        <v>218</v>
      </c>
      <c r="I90" s="279">
        <v>1</v>
      </c>
      <c r="J90" s="279"/>
      <c r="K90" s="279"/>
      <c r="L90" s="279"/>
      <c r="M90" s="279"/>
      <c r="N90" s="279"/>
      <c r="O90" s="279"/>
      <c r="P90" s="279"/>
      <c r="Q90" s="57"/>
      <c r="R90" s="281">
        <v>1</v>
      </c>
      <c r="S90" s="281"/>
      <c r="T90" s="281"/>
      <c r="U90" s="281"/>
      <c r="V90" s="312" t="s">
        <v>713</v>
      </c>
      <c r="W90" s="258"/>
      <c r="X90" s="298"/>
    </row>
    <row r="91" spans="1:24" ht="27.75" customHeight="1">
      <c r="A91" s="14">
        <v>26</v>
      </c>
      <c r="B91" s="377" t="s">
        <v>690</v>
      </c>
      <c r="C91" s="16" t="s">
        <v>468</v>
      </c>
      <c r="D91" s="15" t="s">
        <v>177</v>
      </c>
      <c r="E91" s="388" t="s">
        <v>721</v>
      </c>
      <c r="F91" s="314" t="s">
        <v>417</v>
      </c>
      <c r="G91" s="389">
        <v>45350</v>
      </c>
      <c r="H91" s="278" t="s">
        <v>218</v>
      </c>
      <c r="I91" s="279">
        <v>1</v>
      </c>
      <c r="J91" s="279"/>
      <c r="K91" s="279"/>
      <c r="L91" s="279"/>
      <c r="M91" s="279"/>
      <c r="N91" s="279"/>
      <c r="O91" s="279"/>
      <c r="P91" s="279"/>
      <c r="Q91" s="57"/>
      <c r="R91" s="281">
        <v>1</v>
      </c>
      <c r="S91" s="281"/>
      <c r="T91" s="281"/>
      <c r="U91" s="281"/>
      <c r="V91" s="312" t="s">
        <v>714</v>
      </c>
      <c r="W91" s="258"/>
      <c r="X91" s="298"/>
    </row>
    <row r="92" spans="1:24" ht="27.75" customHeight="1">
      <c r="A92" s="14">
        <v>27</v>
      </c>
      <c r="B92" s="377" t="s">
        <v>691</v>
      </c>
      <c r="C92" s="16" t="s">
        <v>468</v>
      </c>
      <c r="D92" s="15" t="s">
        <v>177</v>
      </c>
      <c r="E92" s="388" t="s">
        <v>721</v>
      </c>
      <c r="F92" s="314" t="s">
        <v>415</v>
      </c>
      <c r="G92" s="389">
        <v>45350</v>
      </c>
      <c r="H92" s="278" t="s">
        <v>218</v>
      </c>
      <c r="I92" s="279">
        <v>1</v>
      </c>
      <c r="J92" s="279"/>
      <c r="K92" s="279"/>
      <c r="L92" s="279"/>
      <c r="M92" s="279"/>
      <c r="N92" s="279"/>
      <c r="O92" s="279"/>
      <c r="P92" s="279"/>
      <c r="Q92" s="57"/>
      <c r="R92" s="281">
        <v>1</v>
      </c>
      <c r="S92" s="281"/>
      <c r="T92" s="281"/>
      <c r="U92" s="281"/>
      <c r="V92" s="312" t="s">
        <v>715</v>
      </c>
      <c r="W92" s="258"/>
      <c r="X92" s="298"/>
    </row>
    <row r="93" spans="1:24" ht="27.75" customHeight="1">
      <c r="A93" s="14">
        <v>28</v>
      </c>
      <c r="B93" s="377" t="s">
        <v>692</v>
      </c>
      <c r="C93" s="16" t="s">
        <v>468</v>
      </c>
      <c r="D93" s="15" t="s">
        <v>177</v>
      </c>
      <c r="E93" s="388" t="s">
        <v>721</v>
      </c>
      <c r="F93" s="314" t="s">
        <v>448</v>
      </c>
      <c r="G93" s="389">
        <v>45350</v>
      </c>
      <c r="H93" s="278" t="s">
        <v>218</v>
      </c>
      <c r="I93" s="279">
        <v>1</v>
      </c>
      <c r="J93" s="279"/>
      <c r="K93" s="279"/>
      <c r="L93" s="279"/>
      <c r="M93" s="279"/>
      <c r="N93" s="279"/>
      <c r="O93" s="279"/>
      <c r="P93" s="279"/>
      <c r="Q93" s="57"/>
      <c r="R93" s="281">
        <v>1</v>
      </c>
      <c r="S93" s="281"/>
      <c r="T93" s="281"/>
      <c r="U93" s="281"/>
      <c r="V93" s="312" t="s">
        <v>716</v>
      </c>
      <c r="W93" s="258"/>
      <c r="X93" s="298"/>
    </row>
    <row r="94" spans="1:24" ht="27.75" customHeight="1">
      <c r="A94" s="14">
        <v>29</v>
      </c>
      <c r="B94" s="377" t="s">
        <v>693</v>
      </c>
      <c r="C94" s="16" t="s">
        <v>468</v>
      </c>
      <c r="D94" s="15" t="s">
        <v>177</v>
      </c>
      <c r="E94" s="388" t="s">
        <v>721</v>
      </c>
      <c r="F94" s="314" t="s">
        <v>286</v>
      </c>
      <c r="G94" s="389">
        <v>45351</v>
      </c>
      <c r="H94" s="278" t="s">
        <v>218</v>
      </c>
      <c r="I94" s="279">
        <v>1</v>
      </c>
      <c r="J94" s="279"/>
      <c r="K94" s="279"/>
      <c r="L94" s="279"/>
      <c r="M94" s="279"/>
      <c r="N94" s="279"/>
      <c r="O94" s="279"/>
      <c r="P94" s="279"/>
      <c r="Q94" s="57"/>
      <c r="R94" s="281">
        <v>1</v>
      </c>
      <c r="S94" s="281"/>
      <c r="T94" s="281"/>
      <c r="U94" s="281"/>
      <c r="V94" s="312" t="s">
        <v>717</v>
      </c>
      <c r="W94" s="258"/>
      <c r="X94" s="298"/>
    </row>
    <row r="95" spans="1:24" ht="27.75" customHeight="1">
      <c r="A95" s="14">
        <v>30</v>
      </c>
      <c r="B95" s="377" t="s">
        <v>694</v>
      </c>
      <c r="C95" s="16" t="s">
        <v>468</v>
      </c>
      <c r="D95" s="15" t="s">
        <v>177</v>
      </c>
      <c r="E95" s="388" t="s">
        <v>721</v>
      </c>
      <c r="F95" s="314" t="s">
        <v>417</v>
      </c>
      <c r="G95" s="389">
        <v>45351</v>
      </c>
      <c r="H95" s="278" t="s">
        <v>218</v>
      </c>
      <c r="I95" s="279">
        <v>1</v>
      </c>
      <c r="J95" s="279"/>
      <c r="K95" s="279"/>
      <c r="L95" s="279"/>
      <c r="M95" s="279"/>
      <c r="N95" s="279"/>
      <c r="O95" s="279"/>
      <c r="P95" s="279"/>
      <c r="Q95" s="57"/>
      <c r="R95" s="281">
        <v>1</v>
      </c>
      <c r="S95" s="281"/>
      <c r="T95" s="281"/>
      <c r="U95" s="281"/>
      <c r="V95" s="312" t="s">
        <v>718</v>
      </c>
      <c r="W95" s="258"/>
      <c r="X95" s="298"/>
    </row>
    <row r="96" spans="1:24" ht="27.75" customHeight="1">
      <c r="A96" s="14">
        <v>31</v>
      </c>
      <c r="B96" s="377" t="s">
        <v>695</v>
      </c>
      <c r="C96" s="16" t="s">
        <v>468</v>
      </c>
      <c r="D96" s="15" t="s">
        <v>177</v>
      </c>
      <c r="E96" s="388" t="s">
        <v>720</v>
      </c>
      <c r="F96" s="314" t="s">
        <v>415</v>
      </c>
      <c r="G96" s="389">
        <v>45351</v>
      </c>
      <c r="H96" s="278" t="s">
        <v>218</v>
      </c>
      <c r="I96" s="279">
        <v>1</v>
      </c>
      <c r="J96" s="279"/>
      <c r="K96" s="279"/>
      <c r="L96" s="279"/>
      <c r="M96" s="279"/>
      <c r="N96" s="279"/>
      <c r="O96" s="279"/>
      <c r="P96" s="279"/>
      <c r="Q96" s="57"/>
      <c r="R96" s="281">
        <v>1</v>
      </c>
      <c r="S96" s="281"/>
      <c r="T96" s="281"/>
      <c r="U96" s="281"/>
      <c r="V96" s="312" t="s">
        <v>707</v>
      </c>
      <c r="W96" s="258"/>
      <c r="X96" s="298"/>
    </row>
    <row r="97" spans="1:24" ht="27.75" customHeight="1">
      <c r="A97" s="14">
        <v>32</v>
      </c>
      <c r="B97" s="377" t="s">
        <v>691</v>
      </c>
      <c r="C97" s="16" t="s">
        <v>468</v>
      </c>
      <c r="D97" s="15" t="s">
        <v>177</v>
      </c>
      <c r="E97" s="388" t="s">
        <v>721</v>
      </c>
      <c r="F97" s="314" t="s">
        <v>448</v>
      </c>
      <c r="G97" s="389">
        <v>45351</v>
      </c>
      <c r="H97" s="278" t="s">
        <v>218</v>
      </c>
      <c r="I97" s="279">
        <v>1</v>
      </c>
      <c r="J97" s="279"/>
      <c r="K97" s="279"/>
      <c r="L97" s="279"/>
      <c r="M97" s="279"/>
      <c r="N97" s="279"/>
      <c r="O97" s="279"/>
      <c r="P97" s="279"/>
      <c r="Q97" s="57"/>
      <c r="R97" s="281">
        <v>1</v>
      </c>
      <c r="S97" s="281"/>
      <c r="T97" s="281"/>
      <c r="U97" s="281"/>
      <c r="V97" s="312" t="s">
        <v>715</v>
      </c>
      <c r="W97" s="258"/>
      <c r="X97" s="298"/>
    </row>
    <row r="98" spans="1:24" ht="27.75" customHeight="1">
      <c r="A98" s="286"/>
      <c r="B98" s="288"/>
      <c r="C98" s="289"/>
      <c r="D98" s="288"/>
      <c r="E98" s="289"/>
      <c r="F98" s="287"/>
      <c r="G98" s="290">
        <f>SUM(I98:P98)</f>
        <v>32</v>
      </c>
      <c r="H98" s="290"/>
      <c r="I98" s="291">
        <f t="shared" ref="I98:P98" si="4">SUM(I66:I97)</f>
        <v>18</v>
      </c>
      <c r="J98" s="291">
        <f t="shared" si="4"/>
        <v>8</v>
      </c>
      <c r="K98" s="291">
        <f t="shared" si="4"/>
        <v>0</v>
      </c>
      <c r="L98" s="291">
        <f t="shared" si="4"/>
        <v>0</v>
      </c>
      <c r="M98" s="291">
        <f t="shared" si="4"/>
        <v>6</v>
      </c>
      <c r="N98" s="291">
        <f t="shared" si="4"/>
        <v>0</v>
      </c>
      <c r="O98" s="291">
        <f t="shared" si="4"/>
        <v>0</v>
      </c>
      <c r="P98" s="291">
        <f t="shared" si="4"/>
        <v>0</v>
      </c>
      <c r="Q98" s="280"/>
      <c r="R98" s="281"/>
      <c r="S98" s="281"/>
      <c r="T98" s="281"/>
      <c r="U98" s="281"/>
      <c r="V98" s="292"/>
      <c r="W98" s="258"/>
      <c r="X98" s="259"/>
    </row>
    <row r="99" spans="1:24" ht="27.75" customHeight="1">
      <c r="A99" s="338"/>
      <c r="B99" s="349"/>
      <c r="C99" s="350"/>
      <c r="D99" s="351"/>
      <c r="E99" s="352"/>
      <c r="F99" s="353"/>
      <c r="G99" s="354"/>
      <c r="H99" s="355"/>
      <c r="I99" s="356"/>
      <c r="J99" s="356"/>
      <c r="K99" s="356"/>
      <c r="L99" s="356"/>
      <c r="M99" s="356"/>
      <c r="N99" s="357"/>
      <c r="O99" s="357"/>
      <c r="P99" s="357"/>
      <c r="Q99" s="358"/>
      <c r="R99" s="345"/>
      <c r="S99" s="345"/>
      <c r="T99" s="345"/>
      <c r="U99" s="346"/>
      <c r="V99" s="359"/>
      <c r="W99" s="347"/>
      <c r="X99" s="348"/>
    </row>
    <row r="100" spans="1:24" ht="27.75" customHeight="1">
      <c r="A100" s="28" t="s">
        <v>237</v>
      </c>
      <c r="B100" s="29"/>
      <c r="C100" s="29"/>
      <c r="D100" s="29"/>
      <c r="E100" s="29"/>
      <c r="F100" s="29"/>
      <c r="G100" s="29"/>
      <c r="H100" s="29"/>
      <c r="I100" s="29"/>
      <c r="J100" s="29"/>
      <c r="K100" s="29"/>
      <c r="L100" s="29"/>
      <c r="M100" s="29"/>
      <c r="N100" s="498" t="s">
        <v>205</v>
      </c>
      <c r="O100" s="498"/>
      <c r="P100" s="498"/>
      <c r="Q100" s="498"/>
      <c r="R100" s="498"/>
      <c r="S100" s="498">
        <f>G104</f>
        <v>0</v>
      </c>
      <c r="T100" s="498"/>
      <c r="U100" s="499" t="s">
        <v>206</v>
      </c>
      <c r="V100" s="499"/>
    </row>
    <row r="101" spans="1:24" ht="27.75" customHeight="1">
      <c r="A101" s="30" t="s">
        <v>207</v>
      </c>
      <c r="B101" s="362" t="s">
        <v>208</v>
      </c>
      <c r="C101" s="362" t="s">
        <v>209</v>
      </c>
      <c r="D101" s="363" t="s">
        <v>211</v>
      </c>
      <c r="E101" s="363" t="s">
        <v>211</v>
      </c>
      <c r="F101" s="362" t="s">
        <v>212</v>
      </c>
      <c r="G101" s="363" t="s">
        <v>213</v>
      </c>
      <c r="H101" s="363" t="s">
        <v>214</v>
      </c>
      <c r="I101" s="364" t="s">
        <v>214</v>
      </c>
      <c r="J101" s="364"/>
      <c r="K101" s="364"/>
      <c r="L101" s="364"/>
      <c r="M101" s="364"/>
      <c r="N101" s="364"/>
      <c r="O101" s="364"/>
      <c r="P101" s="364"/>
      <c r="Q101" s="365"/>
      <c r="R101" s="519" t="s">
        <v>215</v>
      </c>
      <c r="S101" s="519"/>
      <c r="T101" s="519"/>
      <c r="U101" s="519"/>
      <c r="V101" s="362" t="s">
        <v>216</v>
      </c>
    </row>
    <row r="102" spans="1:24" ht="27.75" customHeight="1">
      <c r="A102" s="32">
        <v>1</v>
      </c>
      <c r="B102" s="282" t="s">
        <v>272</v>
      </c>
      <c r="C102" s="372"/>
      <c r="D102" s="360"/>
      <c r="E102" s="282"/>
      <c r="F102" s="373"/>
      <c r="G102" s="376"/>
      <c r="H102" s="361"/>
      <c r="I102" s="279"/>
      <c r="J102" s="279"/>
      <c r="K102" s="279"/>
      <c r="L102" s="279"/>
      <c r="M102" s="279"/>
      <c r="N102" s="279"/>
      <c r="O102" s="279"/>
      <c r="P102" s="279"/>
      <c r="Q102" s="280"/>
      <c r="R102" s="281"/>
      <c r="S102" s="281"/>
      <c r="T102" s="281"/>
      <c r="U102" s="281"/>
      <c r="V102" s="374" t="s">
        <v>284</v>
      </c>
    </row>
    <row r="103" spans="1:24" ht="27.75" customHeight="1">
      <c r="A103" s="32"/>
      <c r="B103" s="282"/>
      <c r="C103" s="372"/>
      <c r="D103" s="360"/>
      <c r="E103" s="282"/>
      <c r="F103" s="373"/>
      <c r="G103" s="376"/>
      <c r="H103" s="361"/>
      <c r="I103" s="279"/>
      <c r="J103" s="279"/>
      <c r="K103" s="279"/>
      <c r="L103" s="279"/>
      <c r="M103" s="279"/>
      <c r="N103" s="279"/>
      <c r="O103" s="279"/>
      <c r="P103" s="279"/>
      <c r="Q103" s="280"/>
      <c r="R103" s="281"/>
      <c r="S103" s="281"/>
      <c r="T103" s="281"/>
      <c r="U103" s="281"/>
      <c r="V103" s="374" t="s">
        <v>624</v>
      </c>
    </row>
    <row r="104" spans="1:24" ht="27.75" customHeight="1">
      <c r="A104" s="32"/>
      <c r="B104" s="366"/>
      <c r="C104" s="367"/>
      <c r="D104" s="366"/>
      <c r="E104" s="367"/>
      <c r="F104" s="368"/>
      <c r="G104" s="367">
        <f>SUM(I104:P104)</f>
        <v>0</v>
      </c>
      <c r="H104" s="367"/>
      <c r="I104" s="369">
        <f t="shared" ref="I104:P104" si="5">SUM(I102:I103)</f>
        <v>0</v>
      </c>
      <c r="J104" s="369">
        <f t="shared" si="5"/>
        <v>0</v>
      </c>
      <c r="K104" s="369">
        <f t="shared" si="5"/>
        <v>0</v>
      </c>
      <c r="L104" s="369">
        <f t="shared" si="5"/>
        <v>0</v>
      </c>
      <c r="M104" s="369">
        <f t="shared" si="5"/>
        <v>0</v>
      </c>
      <c r="N104" s="369">
        <f t="shared" si="5"/>
        <v>0</v>
      </c>
      <c r="O104" s="369">
        <f t="shared" si="5"/>
        <v>0</v>
      </c>
      <c r="P104" s="369">
        <f t="shared" si="5"/>
        <v>0</v>
      </c>
      <c r="Q104" s="370"/>
      <c r="R104" s="371"/>
      <c r="S104" s="371"/>
      <c r="T104" s="371"/>
      <c r="U104" s="371"/>
      <c r="V104" s="375"/>
    </row>
    <row r="106" spans="1:24" ht="27.75" customHeight="1">
      <c r="C106" s="41"/>
      <c r="F106" s="9"/>
    </row>
    <row r="107" spans="1:24" ht="27.75" customHeight="1">
      <c r="C107" s="37"/>
      <c r="D107" s="42" t="s">
        <v>2</v>
      </c>
      <c r="E107" s="42" t="s">
        <v>614</v>
      </c>
      <c r="F107" s="42" t="s">
        <v>615</v>
      </c>
      <c r="G107" s="42" t="s">
        <v>617</v>
      </c>
      <c r="H107" s="42" t="s">
        <v>722</v>
      </c>
      <c r="I107" s="42" t="s">
        <v>723</v>
      </c>
      <c r="J107" s="42" t="s">
        <v>724</v>
      </c>
      <c r="K107" s="42" t="s">
        <v>725</v>
      </c>
      <c r="V107"/>
      <c r="W107" s="10"/>
    </row>
    <row r="108" spans="1:24" ht="27.75" customHeight="1">
      <c r="C108" s="43" t="s">
        <v>275</v>
      </c>
      <c r="D108" s="44">
        <f>COUNTIF(C9:C103,Parameters!D23)</f>
        <v>0</v>
      </c>
      <c r="E108" s="44">
        <f>COUNTIF(D9:D103,Parameters!F49)</f>
        <v>33</v>
      </c>
      <c r="F108" s="44">
        <f>COUNTIF(D9:D103,Parameters!F48)</f>
        <v>0</v>
      </c>
      <c r="G108" s="44">
        <f>COUNTIF(D9:D103,Parameters!F53)</f>
        <v>2</v>
      </c>
      <c r="H108" s="44">
        <f>COUNTIF(D9:D103,Parameters!F54)</f>
        <v>2</v>
      </c>
      <c r="I108" s="438">
        <f>COUNTIF(D9:D103,Parameters!F55)</f>
        <v>0</v>
      </c>
      <c r="J108" s="438">
        <f>COUNTIF(D9:D103,Parameters!F57)</f>
        <v>0</v>
      </c>
      <c r="K108" s="44">
        <f>COUNTIF(D9:D103,Parameters!F34)</f>
        <v>32</v>
      </c>
      <c r="V108"/>
      <c r="W108" s="10"/>
    </row>
    <row r="109" spans="1:24" ht="27.75" customHeight="1">
      <c r="D109" s="520">
        <f>SUM(D108:K108)</f>
        <v>69</v>
      </c>
      <c r="E109" s="521"/>
      <c r="F109" s="9"/>
    </row>
    <row r="111" spans="1:24" ht="27.75" customHeight="1">
      <c r="B111" s="478" t="s">
        <v>239</v>
      </c>
      <c r="C111" s="478"/>
      <c r="D111" s="478"/>
      <c r="E111" s="478"/>
      <c r="F111" s="478"/>
      <c r="G111" s="478"/>
      <c r="H111" s="478"/>
      <c r="I111" s="478"/>
      <c r="J111" s="478"/>
      <c r="K111" s="478"/>
      <c r="L111" s="478"/>
      <c r="M111" s="478"/>
      <c r="N111" s="478"/>
      <c r="O111" s="478"/>
      <c r="P111" s="478"/>
      <c r="Q111" s="478"/>
      <c r="R111" s="478"/>
      <c r="S111" s="478"/>
      <c r="T111" s="478"/>
      <c r="U111" s="478"/>
      <c r="V111" s="478"/>
    </row>
    <row r="112" spans="1:24" ht="27.75" customHeight="1">
      <c r="B112" s="479" t="s">
        <v>240</v>
      </c>
      <c r="C112" s="480"/>
      <c r="D112" s="480"/>
      <c r="E112" s="480"/>
      <c r="F112" s="480"/>
      <c r="G112" s="480"/>
      <c r="H112" s="480"/>
      <c r="I112" s="480"/>
      <c r="J112" s="480"/>
      <c r="K112" s="480"/>
      <c r="L112" s="480"/>
      <c r="M112" s="480"/>
      <c r="N112" s="480"/>
      <c r="O112" s="480"/>
      <c r="P112" s="480"/>
      <c r="Q112" s="480"/>
      <c r="R112" s="480"/>
      <c r="S112" s="480"/>
      <c r="T112" s="480"/>
      <c r="U112" s="481"/>
      <c r="V112" s="65" t="s">
        <v>5</v>
      </c>
    </row>
    <row r="113" spans="2:22" ht="27.75" customHeight="1">
      <c r="B113" s="482" t="s">
        <v>241</v>
      </c>
      <c r="C113" s="483"/>
      <c r="D113" s="483"/>
      <c r="E113" s="483"/>
      <c r="F113" s="483"/>
      <c r="G113" s="483"/>
      <c r="H113" s="483"/>
      <c r="I113" s="483"/>
      <c r="J113" s="484"/>
      <c r="K113" s="491" t="s">
        <v>242</v>
      </c>
      <c r="L113" s="492"/>
      <c r="M113" s="492"/>
      <c r="N113" s="492"/>
      <c r="O113" s="492"/>
      <c r="P113" s="492"/>
      <c r="Q113" s="492"/>
      <c r="R113" s="492"/>
      <c r="S113" s="492"/>
      <c r="T113" s="492"/>
      <c r="U113" s="493"/>
      <c r="V113" s="66"/>
    </row>
    <row r="114" spans="2:22" ht="27.75" customHeight="1">
      <c r="B114" s="485"/>
      <c r="C114" s="486"/>
      <c r="D114" s="486"/>
      <c r="E114" s="486"/>
      <c r="F114" s="486"/>
      <c r="G114" s="486"/>
      <c r="H114" s="486"/>
      <c r="I114" s="486"/>
      <c r="J114" s="487"/>
      <c r="K114" s="491" t="s">
        <v>243</v>
      </c>
      <c r="L114" s="492"/>
      <c r="M114" s="492"/>
      <c r="N114" s="492"/>
      <c r="O114" s="492"/>
      <c r="P114" s="492"/>
      <c r="Q114" s="492"/>
      <c r="R114" s="492"/>
      <c r="S114" s="492"/>
      <c r="T114" s="492"/>
      <c r="U114" s="493"/>
      <c r="V114" s="66"/>
    </row>
    <row r="115" spans="2:22" ht="27.75" customHeight="1">
      <c r="B115" s="485"/>
      <c r="C115" s="486"/>
      <c r="D115" s="486"/>
      <c r="E115" s="486"/>
      <c r="F115" s="486"/>
      <c r="G115" s="486"/>
      <c r="H115" s="486"/>
      <c r="I115" s="486"/>
      <c r="J115" s="487"/>
      <c r="K115" s="491" t="s">
        <v>244</v>
      </c>
      <c r="L115" s="492"/>
      <c r="M115" s="492"/>
      <c r="N115" s="492"/>
      <c r="O115" s="492"/>
      <c r="P115" s="492"/>
      <c r="Q115" s="492"/>
      <c r="R115" s="492"/>
      <c r="S115" s="492"/>
      <c r="T115" s="492"/>
      <c r="U115" s="493"/>
      <c r="V115" s="66"/>
    </row>
    <row r="116" spans="2:22" ht="27.75" customHeight="1">
      <c r="B116" s="485"/>
      <c r="C116" s="486"/>
      <c r="D116" s="486"/>
      <c r="E116" s="486"/>
      <c r="F116" s="486"/>
      <c r="G116" s="486"/>
      <c r="H116" s="486"/>
      <c r="I116" s="486"/>
      <c r="J116" s="487"/>
      <c r="K116" s="494" t="s">
        <v>245</v>
      </c>
      <c r="L116" s="494"/>
      <c r="M116" s="494"/>
      <c r="N116" s="494"/>
      <c r="O116" s="494"/>
      <c r="P116" s="494"/>
      <c r="Q116" s="494"/>
      <c r="R116" s="494"/>
      <c r="S116" s="494"/>
      <c r="T116" s="494"/>
      <c r="U116" s="494"/>
      <c r="V116" s="66"/>
    </row>
    <row r="117" spans="2:22" ht="27.75" customHeight="1">
      <c r="B117" s="485"/>
      <c r="C117" s="486"/>
      <c r="D117" s="486"/>
      <c r="E117" s="486"/>
      <c r="F117" s="486"/>
      <c r="G117" s="486"/>
      <c r="H117" s="486"/>
      <c r="I117" s="486"/>
      <c r="J117" s="487"/>
      <c r="K117" s="494" t="s">
        <v>246</v>
      </c>
      <c r="L117" s="494"/>
      <c r="M117" s="494"/>
      <c r="N117" s="494"/>
      <c r="O117" s="494"/>
      <c r="P117" s="494"/>
      <c r="Q117" s="494"/>
      <c r="R117" s="494"/>
      <c r="S117" s="494"/>
      <c r="T117" s="494"/>
      <c r="U117" s="494"/>
      <c r="V117" s="66"/>
    </row>
    <row r="118" spans="2:22" ht="27.75" customHeight="1">
      <c r="B118" s="488"/>
      <c r="C118" s="489"/>
      <c r="D118" s="489"/>
      <c r="E118" s="489"/>
      <c r="F118" s="489"/>
      <c r="G118" s="489"/>
      <c r="H118" s="489"/>
      <c r="I118" s="489"/>
      <c r="J118" s="490"/>
      <c r="K118" s="494" t="s">
        <v>247</v>
      </c>
      <c r="L118" s="494"/>
      <c r="M118" s="494"/>
      <c r="N118" s="494"/>
      <c r="O118" s="494"/>
      <c r="P118" s="494"/>
      <c r="Q118" s="494"/>
      <c r="R118" s="494"/>
      <c r="S118" s="494"/>
      <c r="T118" s="494"/>
      <c r="U118" s="494"/>
      <c r="V118" s="66"/>
    </row>
    <row r="119" spans="2:22" ht="27.75" customHeight="1">
      <c r="B119" s="482" t="s">
        <v>248</v>
      </c>
      <c r="C119" s="483"/>
      <c r="D119" s="483"/>
      <c r="E119" s="483"/>
      <c r="F119" s="483"/>
      <c r="G119" s="483"/>
      <c r="H119" s="483"/>
      <c r="I119" s="483"/>
      <c r="J119" s="484"/>
      <c r="K119" s="477" t="s">
        <v>249</v>
      </c>
      <c r="L119" s="477"/>
      <c r="M119" s="477"/>
      <c r="N119" s="477"/>
      <c r="O119" s="477"/>
      <c r="P119" s="477"/>
      <c r="Q119" s="477"/>
      <c r="R119" s="477"/>
      <c r="S119" s="477"/>
      <c r="T119" s="477"/>
      <c r="U119" s="477"/>
      <c r="V119" s="67"/>
    </row>
    <row r="120" spans="2:22" ht="27.75" customHeight="1">
      <c r="B120" s="485"/>
      <c r="C120" s="486"/>
      <c r="D120" s="486"/>
      <c r="E120" s="486"/>
      <c r="F120" s="486"/>
      <c r="G120" s="486"/>
      <c r="H120" s="486"/>
      <c r="I120" s="486"/>
      <c r="J120" s="487"/>
      <c r="K120" s="477" t="s">
        <v>250</v>
      </c>
      <c r="L120" s="477"/>
      <c r="M120" s="477"/>
      <c r="N120" s="477"/>
      <c r="O120" s="477"/>
      <c r="P120" s="477"/>
      <c r="Q120" s="477"/>
      <c r="R120" s="477"/>
      <c r="S120" s="477"/>
      <c r="T120" s="477"/>
      <c r="U120" s="477"/>
      <c r="V120" s="67"/>
    </row>
    <row r="121" spans="2:22" ht="27.75" customHeight="1">
      <c r="B121" s="485"/>
      <c r="C121" s="486"/>
      <c r="D121" s="486"/>
      <c r="E121" s="486"/>
      <c r="F121" s="486"/>
      <c r="G121" s="486"/>
      <c r="H121" s="486"/>
      <c r="I121" s="486"/>
      <c r="J121" s="487"/>
      <c r="K121" s="477" t="s">
        <v>251</v>
      </c>
      <c r="L121" s="477"/>
      <c r="M121" s="477"/>
      <c r="N121" s="477"/>
      <c r="O121" s="477"/>
      <c r="P121" s="477"/>
      <c r="Q121" s="477"/>
      <c r="R121" s="477"/>
      <c r="S121" s="477"/>
      <c r="T121" s="477"/>
      <c r="U121" s="477"/>
      <c r="V121" s="67"/>
    </row>
    <row r="122" spans="2:22" ht="27.75" customHeight="1">
      <c r="B122" s="485"/>
      <c r="C122" s="486"/>
      <c r="D122" s="486"/>
      <c r="E122" s="486"/>
      <c r="F122" s="486"/>
      <c r="G122" s="486"/>
      <c r="H122" s="486"/>
      <c r="I122" s="486"/>
      <c r="J122" s="487"/>
      <c r="K122" s="477" t="s">
        <v>252</v>
      </c>
      <c r="L122" s="477"/>
      <c r="M122" s="477"/>
      <c r="N122" s="477"/>
      <c r="O122" s="477"/>
      <c r="P122" s="477"/>
      <c r="Q122" s="477"/>
      <c r="R122" s="477"/>
      <c r="S122" s="477"/>
      <c r="T122" s="477"/>
      <c r="U122" s="477"/>
      <c r="V122" s="67"/>
    </row>
    <row r="123" spans="2:22" ht="27.75" customHeight="1">
      <c r="B123" s="485"/>
      <c r="C123" s="486"/>
      <c r="D123" s="486"/>
      <c r="E123" s="486"/>
      <c r="F123" s="486"/>
      <c r="G123" s="486"/>
      <c r="H123" s="486"/>
      <c r="I123" s="486"/>
      <c r="J123" s="487"/>
      <c r="K123" s="477" t="s">
        <v>253</v>
      </c>
      <c r="L123" s="477"/>
      <c r="M123" s="477"/>
      <c r="N123" s="477"/>
      <c r="O123" s="477"/>
      <c r="P123" s="477"/>
      <c r="Q123" s="477"/>
      <c r="R123" s="477"/>
      <c r="S123" s="477"/>
      <c r="T123" s="477"/>
      <c r="U123" s="477"/>
      <c r="V123" s="67"/>
    </row>
    <row r="124" spans="2:22" ht="27.75" customHeight="1">
      <c r="B124" s="485"/>
      <c r="C124" s="486"/>
      <c r="D124" s="486"/>
      <c r="E124" s="486"/>
      <c r="F124" s="486"/>
      <c r="G124" s="486"/>
      <c r="H124" s="486"/>
      <c r="I124" s="486"/>
      <c r="J124" s="487"/>
      <c r="K124" s="477" t="s">
        <v>254</v>
      </c>
      <c r="L124" s="477"/>
      <c r="M124" s="477"/>
      <c r="N124" s="477"/>
      <c r="O124" s="477"/>
      <c r="P124" s="477"/>
      <c r="Q124" s="477"/>
      <c r="R124" s="477"/>
      <c r="S124" s="477"/>
      <c r="T124" s="477"/>
      <c r="U124" s="477"/>
      <c r="V124" s="67"/>
    </row>
    <row r="125" spans="2:22" ht="27.75" customHeight="1">
      <c r="B125" s="485"/>
      <c r="C125" s="486"/>
      <c r="D125" s="486"/>
      <c r="E125" s="486"/>
      <c r="F125" s="486"/>
      <c r="G125" s="486"/>
      <c r="H125" s="486"/>
      <c r="I125" s="486"/>
      <c r="J125" s="487"/>
      <c r="K125" s="477" t="s">
        <v>255</v>
      </c>
      <c r="L125" s="477"/>
      <c r="M125" s="477"/>
      <c r="N125" s="477"/>
      <c r="O125" s="477"/>
      <c r="P125" s="477"/>
      <c r="Q125" s="477"/>
      <c r="R125" s="477"/>
      <c r="S125" s="477"/>
      <c r="T125" s="477"/>
      <c r="U125" s="477"/>
      <c r="V125" s="67"/>
    </row>
    <row r="126" spans="2:22" ht="27.75" customHeight="1">
      <c r="B126" s="485"/>
      <c r="C126" s="486"/>
      <c r="D126" s="486"/>
      <c r="E126" s="486"/>
      <c r="F126" s="486"/>
      <c r="G126" s="486"/>
      <c r="H126" s="486"/>
      <c r="I126" s="486"/>
      <c r="J126" s="487"/>
      <c r="K126" s="477" t="s">
        <v>256</v>
      </c>
      <c r="L126" s="477"/>
      <c r="M126" s="477"/>
      <c r="N126" s="477"/>
      <c r="O126" s="477"/>
      <c r="P126" s="477"/>
      <c r="Q126" s="477"/>
      <c r="R126" s="477"/>
      <c r="S126" s="477"/>
      <c r="T126" s="477"/>
      <c r="U126" s="477"/>
      <c r="V126" s="67"/>
    </row>
    <row r="127" spans="2:22" ht="27.75" customHeight="1">
      <c r="B127" s="485"/>
      <c r="C127" s="486"/>
      <c r="D127" s="486"/>
      <c r="E127" s="486"/>
      <c r="F127" s="486"/>
      <c r="G127" s="486"/>
      <c r="H127" s="486"/>
      <c r="I127" s="486"/>
      <c r="J127" s="487"/>
      <c r="K127" s="477" t="s">
        <v>257</v>
      </c>
      <c r="L127" s="477"/>
      <c r="M127" s="477"/>
      <c r="N127" s="477"/>
      <c r="O127" s="477"/>
      <c r="P127" s="477"/>
      <c r="Q127" s="477"/>
      <c r="R127" s="477"/>
      <c r="S127" s="477"/>
      <c r="T127" s="477"/>
      <c r="U127" s="477"/>
      <c r="V127" s="67"/>
    </row>
    <row r="128" spans="2:22" ht="27.75" customHeight="1">
      <c r="B128" s="485"/>
      <c r="C128" s="486"/>
      <c r="D128" s="486"/>
      <c r="E128" s="486"/>
      <c r="F128" s="486"/>
      <c r="G128" s="486"/>
      <c r="H128" s="486"/>
      <c r="I128" s="486"/>
      <c r="J128" s="487"/>
      <c r="K128" s="477" t="s">
        <v>258</v>
      </c>
      <c r="L128" s="477"/>
      <c r="M128" s="477"/>
      <c r="N128" s="477"/>
      <c r="O128" s="477"/>
      <c r="P128" s="477"/>
      <c r="Q128" s="477"/>
      <c r="R128" s="477"/>
      <c r="S128" s="477"/>
      <c r="T128" s="477"/>
      <c r="U128" s="477"/>
      <c r="V128" s="67"/>
    </row>
    <row r="129" spans="2:22" ht="27.75" customHeight="1">
      <c r="B129" s="485"/>
      <c r="C129" s="486"/>
      <c r="D129" s="486"/>
      <c r="E129" s="486"/>
      <c r="F129" s="486"/>
      <c r="G129" s="486"/>
      <c r="H129" s="486"/>
      <c r="I129" s="486"/>
      <c r="J129" s="487"/>
      <c r="K129" s="477" t="s">
        <v>259</v>
      </c>
      <c r="L129" s="477"/>
      <c r="M129" s="477"/>
      <c r="N129" s="477"/>
      <c r="O129" s="477"/>
      <c r="P129" s="477"/>
      <c r="Q129" s="477"/>
      <c r="R129" s="477"/>
      <c r="S129" s="477"/>
      <c r="T129" s="477"/>
      <c r="U129" s="477"/>
      <c r="V129" s="67"/>
    </row>
    <row r="130" spans="2:22" ht="27.75" customHeight="1">
      <c r="B130" s="485"/>
      <c r="C130" s="486"/>
      <c r="D130" s="486"/>
      <c r="E130" s="486"/>
      <c r="F130" s="486"/>
      <c r="G130" s="486"/>
      <c r="H130" s="486"/>
      <c r="I130" s="486"/>
      <c r="J130" s="487"/>
      <c r="K130" s="477" t="s">
        <v>260</v>
      </c>
      <c r="L130" s="477"/>
      <c r="M130" s="477"/>
      <c r="N130" s="477"/>
      <c r="O130" s="477"/>
      <c r="P130" s="477"/>
      <c r="Q130" s="477"/>
      <c r="R130" s="477"/>
      <c r="S130" s="477"/>
      <c r="T130" s="477"/>
      <c r="U130" s="477"/>
      <c r="V130" s="67"/>
    </row>
    <row r="131" spans="2:22" ht="27.75" customHeight="1">
      <c r="B131" s="485"/>
      <c r="C131" s="486"/>
      <c r="D131" s="486"/>
      <c r="E131" s="486"/>
      <c r="F131" s="486"/>
      <c r="G131" s="486"/>
      <c r="H131" s="486"/>
      <c r="I131" s="486"/>
      <c r="J131" s="487"/>
      <c r="K131" s="477" t="s">
        <v>261</v>
      </c>
      <c r="L131" s="477"/>
      <c r="M131" s="477"/>
      <c r="N131" s="477"/>
      <c r="O131" s="477"/>
      <c r="P131" s="477"/>
      <c r="Q131" s="477"/>
      <c r="R131" s="477"/>
      <c r="S131" s="477"/>
      <c r="T131" s="477"/>
      <c r="U131" s="477"/>
      <c r="V131" s="67"/>
    </row>
    <row r="132" spans="2:22" ht="27.75" customHeight="1">
      <c r="B132" s="485"/>
      <c r="C132" s="486"/>
      <c r="D132" s="486"/>
      <c r="E132" s="486"/>
      <c r="F132" s="486"/>
      <c r="G132" s="486"/>
      <c r="H132" s="486"/>
      <c r="I132" s="486"/>
      <c r="J132" s="487"/>
      <c r="K132" s="477" t="s">
        <v>262</v>
      </c>
      <c r="L132" s="477"/>
      <c r="M132" s="477"/>
      <c r="N132" s="477"/>
      <c r="O132" s="477"/>
      <c r="P132" s="477"/>
      <c r="Q132" s="477"/>
      <c r="R132" s="477"/>
      <c r="S132" s="477"/>
      <c r="T132" s="477"/>
      <c r="U132" s="477"/>
      <c r="V132" s="67"/>
    </row>
    <row r="133" spans="2:22" ht="27.75" customHeight="1">
      <c r="B133" s="485"/>
      <c r="C133" s="486"/>
      <c r="D133" s="486"/>
      <c r="E133" s="486"/>
      <c r="F133" s="486"/>
      <c r="G133" s="486"/>
      <c r="H133" s="486"/>
      <c r="I133" s="486"/>
      <c r="J133" s="487"/>
      <c r="K133" s="477" t="s">
        <v>263</v>
      </c>
      <c r="L133" s="477"/>
      <c r="M133" s="477"/>
      <c r="N133" s="477"/>
      <c r="O133" s="477"/>
      <c r="P133" s="477"/>
      <c r="Q133" s="477"/>
      <c r="R133" s="477"/>
      <c r="S133" s="477"/>
      <c r="T133" s="477"/>
      <c r="U133" s="477"/>
      <c r="V133" s="67"/>
    </row>
    <row r="134" spans="2:22" ht="27.75" customHeight="1">
      <c r="B134" s="485"/>
      <c r="C134" s="486"/>
      <c r="D134" s="486"/>
      <c r="E134" s="486"/>
      <c r="F134" s="486"/>
      <c r="G134" s="486"/>
      <c r="H134" s="486"/>
      <c r="I134" s="486"/>
      <c r="J134" s="487"/>
      <c r="K134" s="477" t="s">
        <v>264</v>
      </c>
      <c r="L134" s="477"/>
      <c r="M134" s="477"/>
      <c r="N134" s="477"/>
      <c r="O134" s="477"/>
      <c r="P134" s="477"/>
      <c r="Q134" s="477"/>
      <c r="R134" s="477"/>
      <c r="S134" s="477"/>
      <c r="T134" s="477"/>
      <c r="U134" s="477"/>
      <c r="V134" s="67"/>
    </row>
    <row r="135" spans="2:22" ht="27.75" customHeight="1">
      <c r="B135" s="485"/>
      <c r="C135" s="486"/>
      <c r="D135" s="486"/>
      <c r="E135" s="486"/>
      <c r="F135" s="486"/>
      <c r="G135" s="486"/>
      <c r="H135" s="486"/>
      <c r="I135" s="486"/>
      <c r="J135" s="487"/>
      <c r="K135" s="477" t="s">
        <v>265</v>
      </c>
      <c r="L135" s="477"/>
      <c r="M135" s="477"/>
      <c r="N135" s="477"/>
      <c r="O135" s="477"/>
      <c r="P135" s="477"/>
      <c r="Q135" s="477"/>
      <c r="R135" s="477"/>
      <c r="S135" s="477"/>
      <c r="T135" s="477"/>
      <c r="U135" s="477"/>
      <c r="V135" s="67"/>
    </row>
    <row r="136" spans="2:22" ht="27.75" customHeight="1">
      <c r="B136" s="485"/>
      <c r="C136" s="486"/>
      <c r="D136" s="486"/>
      <c r="E136" s="486"/>
      <c r="F136" s="486"/>
      <c r="G136" s="486"/>
      <c r="H136" s="486"/>
      <c r="I136" s="486"/>
      <c r="J136" s="487"/>
      <c r="K136" s="477" t="s">
        <v>266</v>
      </c>
      <c r="L136" s="477"/>
      <c r="M136" s="477"/>
      <c r="N136" s="477"/>
      <c r="O136" s="477"/>
      <c r="P136" s="477"/>
      <c r="Q136" s="477"/>
      <c r="R136" s="477"/>
      <c r="S136" s="477"/>
      <c r="T136" s="477"/>
      <c r="U136" s="477"/>
      <c r="V136" s="67"/>
    </row>
    <row r="137" spans="2:22" ht="27.75" customHeight="1">
      <c r="B137" s="485"/>
      <c r="C137" s="486"/>
      <c r="D137" s="486"/>
      <c r="E137" s="486"/>
      <c r="F137" s="486"/>
      <c r="G137" s="486"/>
      <c r="H137" s="486"/>
      <c r="I137" s="486"/>
      <c r="J137" s="487"/>
      <c r="K137" s="477" t="s">
        <v>267</v>
      </c>
      <c r="L137" s="477"/>
      <c r="M137" s="477"/>
      <c r="N137" s="477"/>
      <c r="O137" s="477"/>
      <c r="P137" s="477"/>
      <c r="Q137" s="477"/>
      <c r="R137" s="477"/>
      <c r="S137" s="477"/>
      <c r="T137" s="477"/>
      <c r="U137" s="477"/>
      <c r="V137" s="67"/>
    </row>
    <row r="138" spans="2:22" ht="27.75" customHeight="1">
      <c r="B138" s="488"/>
      <c r="C138" s="489"/>
      <c r="D138" s="489"/>
      <c r="E138" s="489"/>
      <c r="F138" s="489"/>
      <c r="G138" s="489"/>
      <c r="H138" s="489"/>
      <c r="I138" s="489"/>
      <c r="J138" s="490"/>
      <c r="K138" s="477" t="s">
        <v>268</v>
      </c>
      <c r="L138" s="477"/>
      <c r="M138" s="477"/>
      <c r="N138" s="477"/>
      <c r="O138" s="477"/>
      <c r="P138" s="477"/>
      <c r="Q138" s="477"/>
      <c r="R138" s="477"/>
      <c r="S138" s="477"/>
      <c r="T138" s="477"/>
      <c r="U138" s="477"/>
      <c r="V138" s="67"/>
    </row>
    <row r="139" spans="2:22" ht="27.75" customHeight="1">
      <c r="B139" s="495" t="s">
        <v>269</v>
      </c>
      <c r="C139" s="496"/>
      <c r="D139" s="496"/>
      <c r="E139" s="496"/>
      <c r="F139" s="496"/>
      <c r="G139" s="496"/>
      <c r="H139" s="496"/>
      <c r="I139" s="496"/>
      <c r="J139" s="496"/>
      <c r="K139" s="496"/>
      <c r="L139" s="496"/>
      <c r="M139" s="496"/>
      <c r="N139" s="496"/>
      <c r="O139" s="496"/>
      <c r="P139" s="496"/>
      <c r="Q139" s="496"/>
      <c r="R139" s="496"/>
      <c r="S139" s="496"/>
      <c r="T139" s="496"/>
      <c r="U139" s="497"/>
      <c r="V139" s="72"/>
    </row>
    <row r="140" spans="2:22" ht="27.75" customHeight="1">
      <c r="C140"/>
    </row>
  </sheetData>
  <mergeCells count="68">
    <mergeCell ref="Y4:AC4"/>
    <mergeCell ref="S13:T13"/>
    <mergeCell ref="U13:V13"/>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S8:T8"/>
    <mergeCell ref="U8:V8"/>
    <mergeCell ref="S18:T18"/>
    <mergeCell ref="U18:V18"/>
    <mergeCell ref="S21:T21"/>
    <mergeCell ref="U21:V21"/>
    <mergeCell ref="S56:T56"/>
    <mergeCell ref="U56:V56"/>
    <mergeCell ref="S60:T60"/>
    <mergeCell ref="U60:V60"/>
    <mergeCell ref="S65:T65"/>
    <mergeCell ref="U65:V65"/>
    <mergeCell ref="N100:R100"/>
    <mergeCell ref="S100:T100"/>
    <mergeCell ref="U100:V100"/>
    <mergeCell ref="R101:U101"/>
    <mergeCell ref="K127:U127"/>
    <mergeCell ref="D109:E109"/>
    <mergeCell ref="B111:V111"/>
    <mergeCell ref="B112:U112"/>
    <mergeCell ref="B113:J118"/>
    <mergeCell ref="K113:U113"/>
    <mergeCell ref="K114:U114"/>
    <mergeCell ref="K115:U115"/>
    <mergeCell ref="K116:U116"/>
    <mergeCell ref="K117:U117"/>
    <mergeCell ref="K118:U118"/>
    <mergeCell ref="B139:U139"/>
    <mergeCell ref="K128:U128"/>
    <mergeCell ref="K129:U129"/>
    <mergeCell ref="K130:U130"/>
    <mergeCell ref="K131:U131"/>
    <mergeCell ref="K132:U132"/>
    <mergeCell ref="K133:U133"/>
    <mergeCell ref="B119:J138"/>
    <mergeCell ref="K119:U119"/>
    <mergeCell ref="K120:U120"/>
    <mergeCell ref="K121:U121"/>
    <mergeCell ref="K122:U122"/>
    <mergeCell ref="K123:U123"/>
    <mergeCell ref="K124:U124"/>
    <mergeCell ref="K125:U125"/>
    <mergeCell ref="K126:U126"/>
    <mergeCell ref="K134:U134"/>
    <mergeCell ref="K135:U135"/>
    <mergeCell ref="K136:U136"/>
    <mergeCell ref="K137:U137"/>
    <mergeCell ref="K138:U138"/>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4F131F14-50CD-4932-BB12-4A081B869439}">
          <x14:formula1>
            <xm:f>Parameters!$H$4:$H$8</xm:f>
          </x14:formula1>
          <xm:sqref>H57:H58 H19 H14:H15 H61:H62 H9:H10 H99 H22:H54 H102:H103 H66:H97</xm:sqref>
        </x14:dataValidation>
        <x14:dataValidation type="list" allowBlank="1" showInputMessage="1" showErrorMessage="1" xr:uid="{799D793E-B6CC-457A-AC5C-69288787D262}">
          <x14:formula1>
            <xm:f>Parameters!$D$4:$D$23</xm:f>
          </x14:formula1>
          <xm:sqref>C99 C57:C58 C19 C14:C15 C61:C62 C9:C10 C22:C54 C102:C103 C66:C97</xm:sqref>
        </x14:dataValidation>
        <x14:dataValidation type="list" allowBlank="1" showInputMessage="1" showErrorMessage="1" xr:uid="{07429696-06BB-47F3-8393-5CAF208311FE}">
          <x14:formula1>
            <xm:f>Parameters!$F$4:$F$85</xm:f>
          </x14:formula1>
          <xm:sqref>D57:D59 E19 E57:E58 D61:E62 E9:E10 E22:E54 D99:E99 D19:D20 D9:D12 E14:E15 D14:D17 D22:D55 D63:D64 E66:E97 D66:D98</xm:sqref>
        </x14:dataValidation>
        <x14:dataValidation type="list" allowBlank="1" showInputMessage="1" showErrorMessage="1" xr:uid="{41237E84-F8A8-498F-A47E-2C729C9F1CD1}">
          <x14:formula1>
            <xm:f>Parameters!$F$4:$F$96</xm:f>
          </x14:formula1>
          <xm:sqref>D102:D103</xm:sqref>
        </x14:dataValidation>
        <x14:dataValidation type="list" allowBlank="1" showInputMessage="1" showErrorMessage="1" xr:uid="{0F025BD6-9564-4E92-8092-9ED9D1272407}">
          <x14:formula1>
            <xm:f>Parameters!$B$4:$B$92</xm:f>
          </x14:formula1>
          <xm:sqref>F19:F20 F9:F12 F14:F17 F57:F59 F22:F55 F61:F64 F66:F103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F0911-7122-4841-B389-A9728ABE5195}">
  <dimension ref="A1:AK184"/>
  <sheetViews>
    <sheetView topLeftCell="A37" zoomScale="48" zoomScaleNormal="48" workbookViewId="0">
      <selection activeCell="B150" sqref="B150"/>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11"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405</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28">
        <f>S8+S54+S80+S96+S106+S118+S12+S20+S28+S144</f>
        <v>118</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903</v>
      </c>
      <c r="B8" s="267"/>
      <c r="C8" s="267"/>
      <c r="D8" s="267"/>
      <c r="E8" s="267"/>
      <c r="F8" s="267"/>
      <c r="G8" s="267"/>
      <c r="H8" s="267"/>
      <c r="I8" s="267"/>
      <c r="J8" s="267"/>
      <c r="K8" s="267"/>
      <c r="L8" s="267"/>
      <c r="M8" s="267"/>
      <c r="N8" s="267"/>
      <c r="O8" s="267"/>
      <c r="P8" s="270"/>
      <c r="Q8" s="271"/>
      <c r="R8" s="272"/>
      <c r="S8" s="505">
        <f>G11</f>
        <v>2</v>
      </c>
      <c r="T8" s="505"/>
      <c r="U8" s="502" t="s">
        <v>206</v>
      </c>
      <c r="V8" s="502"/>
      <c r="W8" s="274"/>
      <c r="X8" s="274"/>
      <c r="Y8" s="70"/>
      <c r="Z8" s="70"/>
      <c r="AA8" s="70"/>
      <c r="AB8" s="70"/>
      <c r="AC8" s="70"/>
      <c r="AD8" s="70"/>
      <c r="AE8" s="70"/>
      <c r="AF8" s="70"/>
      <c r="AG8" s="70"/>
      <c r="AH8" s="70"/>
      <c r="AI8" s="70"/>
      <c r="AJ8" s="70"/>
      <c r="AK8" s="70"/>
    </row>
    <row r="9" spans="1:37" ht="27.75" customHeight="1">
      <c r="A9" s="14">
        <v>1</v>
      </c>
      <c r="B9" s="300" t="s">
        <v>904</v>
      </c>
      <c r="C9" s="16" t="s">
        <v>469</v>
      </c>
      <c r="D9" s="257" t="s">
        <v>313</v>
      </c>
      <c r="E9" s="301" t="s">
        <v>364</v>
      </c>
      <c r="F9" s="303" t="s">
        <v>451</v>
      </c>
      <c r="G9" s="302">
        <v>45370</v>
      </c>
      <c r="H9" s="18" t="s">
        <v>233</v>
      </c>
      <c r="I9" s="50"/>
      <c r="J9" s="50">
        <v>1</v>
      </c>
      <c r="K9" s="50"/>
      <c r="L9" s="50"/>
      <c r="M9" s="50"/>
      <c r="N9" s="50"/>
      <c r="O9" s="50"/>
      <c r="P9" s="50"/>
      <c r="Q9" s="57"/>
      <c r="R9" s="58"/>
      <c r="S9" s="58"/>
      <c r="T9" s="58">
        <v>1</v>
      </c>
      <c r="U9" s="58"/>
      <c r="V9" s="256" t="s">
        <v>649</v>
      </c>
      <c r="W9" s="59"/>
      <c r="X9" s="60"/>
      <c r="Y9" s="27"/>
      <c r="Z9" s="27"/>
      <c r="AA9" s="27"/>
      <c r="AB9" s="27"/>
      <c r="AC9" s="27"/>
      <c r="AD9" s="26"/>
      <c r="AE9" s="9"/>
    </row>
    <row r="10" spans="1:37" ht="27.75" customHeight="1">
      <c r="A10" s="14">
        <v>2</v>
      </c>
      <c r="B10" s="300" t="s">
        <v>652</v>
      </c>
      <c r="C10" s="16" t="s">
        <v>469</v>
      </c>
      <c r="D10" s="257" t="s">
        <v>313</v>
      </c>
      <c r="E10" s="301" t="s">
        <v>364</v>
      </c>
      <c r="F10" s="303" t="s">
        <v>235</v>
      </c>
      <c r="G10" s="302">
        <v>45370</v>
      </c>
      <c r="H10" s="18" t="s">
        <v>233</v>
      </c>
      <c r="I10" s="50"/>
      <c r="J10" s="50">
        <v>1</v>
      </c>
      <c r="K10" s="50"/>
      <c r="L10" s="50"/>
      <c r="M10" s="50"/>
      <c r="N10" s="50"/>
      <c r="O10" s="50"/>
      <c r="P10" s="50"/>
      <c r="Q10" s="57"/>
      <c r="R10" s="58"/>
      <c r="S10" s="58"/>
      <c r="T10" s="58">
        <v>1</v>
      </c>
      <c r="U10" s="58"/>
      <c r="V10" s="256" t="s">
        <v>653</v>
      </c>
      <c r="W10" s="59"/>
      <c r="X10" s="60"/>
      <c r="Y10" s="27"/>
      <c r="Z10" s="27"/>
      <c r="AA10" s="27"/>
      <c r="AB10" s="27"/>
      <c r="AC10" s="27"/>
      <c r="AD10" s="26"/>
      <c r="AE10" s="9"/>
    </row>
    <row r="11" spans="1:37" ht="27.75" customHeight="1">
      <c r="A11" s="299"/>
      <c r="B11" s="61"/>
      <c r="C11" s="73"/>
      <c r="D11" s="61"/>
      <c r="E11" s="73"/>
      <c r="F11" s="75"/>
      <c r="G11" s="74">
        <f>SUM(I11:P11)</f>
        <v>2</v>
      </c>
      <c r="H11" s="21"/>
      <c r="I11" s="51">
        <f t="shared" ref="I11:P11" si="0">SUM(I6:I10)</f>
        <v>0</v>
      </c>
      <c r="J11" s="51">
        <f t="shared" si="0"/>
        <v>2</v>
      </c>
      <c r="K11" s="51">
        <f t="shared" si="0"/>
        <v>0</v>
      </c>
      <c r="L11" s="51">
        <f t="shared" si="0"/>
        <v>0</v>
      </c>
      <c r="M11" s="51">
        <f t="shared" si="0"/>
        <v>0</v>
      </c>
      <c r="N11" s="51">
        <f t="shared" si="0"/>
        <v>0</v>
      </c>
      <c r="O11" s="51">
        <f t="shared" si="0"/>
        <v>0</v>
      </c>
      <c r="P11" s="51">
        <f t="shared" si="0"/>
        <v>0</v>
      </c>
      <c r="Q11" s="57"/>
      <c r="R11" s="58"/>
      <c r="S11" s="58"/>
      <c r="T11" s="58"/>
      <c r="U11" s="58"/>
      <c r="V11" s="61"/>
      <c r="W11" s="59"/>
      <c r="X11" s="60"/>
      <c r="Y11" s="27"/>
      <c r="Z11" s="27"/>
      <c r="AA11" s="27"/>
      <c r="AB11" s="27"/>
      <c r="AC11" s="27"/>
      <c r="AD11" s="26"/>
      <c r="AE11" s="9"/>
    </row>
    <row r="12" spans="1:37" ht="40.5" customHeight="1">
      <c r="A12" s="273" t="s">
        <v>902</v>
      </c>
      <c r="B12" s="267"/>
      <c r="C12" s="267"/>
      <c r="D12" s="267"/>
      <c r="E12" s="267"/>
      <c r="F12" s="267"/>
      <c r="G12" s="267"/>
      <c r="H12" s="267"/>
      <c r="I12" s="267"/>
      <c r="J12" s="267"/>
      <c r="K12" s="267"/>
      <c r="L12" s="267"/>
      <c r="M12" s="267"/>
      <c r="N12" s="267"/>
      <c r="O12" s="267"/>
      <c r="P12" s="270"/>
      <c r="Q12" s="271"/>
      <c r="R12" s="272"/>
      <c r="S12" s="505">
        <f>G19</f>
        <v>6</v>
      </c>
      <c r="T12" s="505"/>
      <c r="U12" s="502" t="s">
        <v>206</v>
      </c>
      <c r="V12" s="502"/>
      <c r="W12" s="274"/>
      <c r="X12" s="274"/>
      <c r="Y12" s="70"/>
      <c r="Z12" s="70"/>
      <c r="AA12" s="70"/>
      <c r="AB12" s="70"/>
      <c r="AC12" s="70"/>
      <c r="AD12" s="70"/>
      <c r="AE12" s="70"/>
      <c r="AF12" s="70"/>
      <c r="AG12" s="70"/>
      <c r="AH12" s="70"/>
      <c r="AI12" s="70"/>
      <c r="AJ12" s="70"/>
      <c r="AK12" s="70"/>
    </row>
    <row r="13" spans="1:37" ht="27.75" customHeight="1">
      <c r="A13" s="14">
        <v>1</v>
      </c>
      <c r="B13" s="300" t="s">
        <v>905</v>
      </c>
      <c r="C13" s="16" t="s">
        <v>467</v>
      </c>
      <c r="D13" s="257" t="s">
        <v>316</v>
      </c>
      <c r="E13" s="301" t="s">
        <v>364</v>
      </c>
      <c r="F13" s="303" t="s">
        <v>451</v>
      </c>
      <c r="G13" s="302">
        <v>45381</v>
      </c>
      <c r="H13" s="18" t="s">
        <v>233</v>
      </c>
      <c r="I13" s="50"/>
      <c r="J13" s="50">
        <v>1</v>
      </c>
      <c r="K13" s="50"/>
      <c r="L13" s="50"/>
      <c r="M13" s="50"/>
      <c r="N13" s="50"/>
      <c r="O13" s="50"/>
      <c r="P13" s="50"/>
      <c r="Q13" s="57"/>
      <c r="R13" s="58"/>
      <c r="S13" s="58"/>
      <c r="T13" s="58">
        <v>1</v>
      </c>
      <c r="U13" s="58"/>
      <c r="V13" s="256" t="s">
        <v>649</v>
      </c>
      <c r="W13" s="59"/>
      <c r="X13" s="60"/>
      <c r="Y13" s="27"/>
      <c r="Z13" s="27"/>
      <c r="AA13" s="27"/>
      <c r="AB13" s="27"/>
      <c r="AC13" s="27"/>
      <c r="AD13" s="26"/>
      <c r="AE13" s="9"/>
    </row>
    <row r="14" spans="1:37" ht="27.75" customHeight="1">
      <c r="A14" s="286">
        <v>2</v>
      </c>
      <c r="B14" s="395" t="s">
        <v>650</v>
      </c>
      <c r="C14" s="16" t="s">
        <v>467</v>
      </c>
      <c r="D14" s="257" t="s">
        <v>316</v>
      </c>
      <c r="E14" s="301" t="s">
        <v>364</v>
      </c>
      <c r="F14" s="396" t="s">
        <v>445</v>
      </c>
      <c r="G14" s="302">
        <v>45381</v>
      </c>
      <c r="H14" s="18" t="s">
        <v>233</v>
      </c>
      <c r="I14" s="279"/>
      <c r="J14" s="279">
        <v>1</v>
      </c>
      <c r="K14" s="279"/>
      <c r="L14" s="279"/>
      <c r="M14" s="279"/>
      <c r="N14" s="279"/>
      <c r="O14" s="279"/>
      <c r="P14" s="279"/>
      <c r="Q14" s="57"/>
      <c r="R14" s="281"/>
      <c r="S14" s="281"/>
      <c r="T14" s="281">
        <v>1</v>
      </c>
      <c r="U14" s="281"/>
      <c r="V14" s="256" t="s">
        <v>649</v>
      </c>
      <c r="W14" s="258"/>
      <c r="X14" s="298"/>
      <c r="Y14" s="27"/>
      <c r="Z14" s="27"/>
      <c r="AA14" s="27"/>
      <c r="AB14" s="27"/>
      <c r="AC14" s="27"/>
      <c r="AD14" s="26"/>
      <c r="AE14" s="9"/>
    </row>
    <row r="15" spans="1:37" ht="27.75" customHeight="1">
      <c r="A15" s="286">
        <v>3</v>
      </c>
      <c r="B15" s="395" t="s">
        <v>906</v>
      </c>
      <c r="C15" s="16" t="s">
        <v>467</v>
      </c>
      <c r="D15" s="257" t="s">
        <v>316</v>
      </c>
      <c r="E15" s="301" t="s">
        <v>364</v>
      </c>
      <c r="F15" s="396" t="s">
        <v>414</v>
      </c>
      <c r="G15" s="302">
        <v>45381</v>
      </c>
      <c r="H15" s="18" t="s">
        <v>233</v>
      </c>
      <c r="I15" s="279"/>
      <c r="J15" s="279">
        <v>1</v>
      </c>
      <c r="K15" s="279"/>
      <c r="L15" s="279"/>
      <c r="M15" s="279"/>
      <c r="N15" s="279"/>
      <c r="O15" s="279"/>
      <c r="P15" s="279"/>
      <c r="Q15" s="57"/>
      <c r="R15" s="281"/>
      <c r="S15" s="281"/>
      <c r="T15" s="281">
        <v>1</v>
      </c>
      <c r="U15" s="281"/>
      <c r="V15" s="256" t="s">
        <v>649</v>
      </c>
      <c r="W15" s="258"/>
      <c r="X15" s="298"/>
      <c r="Y15" s="27"/>
      <c r="Z15" s="27"/>
      <c r="AA15" s="27"/>
      <c r="AB15" s="27"/>
      <c r="AC15" s="27"/>
      <c r="AD15" s="26"/>
      <c r="AE15" s="9"/>
    </row>
    <row r="16" spans="1:37" ht="27.75" customHeight="1">
      <c r="A16" s="14">
        <v>4</v>
      </c>
      <c r="B16" s="300" t="s">
        <v>652</v>
      </c>
      <c r="C16" s="16" t="s">
        <v>467</v>
      </c>
      <c r="D16" s="257" t="s">
        <v>316</v>
      </c>
      <c r="E16" s="301" t="s">
        <v>364</v>
      </c>
      <c r="F16" s="303" t="s">
        <v>451</v>
      </c>
      <c r="G16" s="302">
        <v>45382</v>
      </c>
      <c r="H16" s="18" t="s">
        <v>233</v>
      </c>
      <c r="I16" s="50"/>
      <c r="J16" s="50">
        <v>1</v>
      </c>
      <c r="K16" s="50"/>
      <c r="L16" s="50"/>
      <c r="M16" s="50"/>
      <c r="N16" s="50"/>
      <c r="O16" s="50"/>
      <c r="P16" s="50"/>
      <c r="Q16" s="57"/>
      <c r="R16" s="58"/>
      <c r="S16" s="58"/>
      <c r="T16" s="58">
        <v>1</v>
      </c>
      <c r="U16" s="58"/>
      <c r="V16" s="256" t="s">
        <v>653</v>
      </c>
      <c r="W16" s="59"/>
      <c r="X16" s="60"/>
      <c r="Y16" s="27"/>
      <c r="Z16" s="27"/>
      <c r="AA16" s="27"/>
      <c r="AB16" s="27"/>
      <c r="AC16" s="27"/>
      <c r="AD16" s="26"/>
      <c r="AE16" s="9"/>
    </row>
    <row r="17" spans="1:37" ht="27.75" customHeight="1">
      <c r="A17" s="286">
        <v>5</v>
      </c>
      <c r="B17" s="395" t="s">
        <v>907</v>
      </c>
      <c r="C17" s="16" t="s">
        <v>467</v>
      </c>
      <c r="D17" s="257" t="s">
        <v>316</v>
      </c>
      <c r="E17" s="301" t="s">
        <v>364</v>
      </c>
      <c r="F17" s="396" t="s">
        <v>445</v>
      </c>
      <c r="G17" s="302">
        <v>45382</v>
      </c>
      <c r="H17" s="18" t="s">
        <v>233</v>
      </c>
      <c r="I17" s="279"/>
      <c r="J17" s="279">
        <v>1</v>
      </c>
      <c r="K17" s="279"/>
      <c r="L17" s="279"/>
      <c r="M17" s="279"/>
      <c r="N17" s="279"/>
      <c r="O17" s="279"/>
      <c r="P17" s="279"/>
      <c r="Q17" s="57"/>
      <c r="R17" s="281"/>
      <c r="S17" s="281"/>
      <c r="T17" s="281">
        <v>1</v>
      </c>
      <c r="U17" s="281"/>
      <c r="V17" s="256" t="s">
        <v>649</v>
      </c>
      <c r="W17" s="258"/>
      <c r="X17" s="298"/>
      <c r="Y17" s="27"/>
      <c r="Z17" s="27"/>
      <c r="AA17" s="27"/>
      <c r="AB17" s="27"/>
      <c r="AC17" s="27"/>
      <c r="AD17" s="26"/>
      <c r="AE17" s="9"/>
    </row>
    <row r="18" spans="1:37" ht="27.75" customHeight="1">
      <c r="A18" s="14">
        <v>6</v>
      </c>
      <c r="B18" s="300" t="s">
        <v>908</v>
      </c>
      <c r="C18" s="16" t="s">
        <v>467</v>
      </c>
      <c r="D18" s="257" t="s">
        <v>316</v>
      </c>
      <c r="E18" s="301" t="s">
        <v>364</v>
      </c>
      <c r="F18" s="396" t="s">
        <v>414</v>
      </c>
      <c r="G18" s="302">
        <v>45382</v>
      </c>
      <c r="H18" s="18" t="s">
        <v>233</v>
      </c>
      <c r="I18" s="50"/>
      <c r="J18" s="50">
        <v>1</v>
      </c>
      <c r="K18" s="50"/>
      <c r="L18" s="50"/>
      <c r="M18" s="50"/>
      <c r="N18" s="50"/>
      <c r="O18" s="50"/>
      <c r="P18" s="50"/>
      <c r="Q18" s="57"/>
      <c r="R18" s="58"/>
      <c r="S18" s="58"/>
      <c r="T18" s="58">
        <v>1</v>
      </c>
      <c r="U18" s="58"/>
      <c r="V18" s="256" t="s">
        <v>649</v>
      </c>
      <c r="W18" s="59"/>
      <c r="X18" s="60"/>
      <c r="Y18" s="27"/>
      <c r="Z18" s="27"/>
      <c r="AA18" s="27"/>
      <c r="AB18" s="27"/>
      <c r="AC18" s="27"/>
      <c r="AD18" s="26"/>
      <c r="AE18" s="9"/>
    </row>
    <row r="19" spans="1:37" ht="27.75" customHeight="1">
      <c r="A19" s="299"/>
      <c r="B19" s="61"/>
      <c r="C19" s="73"/>
      <c r="D19" s="61"/>
      <c r="E19" s="73"/>
      <c r="F19" s="75"/>
      <c r="G19" s="74">
        <f>SUM(I19:P19)</f>
        <v>6</v>
      </c>
      <c r="H19" s="21"/>
      <c r="I19" s="51">
        <f>SUM(I9:I10)</f>
        <v>0</v>
      </c>
      <c r="J19" s="51">
        <f>SUM(J13:J18)</f>
        <v>6</v>
      </c>
      <c r="K19" s="51">
        <f t="shared" ref="K19:P19" si="1">SUM(K9:K10)</f>
        <v>0</v>
      </c>
      <c r="L19" s="51">
        <f t="shared" si="1"/>
        <v>0</v>
      </c>
      <c r="M19" s="51">
        <f t="shared" si="1"/>
        <v>0</v>
      </c>
      <c r="N19" s="51">
        <f t="shared" si="1"/>
        <v>0</v>
      </c>
      <c r="O19" s="51">
        <f t="shared" si="1"/>
        <v>0</v>
      </c>
      <c r="P19" s="51">
        <f t="shared" si="1"/>
        <v>0</v>
      </c>
      <c r="Q19" s="57"/>
      <c r="R19" s="58"/>
      <c r="S19" s="58"/>
      <c r="T19" s="58"/>
      <c r="U19" s="58"/>
      <c r="V19" s="61"/>
      <c r="W19" s="59"/>
      <c r="X19" s="60"/>
      <c r="Y19" s="27"/>
      <c r="Z19" s="27"/>
      <c r="AA19" s="27"/>
      <c r="AB19" s="27"/>
      <c r="AC19" s="27"/>
      <c r="AD19" s="26"/>
      <c r="AE19" s="9"/>
    </row>
    <row r="20" spans="1:37" ht="40.5" customHeight="1">
      <c r="A20" s="273" t="s">
        <v>890</v>
      </c>
      <c r="B20" s="267"/>
      <c r="C20" s="267"/>
      <c r="D20" s="267"/>
      <c r="E20" s="267"/>
      <c r="F20" s="267"/>
      <c r="G20" s="267"/>
      <c r="H20" s="267"/>
      <c r="I20" s="267"/>
      <c r="J20" s="267"/>
      <c r="K20" s="267"/>
      <c r="L20" s="267"/>
      <c r="M20" s="267"/>
      <c r="N20" s="267"/>
      <c r="O20" s="267"/>
      <c r="P20" s="270"/>
      <c r="Q20" s="271"/>
      <c r="R20" s="272"/>
      <c r="S20" s="505">
        <f>G27</f>
        <v>6</v>
      </c>
      <c r="T20" s="505"/>
      <c r="U20" s="502" t="s">
        <v>206</v>
      </c>
      <c r="V20" s="502"/>
      <c r="W20" s="274"/>
      <c r="X20" s="274"/>
      <c r="Y20" s="70"/>
      <c r="Z20" s="70"/>
      <c r="AA20" s="70"/>
      <c r="AB20" s="70"/>
      <c r="AC20" s="70"/>
      <c r="AD20" s="70"/>
      <c r="AE20" s="70"/>
      <c r="AF20" s="70"/>
      <c r="AG20" s="70"/>
      <c r="AH20" s="70"/>
      <c r="AI20" s="70"/>
      <c r="AJ20" s="70"/>
      <c r="AK20" s="70"/>
    </row>
    <row r="21" spans="1:37" ht="27.75" customHeight="1">
      <c r="A21" s="14">
        <v>1</v>
      </c>
      <c r="B21" s="300" t="s">
        <v>891</v>
      </c>
      <c r="C21" s="16" t="s">
        <v>469</v>
      </c>
      <c r="D21" s="257" t="s">
        <v>279</v>
      </c>
      <c r="E21" s="301" t="s">
        <v>364</v>
      </c>
      <c r="F21" s="303" t="s">
        <v>407</v>
      </c>
      <c r="G21" s="302" t="s">
        <v>842</v>
      </c>
      <c r="H21" s="18" t="s">
        <v>218</v>
      </c>
      <c r="I21" s="50">
        <v>1</v>
      </c>
      <c r="J21" s="50"/>
      <c r="K21" s="50"/>
      <c r="L21" s="50"/>
      <c r="M21" s="50"/>
      <c r="N21" s="50"/>
      <c r="O21" s="50"/>
      <c r="P21" s="50"/>
      <c r="Q21" s="57"/>
      <c r="R21" s="58">
        <v>1</v>
      </c>
      <c r="S21" s="58"/>
      <c r="T21" s="58"/>
      <c r="U21" s="58"/>
      <c r="V21" s="256" t="s">
        <v>897</v>
      </c>
      <c r="W21" s="59"/>
      <c r="X21" s="60"/>
      <c r="Y21" s="27"/>
      <c r="Z21" s="27"/>
      <c r="AA21" s="27"/>
      <c r="AB21" s="27"/>
      <c r="AC21" s="27"/>
      <c r="AD21" s="26"/>
      <c r="AE21" s="9"/>
    </row>
    <row r="22" spans="1:37" ht="27.75" customHeight="1">
      <c r="A22" s="14">
        <v>2</v>
      </c>
      <c r="B22" s="300" t="s">
        <v>892</v>
      </c>
      <c r="C22" s="16" t="s">
        <v>469</v>
      </c>
      <c r="D22" s="257" t="s">
        <v>279</v>
      </c>
      <c r="E22" s="301" t="s">
        <v>364</v>
      </c>
      <c r="F22" s="303" t="s">
        <v>438</v>
      </c>
      <c r="G22" s="302" t="s">
        <v>842</v>
      </c>
      <c r="H22" s="18" t="s">
        <v>218</v>
      </c>
      <c r="I22" s="50">
        <v>1</v>
      </c>
      <c r="J22" s="50"/>
      <c r="K22" s="50"/>
      <c r="L22" s="50"/>
      <c r="M22" s="50"/>
      <c r="N22" s="50"/>
      <c r="O22" s="50"/>
      <c r="P22" s="50"/>
      <c r="Q22" s="57"/>
      <c r="R22" s="58">
        <v>1</v>
      </c>
      <c r="S22" s="58"/>
      <c r="T22" s="58"/>
      <c r="U22" s="58"/>
      <c r="V22" s="256" t="s">
        <v>898</v>
      </c>
      <c r="W22" s="59"/>
      <c r="X22" s="60"/>
      <c r="Y22" s="27"/>
      <c r="Z22" s="27"/>
      <c r="AA22" s="27"/>
      <c r="AB22" s="27"/>
      <c r="AC22" s="27"/>
      <c r="AD22" s="26"/>
      <c r="AE22" s="9"/>
    </row>
    <row r="23" spans="1:37" ht="27.75" customHeight="1">
      <c r="A23" s="286">
        <v>3</v>
      </c>
      <c r="B23" s="395" t="s">
        <v>893</v>
      </c>
      <c r="C23" s="16" t="s">
        <v>469</v>
      </c>
      <c r="D23" s="257" t="s">
        <v>279</v>
      </c>
      <c r="E23" s="301" t="s">
        <v>364</v>
      </c>
      <c r="F23" s="303" t="s">
        <v>407</v>
      </c>
      <c r="G23" s="397" t="s">
        <v>843</v>
      </c>
      <c r="H23" s="18" t="s">
        <v>218</v>
      </c>
      <c r="I23" s="279">
        <v>1</v>
      </c>
      <c r="J23" s="279"/>
      <c r="K23" s="279"/>
      <c r="L23" s="279"/>
      <c r="M23" s="279"/>
      <c r="N23" s="279"/>
      <c r="O23" s="279"/>
      <c r="P23" s="279"/>
      <c r="Q23" s="57"/>
      <c r="R23" s="281">
        <v>1</v>
      </c>
      <c r="S23" s="281"/>
      <c r="T23" s="281"/>
      <c r="U23" s="281"/>
      <c r="V23" s="256" t="s">
        <v>899</v>
      </c>
      <c r="W23" s="258"/>
      <c r="X23" s="298"/>
      <c r="Y23" s="27"/>
      <c r="Z23" s="27"/>
      <c r="AA23" s="27"/>
      <c r="AB23" s="27"/>
      <c r="AC23" s="27"/>
      <c r="AD23" s="26"/>
      <c r="AE23" s="9"/>
    </row>
    <row r="24" spans="1:37" ht="27.75" customHeight="1">
      <c r="A24" s="286">
        <v>4</v>
      </c>
      <c r="B24" s="395" t="s">
        <v>894</v>
      </c>
      <c r="C24" s="16" t="s">
        <v>469</v>
      </c>
      <c r="D24" s="257" t="s">
        <v>279</v>
      </c>
      <c r="E24" s="301" t="s">
        <v>364</v>
      </c>
      <c r="F24" s="303" t="s">
        <v>438</v>
      </c>
      <c r="G24" s="397" t="s">
        <v>843</v>
      </c>
      <c r="H24" s="18" t="s">
        <v>218</v>
      </c>
      <c r="I24" s="279">
        <v>1</v>
      </c>
      <c r="J24" s="279"/>
      <c r="K24" s="279"/>
      <c r="L24" s="279"/>
      <c r="M24" s="279"/>
      <c r="N24" s="279"/>
      <c r="O24" s="279"/>
      <c r="P24" s="279"/>
      <c r="Q24" s="57"/>
      <c r="R24" s="281">
        <v>1</v>
      </c>
      <c r="S24" s="281"/>
      <c r="T24" s="281"/>
      <c r="U24" s="281"/>
      <c r="V24" s="256" t="s">
        <v>900</v>
      </c>
      <c r="W24" s="258"/>
      <c r="X24" s="298"/>
      <c r="Y24" s="27"/>
      <c r="Z24" s="27"/>
      <c r="AA24" s="27"/>
      <c r="AB24" s="27"/>
      <c r="AC24" s="27"/>
      <c r="AD24" s="26"/>
      <c r="AE24" s="9"/>
    </row>
    <row r="25" spans="1:37" ht="27.75" customHeight="1">
      <c r="A25" s="286">
        <v>5</v>
      </c>
      <c r="B25" s="395" t="s">
        <v>895</v>
      </c>
      <c r="C25" s="16" t="s">
        <v>469</v>
      </c>
      <c r="D25" s="257" t="s">
        <v>279</v>
      </c>
      <c r="E25" s="301" t="s">
        <v>364</v>
      </c>
      <c r="F25" s="303" t="s">
        <v>407</v>
      </c>
      <c r="G25" s="397" t="s">
        <v>844</v>
      </c>
      <c r="H25" s="278" t="s">
        <v>233</v>
      </c>
      <c r="I25" s="279"/>
      <c r="J25" s="279">
        <v>1</v>
      </c>
      <c r="K25" s="279"/>
      <c r="L25" s="279"/>
      <c r="M25" s="279"/>
      <c r="N25" s="279"/>
      <c r="O25" s="279"/>
      <c r="P25" s="279"/>
      <c r="Q25" s="57"/>
      <c r="R25" s="281"/>
      <c r="S25" s="281"/>
      <c r="T25" s="281">
        <v>1</v>
      </c>
      <c r="U25" s="281"/>
      <c r="V25" s="256"/>
      <c r="W25" s="258"/>
      <c r="X25" s="298"/>
      <c r="Y25" s="27"/>
      <c r="Z25" s="27"/>
      <c r="AA25" s="27"/>
      <c r="AB25" s="27"/>
      <c r="AC25" s="27"/>
      <c r="AD25" s="26"/>
      <c r="AE25" s="9"/>
    </row>
    <row r="26" spans="1:37" ht="27.75" customHeight="1">
      <c r="A26" s="286">
        <v>6</v>
      </c>
      <c r="B26" s="395" t="s">
        <v>896</v>
      </c>
      <c r="C26" s="16" t="s">
        <v>469</v>
      </c>
      <c r="D26" s="257" t="s">
        <v>279</v>
      </c>
      <c r="E26" s="301" t="s">
        <v>364</v>
      </c>
      <c r="F26" s="303" t="s">
        <v>438</v>
      </c>
      <c r="G26" s="397" t="s">
        <v>844</v>
      </c>
      <c r="H26" s="278" t="s">
        <v>233</v>
      </c>
      <c r="I26" s="279"/>
      <c r="J26" s="279">
        <v>1</v>
      </c>
      <c r="K26" s="279"/>
      <c r="L26" s="279"/>
      <c r="M26" s="279"/>
      <c r="N26" s="279"/>
      <c r="O26" s="279"/>
      <c r="P26" s="279"/>
      <c r="Q26" s="57"/>
      <c r="R26" s="281"/>
      <c r="S26" s="281"/>
      <c r="T26" s="281">
        <v>1</v>
      </c>
      <c r="U26" s="281"/>
      <c r="V26" s="256" t="s">
        <v>901</v>
      </c>
      <c r="W26" s="258"/>
      <c r="X26" s="298"/>
      <c r="Y26" s="27"/>
      <c r="Z26" s="27"/>
      <c r="AA26" s="27"/>
      <c r="AB26" s="27"/>
      <c r="AC26" s="27"/>
      <c r="AD26" s="26"/>
      <c r="AE26" s="9"/>
    </row>
    <row r="27" spans="1:37" ht="27.75" customHeight="1">
      <c r="A27" s="299"/>
      <c r="B27" s="61"/>
      <c r="C27" s="73"/>
      <c r="D27" s="61"/>
      <c r="E27" s="73"/>
      <c r="F27" s="75"/>
      <c r="G27" s="74">
        <f>SUM(I27:P27)</f>
        <v>6</v>
      </c>
      <c r="H27" s="21"/>
      <c r="I27" s="51">
        <f>SUM(I11:I26)</f>
        <v>4</v>
      </c>
      <c r="J27" s="51">
        <f>SUM(J21:J26)</f>
        <v>2</v>
      </c>
      <c r="K27" s="51">
        <f t="shared" ref="K27:P27" si="2">SUM(K11:K26)</f>
        <v>0</v>
      </c>
      <c r="L27" s="51">
        <f t="shared" si="2"/>
        <v>0</v>
      </c>
      <c r="M27" s="51">
        <f t="shared" si="2"/>
        <v>0</v>
      </c>
      <c r="N27" s="51">
        <f t="shared" si="2"/>
        <v>0</v>
      </c>
      <c r="O27" s="51">
        <f t="shared" si="2"/>
        <v>0</v>
      </c>
      <c r="P27" s="51">
        <f t="shared" si="2"/>
        <v>0</v>
      </c>
      <c r="Q27" s="57"/>
      <c r="R27" s="58"/>
      <c r="S27" s="58"/>
      <c r="T27" s="58"/>
      <c r="U27" s="58"/>
      <c r="V27" s="61"/>
      <c r="W27" s="59"/>
      <c r="X27" s="60"/>
      <c r="Y27" s="27"/>
      <c r="Z27" s="27"/>
      <c r="AA27" s="27"/>
      <c r="AB27" s="27"/>
      <c r="AC27" s="27"/>
      <c r="AD27" s="26"/>
      <c r="AE27" s="9"/>
    </row>
    <row r="28" spans="1:37" ht="40.5" customHeight="1">
      <c r="A28" s="273" t="s">
        <v>866</v>
      </c>
      <c r="B28" s="267"/>
      <c r="C28" s="267"/>
      <c r="D28" s="267"/>
      <c r="E28" s="267"/>
      <c r="F28" s="267"/>
      <c r="G28" s="267"/>
      <c r="H28" s="267"/>
      <c r="I28" s="267"/>
      <c r="J28" s="267"/>
      <c r="K28" s="267"/>
      <c r="L28" s="267"/>
      <c r="M28" s="267"/>
      <c r="N28" s="267"/>
      <c r="O28" s="267"/>
      <c r="P28" s="270"/>
      <c r="Q28" s="271"/>
      <c r="R28" s="272"/>
      <c r="S28" s="527">
        <f>G53</f>
        <v>24</v>
      </c>
      <c r="T28" s="527"/>
      <c r="U28" s="502" t="s">
        <v>206</v>
      </c>
      <c r="V28" s="502"/>
      <c r="W28" s="274"/>
      <c r="X28" s="274"/>
      <c r="Y28" s="70"/>
      <c r="Z28" s="70"/>
      <c r="AA28" s="70"/>
      <c r="AB28" s="70"/>
      <c r="AC28" s="70"/>
      <c r="AD28" s="70"/>
      <c r="AE28" s="70"/>
      <c r="AF28" s="70"/>
      <c r="AG28" s="70"/>
      <c r="AH28" s="70"/>
      <c r="AI28" s="70"/>
      <c r="AJ28" s="70"/>
      <c r="AK28" s="70"/>
    </row>
    <row r="29" spans="1:37" ht="27.75" customHeight="1">
      <c r="A29" s="14">
        <v>1</v>
      </c>
      <c r="B29" s="398" t="s">
        <v>845</v>
      </c>
      <c r="C29" s="16" t="s">
        <v>467</v>
      </c>
      <c r="D29" s="257" t="s">
        <v>726</v>
      </c>
      <c r="E29" s="403" t="s">
        <v>573</v>
      </c>
      <c r="F29" s="303" t="s">
        <v>437</v>
      </c>
      <c r="G29" s="302">
        <v>45475</v>
      </c>
      <c r="H29" s="18" t="s">
        <v>233</v>
      </c>
      <c r="I29" s="50"/>
      <c r="J29" s="50">
        <v>1</v>
      </c>
      <c r="K29" s="50"/>
      <c r="L29" s="50"/>
      <c r="M29" s="50"/>
      <c r="N29" s="50"/>
      <c r="O29" s="50"/>
      <c r="P29" s="50"/>
      <c r="Q29" s="57"/>
      <c r="R29" s="58"/>
      <c r="S29" s="58"/>
      <c r="T29" s="58">
        <v>1</v>
      </c>
      <c r="U29" s="58"/>
      <c r="V29" s="256"/>
      <c r="W29" s="59"/>
      <c r="X29" s="60"/>
      <c r="Y29" s="27"/>
      <c r="Z29" s="27"/>
      <c r="AA29" s="27"/>
      <c r="AB29" s="27"/>
      <c r="AC29" s="27"/>
      <c r="AD29" s="26"/>
      <c r="AE29" s="9"/>
    </row>
    <row r="30" spans="1:37" ht="27.75" customHeight="1">
      <c r="A30" s="286">
        <v>2</v>
      </c>
      <c r="B30" s="399" t="s">
        <v>846</v>
      </c>
      <c r="C30" s="16" t="s">
        <v>467</v>
      </c>
      <c r="D30" s="257" t="s">
        <v>726</v>
      </c>
      <c r="E30" s="404" t="s">
        <v>573</v>
      </c>
      <c r="F30" s="303" t="s">
        <v>437</v>
      </c>
      <c r="G30" s="397">
        <v>45475</v>
      </c>
      <c r="H30" s="278" t="s">
        <v>233</v>
      </c>
      <c r="I30" s="279"/>
      <c r="J30" s="279">
        <v>1</v>
      </c>
      <c r="K30" s="279"/>
      <c r="L30" s="279"/>
      <c r="M30" s="279"/>
      <c r="N30" s="279"/>
      <c r="O30" s="279"/>
      <c r="P30" s="279"/>
      <c r="Q30" s="57"/>
      <c r="R30" s="281"/>
      <c r="S30" s="281"/>
      <c r="T30" s="281">
        <v>1</v>
      </c>
      <c r="U30" s="281"/>
      <c r="V30" s="256"/>
      <c r="W30" s="258"/>
      <c r="X30" s="298"/>
      <c r="Y30" s="27"/>
      <c r="Z30" s="27"/>
      <c r="AA30" s="27"/>
      <c r="AB30" s="27"/>
      <c r="AC30" s="27"/>
      <c r="AD30" s="26"/>
      <c r="AE30" s="9"/>
    </row>
    <row r="31" spans="1:37" ht="27.75" customHeight="1">
      <c r="A31" s="286">
        <v>3</v>
      </c>
      <c r="B31" s="398" t="s">
        <v>847</v>
      </c>
      <c r="C31" s="16" t="s">
        <v>467</v>
      </c>
      <c r="D31" s="257" t="s">
        <v>726</v>
      </c>
      <c r="E31" s="403" t="s">
        <v>572</v>
      </c>
      <c r="F31" s="303" t="s">
        <v>437</v>
      </c>
      <c r="G31" s="397">
        <v>45506</v>
      </c>
      <c r="H31" s="278" t="s">
        <v>218</v>
      </c>
      <c r="I31" s="279">
        <v>1</v>
      </c>
      <c r="J31" s="279"/>
      <c r="K31" s="279"/>
      <c r="L31" s="279"/>
      <c r="M31" s="279"/>
      <c r="N31" s="279"/>
      <c r="O31" s="279"/>
      <c r="P31" s="279"/>
      <c r="Q31" s="57"/>
      <c r="R31" s="281">
        <v>1</v>
      </c>
      <c r="S31" s="281"/>
      <c r="T31" s="281"/>
      <c r="U31" s="281"/>
      <c r="V31" s="256" t="s">
        <v>867</v>
      </c>
      <c r="W31" s="258"/>
      <c r="X31" s="298"/>
      <c r="Y31" s="27"/>
      <c r="Z31" s="27"/>
      <c r="AA31" s="27"/>
      <c r="AB31" s="27"/>
      <c r="AC31" s="27"/>
      <c r="AD31" s="26"/>
      <c r="AE31" s="9"/>
    </row>
    <row r="32" spans="1:37" ht="27.75" customHeight="1">
      <c r="A32" s="286">
        <v>4</v>
      </c>
      <c r="B32" s="399" t="s">
        <v>848</v>
      </c>
      <c r="C32" s="16" t="s">
        <v>467</v>
      </c>
      <c r="D32" s="257" t="s">
        <v>726</v>
      </c>
      <c r="E32" s="404" t="s">
        <v>572</v>
      </c>
      <c r="F32" s="303" t="s">
        <v>437</v>
      </c>
      <c r="G32" s="397">
        <v>45506</v>
      </c>
      <c r="H32" s="278" t="s">
        <v>218</v>
      </c>
      <c r="I32" s="279">
        <v>1</v>
      </c>
      <c r="J32" s="279"/>
      <c r="K32" s="279"/>
      <c r="L32" s="279"/>
      <c r="M32" s="279"/>
      <c r="N32" s="279"/>
      <c r="O32" s="279"/>
      <c r="P32" s="279"/>
      <c r="Q32" s="57"/>
      <c r="R32" s="281">
        <v>1</v>
      </c>
      <c r="S32" s="281"/>
      <c r="T32" s="281"/>
      <c r="U32" s="281"/>
      <c r="V32" s="256" t="s">
        <v>868</v>
      </c>
      <c r="W32" s="258"/>
      <c r="X32" s="298"/>
      <c r="Y32" s="27"/>
      <c r="Z32" s="27"/>
      <c r="AA32" s="27"/>
      <c r="AB32" s="27"/>
      <c r="AC32" s="27"/>
      <c r="AD32" s="26"/>
      <c r="AE32" s="9"/>
    </row>
    <row r="33" spans="1:31" ht="27.75" customHeight="1">
      <c r="A33" s="286">
        <v>5</v>
      </c>
      <c r="B33" s="400" t="s">
        <v>849</v>
      </c>
      <c r="C33" s="16" t="s">
        <v>467</v>
      </c>
      <c r="D33" s="257" t="s">
        <v>726</v>
      </c>
      <c r="E33" s="405" t="s">
        <v>573</v>
      </c>
      <c r="F33" s="303" t="s">
        <v>437</v>
      </c>
      <c r="G33" s="397">
        <v>45536</v>
      </c>
      <c r="H33" s="278" t="s">
        <v>218</v>
      </c>
      <c r="I33" s="279">
        <v>1</v>
      </c>
      <c r="J33" s="279"/>
      <c r="K33" s="279"/>
      <c r="L33" s="279"/>
      <c r="M33" s="279"/>
      <c r="N33" s="279"/>
      <c r="O33" s="279"/>
      <c r="P33" s="279"/>
      <c r="Q33" s="57"/>
      <c r="R33" s="281">
        <v>1</v>
      </c>
      <c r="S33" s="281"/>
      <c r="T33" s="281"/>
      <c r="U33" s="281"/>
      <c r="V33" s="256" t="s">
        <v>869</v>
      </c>
      <c r="W33" s="258"/>
      <c r="X33" s="298"/>
      <c r="Y33" s="27"/>
      <c r="Z33" s="27"/>
      <c r="AA33" s="27"/>
      <c r="AB33" s="27"/>
      <c r="AC33" s="27"/>
      <c r="AD33" s="26"/>
      <c r="AE33" s="9"/>
    </row>
    <row r="34" spans="1:31" ht="27.75" customHeight="1">
      <c r="A34" s="286">
        <v>6</v>
      </c>
      <c r="B34" s="401" t="s">
        <v>850</v>
      </c>
      <c r="C34" s="16" t="s">
        <v>467</v>
      </c>
      <c r="D34" s="257" t="s">
        <v>726</v>
      </c>
      <c r="E34" s="405" t="s">
        <v>573</v>
      </c>
      <c r="F34" s="303" t="s">
        <v>437</v>
      </c>
      <c r="G34" s="397">
        <v>45536</v>
      </c>
      <c r="H34" s="278" t="s">
        <v>218</v>
      </c>
      <c r="I34" s="279">
        <v>1</v>
      </c>
      <c r="J34" s="279"/>
      <c r="K34" s="279"/>
      <c r="L34" s="279"/>
      <c r="M34" s="279"/>
      <c r="N34" s="279"/>
      <c r="O34" s="279"/>
      <c r="P34" s="279"/>
      <c r="Q34" s="57"/>
      <c r="R34" s="281">
        <v>1</v>
      </c>
      <c r="S34" s="281"/>
      <c r="T34" s="281"/>
      <c r="U34" s="281"/>
      <c r="V34" s="256" t="s">
        <v>538</v>
      </c>
      <c r="W34" s="258"/>
      <c r="X34" s="298"/>
      <c r="Y34" s="27"/>
      <c r="Z34" s="27"/>
      <c r="AA34" s="27"/>
      <c r="AB34" s="27"/>
      <c r="AC34" s="27"/>
      <c r="AD34" s="26"/>
      <c r="AE34" s="9"/>
    </row>
    <row r="35" spans="1:31" ht="27.75" customHeight="1">
      <c r="A35" s="286">
        <v>7</v>
      </c>
      <c r="B35" s="398" t="s">
        <v>851</v>
      </c>
      <c r="C35" s="16" t="s">
        <v>467</v>
      </c>
      <c r="D35" s="257" t="s">
        <v>726</v>
      </c>
      <c r="E35" s="403" t="s">
        <v>575</v>
      </c>
      <c r="F35" s="303" t="s">
        <v>437</v>
      </c>
      <c r="G35" s="397">
        <v>45538</v>
      </c>
      <c r="H35" s="278" t="s">
        <v>218</v>
      </c>
      <c r="I35" s="279">
        <v>1</v>
      </c>
      <c r="J35" s="279"/>
      <c r="K35" s="279"/>
      <c r="L35" s="279"/>
      <c r="M35" s="279"/>
      <c r="N35" s="279"/>
      <c r="O35" s="279"/>
      <c r="P35" s="279"/>
      <c r="Q35" s="57"/>
      <c r="R35" s="281">
        <v>1</v>
      </c>
      <c r="S35" s="281"/>
      <c r="T35" s="281"/>
      <c r="U35" s="281"/>
      <c r="V35" s="256" t="s">
        <v>868</v>
      </c>
      <c r="W35" s="258"/>
      <c r="X35" s="298"/>
      <c r="Y35" s="27"/>
      <c r="Z35" s="27"/>
      <c r="AA35" s="27"/>
      <c r="AB35" s="27"/>
      <c r="AC35" s="27"/>
      <c r="AD35" s="26"/>
      <c r="AE35" s="9"/>
    </row>
    <row r="36" spans="1:31" ht="27.75" customHeight="1">
      <c r="A36" s="286">
        <v>8</v>
      </c>
      <c r="B36" s="399" t="s">
        <v>852</v>
      </c>
      <c r="C36" s="16" t="s">
        <v>467</v>
      </c>
      <c r="D36" s="257" t="s">
        <v>726</v>
      </c>
      <c r="E36" s="404" t="s">
        <v>882</v>
      </c>
      <c r="F36" s="303" t="s">
        <v>437</v>
      </c>
      <c r="G36" s="397">
        <v>45538</v>
      </c>
      <c r="H36" s="278" t="s">
        <v>218</v>
      </c>
      <c r="I36" s="279">
        <v>1</v>
      </c>
      <c r="J36" s="279"/>
      <c r="K36" s="279"/>
      <c r="L36" s="279"/>
      <c r="M36" s="279"/>
      <c r="N36" s="279"/>
      <c r="O36" s="279"/>
      <c r="P36" s="279"/>
      <c r="Q36" s="57"/>
      <c r="R36" s="281">
        <v>1</v>
      </c>
      <c r="S36" s="281"/>
      <c r="T36" s="281"/>
      <c r="U36" s="281"/>
      <c r="V36" s="256" t="s">
        <v>870</v>
      </c>
      <c r="W36" s="258"/>
      <c r="X36" s="298"/>
      <c r="Y36" s="27"/>
      <c r="Z36" s="27"/>
      <c r="AA36" s="27"/>
      <c r="AB36" s="27"/>
      <c r="AC36" s="27"/>
      <c r="AD36" s="26"/>
      <c r="AE36" s="9"/>
    </row>
    <row r="37" spans="1:31" ht="27.75" customHeight="1">
      <c r="A37" s="286">
        <v>9</v>
      </c>
      <c r="B37" s="398" t="s">
        <v>853</v>
      </c>
      <c r="C37" s="16" t="s">
        <v>467</v>
      </c>
      <c r="D37" s="257" t="s">
        <v>726</v>
      </c>
      <c r="E37" s="403" t="s">
        <v>572</v>
      </c>
      <c r="F37" s="303" t="s">
        <v>437</v>
      </c>
      <c r="G37" s="397">
        <v>45599</v>
      </c>
      <c r="H37" s="278" t="s">
        <v>218</v>
      </c>
      <c r="I37" s="279">
        <v>1</v>
      </c>
      <c r="J37" s="279"/>
      <c r="K37" s="279"/>
      <c r="L37" s="279"/>
      <c r="M37" s="279"/>
      <c r="N37" s="279"/>
      <c r="O37" s="279"/>
      <c r="P37" s="279"/>
      <c r="Q37" s="57"/>
      <c r="R37" s="281">
        <v>1</v>
      </c>
      <c r="S37" s="281"/>
      <c r="T37" s="281"/>
      <c r="U37" s="281"/>
      <c r="V37" s="256" t="s">
        <v>871</v>
      </c>
      <c r="W37" s="258"/>
      <c r="X37" s="298"/>
      <c r="Y37" s="27"/>
      <c r="Z37" s="27"/>
      <c r="AA37" s="27"/>
      <c r="AB37" s="27"/>
      <c r="AC37" s="27"/>
      <c r="AD37" s="26"/>
      <c r="AE37" s="9"/>
    </row>
    <row r="38" spans="1:31" ht="27.75" customHeight="1">
      <c r="A38" s="286">
        <v>10</v>
      </c>
      <c r="B38" s="399" t="s">
        <v>854</v>
      </c>
      <c r="C38" s="16" t="s">
        <v>467</v>
      </c>
      <c r="D38" s="257" t="s">
        <v>726</v>
      </c>
      <c r="E38" s="404" t="s">
        <v>572</v>
      </c>
      <c r="F38" s="303" t="s">
        <v>437</v>
      </c>
      <c r="G38" s="397">
        <v>45599</v>
      </c>
      <c r="H38" s="278" t="s">
        <v>218</v>
      </c>
      <c r="I38" s="279">
        <v>1</v>
      </c>
      <c r="J38" s="279"/>
      <c r="K38" s="279"/>
      <c r="L38" s="279"/>
      <c r="M38" s="279"/>
      <c r="N38" s="279"/>
      <c r="O38" s="279"/>
      <c r="P38" s="279"/>
      <c r="Q38" s="57"/>
      <c r="R38" s="281">
        <v>1</v>
      </c>
      <c r="S38" s="281"/>
      <c r="T38" s="281"/>
      <c r="U38" s="281"/>
      <c r="V38" s="256" t="s">
        <v>872</v>
      </c>
      <c r="W38" s="258"/>
      <c r="X38" s="298"/>
      <c r="Y38" s="27"/>
      <c r="Z38" s="27"/>
      <c r="AA38" s="27"/>
      <c r="AB38" s="27"/>
      <c r="AC38" s="27"/>
      <c r="AD38" s="26"/>
      <c r="AE38" s="9"/>
    </row>
    <row r="39" spans="1:31" ht="27.75" customHeight="1">
      <c r="A39" s="286">
        <v>11</v>
      </c>
      <c r="B39" s="398" t="s">
        <v>855</v>
      </c>
      <c r="C39" s="16" t="s">
        <v>467</v>
      </c>
      <c r="D39" s="257" t="s">
        <v>726</v>
      </c>
      <c r="E39" s="403" t="s">
        <v>575</v>
      </c>
      <c r="F39" s="303" t="s">
        <v>437</v>
      </c>
      <c r="G39" s="397">
        <v>45629</v>
      </c>
      <c r="H39" s="278" t="s">
        <v>218</v>
      </c>
      <c r="I39" s="279">
        <v>1</v>
      </c>
      <c r="J39" s="279"/>
      <c r="K39" s="279"/>
      <c r="L39" s="279"/>
      <c r="M39" s="279"/>
      <c r="N39" s="279"/>
      <c r="O39" s="279"/>
      <c r="P39" s="279"/>
      <c r="Q39" s="57"/>
      <c r="R39" s="281">
        <v>1</v>
      </c>
      <c r="S39" s="281"/>
      <c r="T39" s="281"/>
      <c r="U39" s="281"/>
      <c r="V39" s="256" t="s">
        <v>873</v>
      </c>
      <c r="W39" s="258"/>
      <c r="X39" s="298"/>
      <c r="Y39" s="27"/>
      <c r="Z39" s="27"/>
      <c r="AA39" s="27"/>
      <c r="AB39" s="27"/>
      <c r="AC39" s="27"/>
      <c r="AD39" s="26"/>
      <c r="AE39" s="9"/>
    </row>
    <row r="40" spans="1:31" ht="27.75" customHeight="1">
      <c r="A40" s="286">
        <v>12</v>
      </c>
      <c r="B40" s="399" t="s">
        <v>856</v>
      </c>
      <c r="C40" s="16" t="s">
        <v>467</v>
      </c>
      <c r="D40" s="257" t="s">
        <v>726</v>
      </c>
      <c r="E40" s="404" t="s">
        <v>572</v>
      </c>
      <c r="F40" s="303" t="s">
        <v>437</v>
      </c>
      <c r="G40" s="397">
        <v>45629</v>
      </c>
      <c r="H40" s="278" t="s">
        <v>218</v>
      </c>
      <c r="I40" s="279">
        <v>1</v>
      </c>
      <c r="J40" s="279"/>
      <c r="K40" s="279"/>
      <c r="L40" s="279"/>
      <c r="M40" s="279"/>
      <c r="N40" s="279"/>
      <c r="O40" s="279"/>
      <c r="P40" s="279"/>
      <c r="Q40" s="57"/>
      <c r="R40" s="281">
        <v>1</v>
      </c>
      <c r="S40" s="281"/>
      <c r="T40" s="281"/>
      <c r="U40" s="281"/>
      <c r="V40" s="256" t="s">
        <v>874</v>
      </c>
      <c r="W40" s="258"/>
      <c r="X40" s="298"/>
      <c r="Y40" s="27"/>
      <c r="Z40" s="27"/>
      <c r="AA40" s="27"/>
      <c r="AB40" s="27"/>
      <c r="AC40" s="27"/>
      <c r="AD40" s="26"/>
      <c r="AE40" s="9"/>
    </row>
    <row r="41" spans="1:31" ht="27.75" customHeight="1">
      <c r="A41" s="286">
        <v>13</v>
      </c>
      <c r="B41" s="398" t="s">
        <v>857</v>
      </c>
      <c r="C41" s="16" t="s">
        <v>467</v>
      </c>
      <c r="D41" s="257" t="s">
        <v>726</v>
      </c>
      <c r="E41" s="403" t="s">
        <v>575</v>
      </c>
      <c r="F41" s="303" t="s">
        <v>437</v>
      </c>
      <c r="G41" s="397" t="s">
        <v>884</v>
      </c>
      <c r="H41" s="278" t="s">
        <v>218</v>
      </c>
      <c r="I41" s="279">
        <v>1</v>
      </c>
      <c r="J41" s="279"/>
      <c r="K41" s="279"/>
      <c r="L41" s="279"/>
      <c r="M41" s="279"/>
      <c r="N41" s="279"/>
      <c r="O41" s="279"/>
      <c r="P41" s="279"/>
      <c r="Q41" s="57"/>
      <c r="R41" s="281">
        <v>1</v>
      </c>
      <c r="S41" s="281"/>
      <c r="T41" s="281"/>
      <c r="U41" s="281"/>
      <c r="V41" s="256" t="s">
        <v>875</v>
      </c>
      <c r="W41" s="258"/>
      <c r="X41" s="298"/>
      <c r="Y41" s="27"/>
      <c r="Z41" s="27"/>
      <c r="AA41" s="27"/>
      <c r="AB41" s="27"/>
      <c r="AC41" s="27"/>
      <c r="AD41" s="26"/>
      <c r="AE41" s="9"/>
    </row>
    <row r="42" spans="1:31" ht="27.75" customHeight="1">
      <c r="A42" s="286">
        <v>14</v>
      </c>
      <c r="B42" s="399" t="s">
        <v>848</v>
      </c>
      <c r="C42" s="16" t="s">
        <v>467</v>
      </c>
      <c r="D42" s="257" t="s">
        <v>726</v>
      </c>
      <c r="E42" s="404" t="s">
        <v>572</v>
      </c>
      <c r="F42" s="303" t="s">
        <v>437</v>
      </c>
      <c r="G42" s="397" t="s">
        <v>884</v>
      </c>
      <c r="H42" s="278" t="s">
        <v>218</v>
      </c>
      <c r="I42" s="279">
        <v>1</v>
      </c>
      <c r="J42" s="279"/>
      <c r="K42" s="279"/>
      <c r="L42" s="279"/>
      <c r="M42" s="279"/>
      <c r="N42" s="279"/>
      <c r="O42" s="279"/>
      <c r="P42" s="279"/>
      <c r="Q42" s="57"/>
      <c r="R42" s="281">
        <v>1</v>
      </c>
      <c r="S42" s="281"/>
      <c r="T42" s="281"/>
      <c r="U42" s="281"/>
      <c r="V42" s="256" t="s">
        <v>868</v>
      </c>
      <c r="W42" s="258"/>
      <c r="X42" s="298"/>
      <c r="Y42" s="27"/>
      <c r="Z42" s="27"/>
      <c r="AA42" s="27"/>
      <c r="AB42" s="27"/>
      <c r="AC42" s="27"/>
      <c r="AD42" s="26"/>
      <c r="AE42" s="9"/>
    </row>
    <row r="43" spans="1:31" ht="27.75" customHeight="1">
      <c r="A43" s="286">
        <v>15</v>
      </c>
      <c r="B43" s="398" t="s">
        <v>858</v>
      </c>
      <c r="C43" s="16" t="s">
        <v>467</v>
      </c>
      <c r="D43" s="257" t="s">
        <v>726</v>
      </c>
      <c r="E43" s="403" t="s">
        <v>573</v>
      </c>
      <c r="F43" s="303" t="s">
        <v>437</v>
      </c>
      <c r="G43" s="397" t="s">
        <v>885</v>
      </c>
      <c r="H43" s="278" t="s">
        <v>218</v>
      </c>
      <c r="I43" s="279">
        <v>1</v>
      </c>
      <c r="J43" s="279"/>
      <c r="K43" s="279"/>
      <c r="L43" s="279"/>
      <c r="M43" s="279"/>
      <c r="N43" s="279"/>
      <c r="O43" s="279"/>
      <c r="P43" s="279"/>
      <c r="Q43" s="57"/>
      <c r="R43" s="281">
        <v>1</v>
      </c>
      <c r="S43" s="281"/>
      <c r="T43" s="281"/>
      <c r="U43" s="281"/>
      <c r="V43" s="256" t="s">
        <v>365</v>
      </c>
      <c r="W43" s="258"/>
      <c r="X43" s="298"/>
      <c r="Y43" s="27"/>
      <c r="Z43" s="27"/>
      <c r="AA43" s="27"/>
      <c r="AB43" s="27"/>
      <c r="AC43" s="27"/>
      <c r="AD43" s="26"/>
      <c r="AE43" s="9"/>
    </row>
    <row r="44" spans="1:31" ht="27.75" customHeight="1">
      <c r="A44" s="286">
        <v>16</v>
      </c>
      <c r="B44" s="399" t="s">
        <v>859</v>
      </c>
      <c r="C44" s="16" t="s">
        <v>467</v>
      </c>
      <c r="D44" s="257" t="s">
        <v>726</v>
      </c>
      <c r="E44" s="404" t="s">
        <v>573</v>
      </c>
      <c r="F44" s="303" t="s">
        <v>437</v>
      </c>
      <c r="G44" s="397" t="s">
        <v>885</v>
      </c>
      <c r="H44" s="278" t="s">
        <v>218</v>
      </c>
      <c r="I44" s="279">
        <v>1</v>
      </c>
      <c r="J44" s="279"/>
      <c r="K44" s="279"/>
      <c r="L44" s="279"/>
      <c r="M44" s="279"/>
      <c r="N44" s="279"/>
      <c r="O44" s="279"/>
      <c r="P44" s="279"/>
      <c r="Q44" s="57"/>
      <c r="R44" s="281">
        <v>1</v>
      </c>
      <c r="S44" s="281"/>
      <c r="T44" s="281"/>
      <c r="U44" s="281"/>
      <c r="V44" s="256" t="s">
        <v>876</v>
      </c>
      <c r="W44" s="258"/>
      <c r="X44" s="298"/>
      <c r="Y44" s="27"/>
      <c r="Z44" s="27"/>
      <c r="AA44" s="27"/>
      <c r="AB44" s="27"/>
      <c r="AC44" s="27"/>
      <c r="AD44" s="26"/>
      <c r="AE44" s="9"/>
    </row>
    <row r="45" spans="1:31" ht="27.75" customHeight="1">
      <c r="A45" s="286">
        <v>17</v>
      </c>
      <c r="B45" s="398" t="s">
        <v>860</v>
      </c>
      <c r="C45" s="16" t="s">
        <v>467</v>
      </c>
      <c r="D45" s="257" t="s">
        <v>726</v>
      </c>
      <c r="E45" s="403" t="s">
        <v>573</v>
      </c>
      <c r="F45" s="303" t="s">
        <v>437</v>
      </c>
      <c r="G45" s="397" t="s">
        <v>886</v>
      </c>
      <c r="H45" s="278" t="s">
        <v>233</v>
      </c>
      <c r="I45" s="279"/>
      <c r="J45" s="279">
        <v>1</v>
      </c>
      <c r="K45" s="279"/>
      <c r="L45" s="279"/>
      <c r="M45" s="279"/>
      <c r="N45" s="279"/>
      <c r="O45" s="279"/>
      <c r="P45" s="279"/>
      <c r="Q45" s="57"/>
      <c r="R45" s="281"/>
      <c r="S45" s="281"/>
      <c r="T45" s="281">
        <v>1</v>
      </c>
      <c r="U45" s="281"/>
      <c r="V45" s="256"/>
      <c r="W45" s="258"/>
      <c r="X45" s="298"/>
      <c r="Y45" s="27"/>
      <c r="Z45" s="27"/>
      <c r="AA45" s="27"/>
      <c r="AB45" s="27"/>
      <c r="AC45" s="27"/>
      <c r="AD45" s="26"/>
      <c r="AE45" s="9"/>
    </row>
    <row r="46" spans="1:31" ht="27.75" customHeight="1">
      <c r="A46" s="286">
        <v>18</v>
      </c>
      <c r="B46" s="399" t="s">
        <v>861</v>
      </c>
      <c r="C46" s="16" t="s">
        <v>467</v>
      </c>
      <c r="D46" s="257" t="s">
        <v>726</v>
      </c>
      <c r="E46" s="404" t="s">
        <v>364</v>
      </c>
      <c r="F46" s="303" t="s">
        <v>437</v>
      </c>
      <c r="G46" s="397" t="s">
        <v>886</v>
      </c>
      <c r="H46" s="278" t="s">
        <v>233</v>
      </c>
      <c r="I46" s="279"/>
      <c r="J46" s="279">
        <v>1</v>
      </c>
      <c r="K46" s="279"/>
      <c r="L46" s="279"/>
      <c r="M46" s="279"/>
      <c r="N46" s="279"/>
      <c r="O46" s="279"/>
      <c r="P46" s="279"/>
      <c r="Q46" s="57"/>
      <c r="R46" s="281"/>
      <c r="S46" s="281"/>
      <c r="T46" s="281">
        <v>1</v>
      </c>
      <c r="U46" s="281"/>
      <c r="V46" s="256"/>
      <c r="W46" s="258"/>
      <c r="X46" s="298"/>
      <c r="Y46" s="27"/>
      <c r="Z46" s="27"/>
      <c r="AA46" s="27"/>
      <c r="AB46" s="27"/>
      <c r="AC46" s="27"/>
      <c r="AD46" s="26"/>
      <c r="AE46" s="9"/>
    </row>
    <row r="47" spans="1:31" ht="27.75" customHeight="1">
      <c r="A47" s="286">
        <v>19</v>
      </c>
      <c r="B47" s="398" t="s">
        <v>858</v>
      </c>
      <c r="C47" s="16" t="s">
        <v>467</v>
      </c>
      <c r="D47" s="257" t="s">
        <v>726</v>
      </c>
      <c r="E47" s="403" t="s">
        <v>364</v>
      </c>
      <c r="F47" s="303" t="s">
        <v>437</v>
      </c>
      <c r="G47" s="397" t="s">
        <v>887</v>
      </c>
      <c r="H47" s="278" t="s">
        <v>233</v>
      </c>
      <c r="I47" s="279"/>
      <c r="J47" s="279">
        <v>1</v>
      </c>
      <c r="K47" s="279"/>
      <c r="L47" s="279"/>
      <c r="M47" s="279"/>
      <c r="N47" s="279"/>
      <c r="O47" s="279"/>
      <c r="P47" s="279"/>
      <c r="Q47" s="57"/>
      <c r="R47" s="281"/>
      <c r="S47" s="281"/>
      <c r="T47" s="281">
        <v>1</v>
      </c>
      <c r="U47" s="281"/>
      <c r="V47" s="256" t="s">
        <v>877</v>
      </c>
      <c r="W47" s="258"/>
      <c r="X47" s="298"/>
      <c r="Y47" s="27"/>
      <c r="Z47" s="27"/>
      <c r="AA47" s="27"/>
      <c r="AB47" s="27"/>
      <c r="AC47" s="27"/>
      <c r="AD47" s="26"/>
      <c r="AE47" s="9"/>
    </row>
    <row r="48" spans="1:31" ht="27.75" customHeight="1">
      <c r="A48" s="286">
        <v>20</v>
      </c>
      <c r="B48" s="399" t="s">
        <v>862</v>
      </c>
      <c r="C48" s="16" t="s">
        <v>467</v>
      </c>
      <c r="D48" s="257" t="s">
        <v>726</v>
      </c>
      <c r="E48" s="404" t="s">
        <v>883</v>
      </c>
      <c r="F48" s="303" t="s">
        <v>437</v>
      </c>
      <c r="G48" s="397" t="s">
        <v>887</v>
      </c>
      <c r="H48" s="278" t="s">
        <v>233</v>
      </c>
      <c r="I48" s="279"/>
      <c r="J48" s="279">
        <v>1</v>
      </c>
      <c r="K48" s="279"/>
      <c r="L48" s="279"/>
      <c r="M48" s="279"/>
      <c r="N48" s="279"/>
      <c r="O48" s="279"/>
      <c r="P48" s="279"/>
      <c r="Q48" s="57"/>
      <c r="R48" s="281"/>
      <c r="S48" s="281"/>
      <c r="T48" s="281">
        <v>1</v>
      </c>
      <c r="U48" s="281"/>
      <c r="V48" s="256" t="s">
        <v>878</v>
      </c>
      <c r="W48" s="258"/>
      <c r="X48" s="298"/>
      <c r="Y48" s="27"/>
      <c r="Z48" s="27"/>
      <c r="AA48" s="27"/>
      <c r="AB48" s="27"/>
      <c r="AC48" s="27"/>
      <c r="AD48" s="26"/>
      <c r="AE48" s="9"/>
    </row>
    <row r="49" spans="1:31" ht="27.75" customHeight="1">
      <c r="A49" s="286">
        <v>21</v>
      </c>
      <c r="B49" s="398" t="s">
        <v>863</v>
      </c>
      <c r="C49" s="16" t="s">
        <v>467</v>
      </c>
      <c r="D49" s="257" t="s">
        <v>726</v>
      </c>
      <c r="E49" s="403" t="s">
        <v>572</v>
      </c>
      <c r="F49" s="303" t="s">
        <v>437</v>
      </c>
      <c r="G49" s="397" t="s">
        <v>888</v>
      </c>
      <c r="H49" s="278" t="s">
        <v>233</v>
      </c>
      <c r="I49" s="279"/>
      <c r="J49" s="279">
        <v>1</v>
      </c>
      <c r="K49" s="279"/>
      <c r="L49" s="279"/>
      <c r="M49" s="279"/>
      <c r="N49" s="279"/>
      <c r="O49" s="279"/>
      <c r="P49" s="279"/>
      <c r="Q49" s="57"/>
      <c r="R49" s="281"/>
      <c r="S49" s="281"/>
      <c r="T49" s="281">
        <v>1</v>
      </c>
      <c r="U49" s="281"/>
      <c r="V49" s="256" t="s">
        <v>879</v>
      </c>
      <c r="W49" s="258"/>
      <c r="X49" s="298"/>
      <c r="Y49" s="27"/>
      <c r="Z49" s="27"/>
      <c r="AA49" s="27"/>
      <c r="AB49" s="27"/>
      <c r="AC49" s="27"/>
      <c r="AD49" s="26"/>
      <c r="AE49" s="9"/>
    </row>
    <row r="50" spans="1:31" ht="27.75" customHeight="1">
      <c r="A50" s="286">
        <v>22</v>
      </c>
      <c r="B50" s="399" t="s">
        <v>864</v>
      </c>
      <c r="C50" s="16" t="s">
        <v>467</v>
      </c>
      <c r="D50" s="257" t="s">
        <v>726</v>
      </c>
      <c r="E50" s="404" t="s">
        <v>575</v>
      </c>
      <c r="F50" s="303" t="s">
        <v>437</v>
      </c>
      <c r="G50" s="397" t="s">
        <v>888</v>
      </c>
      <c r="H50" s="278" t="s">
        <v>233</v>
      </c>
      <c r="I50" s="279"/>
      <c r="J50" s="279">
        <v>1</v>
      </c>
      <c r="K50" s="279"/>
      <c r="L50" s="279"/>
      <c r="M50" s="279"/>
      <c r="N50" s="279"/>
      <c r="O50" s="279"/>
      <c r="P50" s="279"/>
      <c r="Q50" s="57"/>
      <c r="R50" s="281"/>
      <c r="S50" s="281"/>
      <c r="T50" s="281">
        <v>1</v>
      </c>
      <c r="U50" s="281"/>
      <c r="V50" s="256" t="s">
        <v>880</v>
      </c>
      <c r="W50" s="258"/>
      <c r="X50" s="298"/>
      <c r="Y50" s="27"/>
      <c r="Z50" s="27"/>
      <c r="AA50" s="27"/>
      <c r="AB50" s="27"/>
      <c r="AC50" s="27"/>
      <c r="AD50" s="26"/>
      <c r="AE50" s="9"/>
    </row>
    <row r="51" spans="1:31" ht="27.75" customHeight="1">
      <c r="A51" s="286">
        <v>23</v>
      </c>
      <c r="B51" s="402" t="s">
        <v>859</v>
      </c>
      <c r="C51" s="16" t="s">
        <v>467</v>
      </c>
      <c r="D51" s="257" t="s">
        <v>726</v>
      </c>
      <c r="E51" s="406" t="s">
        <v>364</v>
      </c>
      <c r="F51" s="303" t="s">
        <v>437</v>
      </c>
      <c r="G51" s="397" t="s">
        <v>889</v>
      </c>
      <c r="H51" s="278" t="s">
        <v>233</v>
      </c>
      <c r="I51" s="279"/>
      <c r="J51" s="279">
        <v>1</v>
      </c>
      <c r="K51" s="279"/>
      <c r="L51" s="279"/>
      <c r="M51" s="279"/>
      <c r="N51" s="279"/>
      <c r="O51" s="279"/>
      <c r="P51" s="279"/>
      <c r="Q51" s="57"/>
      <c r="R51" s="281"/>
      <c r="S51" s="281"/>
      <c r="T51" s="281">
        <v>1</v>
      </c>
      <c r="U51" s="281"/>
      <c r="V51" s="256" t="s">
        <v>365</v>
      </c>
      <c r="W51" s="258"/>
      <c r="X51" s="298"/>
      <c r="Y51" s="27"/>
      <c r="Z51" s="27"/>
      <c r="AA51" s="27"/>
      <c r="AB51" s="27"/>
      <c r="AC51" s="27"/>
      <c r="AD51" s="26"/>
      <c r="AE51" s="9"/>
    </row>
    <row r="52" spans="1:31" ht="27.75" customHeight="1">
      <c r="A52" s="286">
        <v>24</v>
      </c>
      <c r="B52" s="402" t="s">
        <v>865</v>
      </c>
      <c r="C52" s="16" t="s">
        <v>467</v>
      </c>
      <c r="D52" s="257" t="s">
        <v>726</v>
      </c>
      <c r="E52" s="406" t="s">
        <v>575</v>
      </c>
      <c r="F52" s="303" t="s">
        <v>437</v>
      </c>
      <c r="G52" s="397" t="s">
        <v>889</v>
      </c>
      <c r="H52" s="278" t="s">
        <v>233</v>
      </c>
      <c r="I52" s="279"/>
      <c r="J52" s="279">
        <v>1</v>
      </c>
      <c r="K52" s="279"/>
      <c r="L52" s="279"/>
      <c r="M52" s="279"/>
      <c r="N52" s="279"/>
      <c r="O52" s="279"/>
      <c r="P52" s="279"/>
      <c r="Q52" s="57"/>
      <c r="R52" s="281"/>
      <c r="S52" s="281"/>
      <c r="T52" s="281">
        <v>1</v>
      </c>
      <c r="U52" s="281"/>
      <c r="V52" s="256" t="s">
        <v>881</v>
      </c>
      <c r="W52" s="258"/>
      <c r="X52" s="298"/>
      <c r="Y52" s="27"/>
      <c r="Z52" s="27"/>
      <c r="AA52" s="27"/>
      <c r="AB52" s="27"/>
      <c r="AC52" s="27"/>
      <c r="AD52" s="26"/>
      <c r="AE52" s="9"/>
    </row>
    <row r="53" spans="1:31" ht="27.75" customHeight="1">
      <c r="A53" s="299"/>
      <c r="B53" s="61"/>
      <c r="C53" s="73"/>
      <c r="D53" s="61"/>
      <c r="E53" s="73"/>
      <c r="F53" s="75"/>
      <c r="G53" s="74">
        <f>SUM(I53:P53)</f>
        <v>24</v>
      </c>
      <c r="H53" s="21"/>
      <c r="I53" s="51">
        <f>SUM(I29:I52)</f>
        <v>14</v>
      </c>
      <c r="J53" s="51">
        <f>SUM(J29:J52)</f>
        <v>10</v>
      </c>
      <c r="K53" s="51">
        <f t="shared" ref="K53:P53" si="3">SUM(K11:K52)</f>
        <v>0</v>
      </c>
      <c r="L53" s="51">
        <f t="shared" si="3"/>
        <v>0</v>
      </c>
      <c r="M53" s="51">
        <f t="shared" si="3"/>
        <v>0</v>
      </c>
      <c r="N53" s="51">
        <f t="shared" si="3"/>
        <v>0</v>
      </c>
      <c r="O53" s="51">
        <f t="shared" si="3"/>
        <v>0</v>
      </c>
      <c r="P53" s="51">
        <f t="shared" si="3"/>
        <v>0</v>
      </c>
      <c r="Q53" s="57"/>
      <c r="R53" s="58"/>
      <c r="S53" s="58"/>
      <c r="T53" s="58"/>
      <c r="U53" s="58"/>
      <c r="V53" s="61"/>
      <c r="W53" s="59"/>
      <c r="X53" s="60"/>
      <c r="Y53" s="27"/>
      <c r="Z53" s="27"/>
      <c r="AA53" s="27"/>
      <c r="AB53" s="27"/>
      <c r="AC53" s="27"/>
      <c r="AD53" s="26"/>
      <c r="AE53" s="9"/>
    </row>
    <row r="54" spans="1:31" ht="38.1" customHeight="1">
      <c r="A54" s="268" t="s">
        <v>803</v>
      </c>
      <c r="B54" s="269"/>
      <c r="C54" s="269"/>
      <c r="D54" s="269"/>
      <c r="E54" s="269"/>
      <c r="F54" s="269"/>
      <c r="G54" s="267"/>
      <c r="H54" s="267"/>
      <c r="I54" s="267"/>
      <c r="J54" s="267"/>
      <c r="K54" s="267"/>
      <c r="L54" s="267"/>
      <c r="M54" s="267"/>
      <c r="N54" s="267"/>
      <c r="O54" s="267"/>
      <c r="P54" s="270"/>
      <c r="Q54" s="271"/>
      <c r="R54" s="272"/>
      <c r="S54" s="501">
        <f>G79</f>
        <v>24</v>
      </c>
      <c r="T54" s="501"/>
      <c r="U54" s="502" t="s">
        <v>206</v>
      </c>
      <c r="V54" s="502"/>
      <c r="W54" s="260"/>
      <c r="X54" s="261"/>
    </row>
    <row r="55" spans="1:31" ht="34.5" customHeight="1">
      <c r="A55" s="266">
        <v>1</v>
      </c>
      <c r="B55" s="283" t="s">
        <v>806</v>
      </c>
      <c r="C55" s="262" t="s">
        <v>468</v>
      </c>
      <c r="D55" s="295" t="s">
        <v>830</v>
      </c>
      <c r="E55" s="293" t="s">
        <v>831</v>
      </c>
      <c r="F55" s="75" t="s">
        <v>435</v>
      </c>
      <c r="G55" s="294" t="s">
        <v>833</v>
      </c>
      <c r="H55" s="278" t="s">
        <v>233</v>
      </c>
      <c r="I55" s="279"/>
      <c r="J55" s="279">
        <v>1</v>
      </c>
      <c r="K55" s="279"/>
      <c r="L55" s="279"/>
      <c r="M55" s="279"/>
      <c r="N55" s="279"/>
      <c r="O55" s="279"/>
      <c r="P55" s="279"/>
      <c r="Q55" s="57"/>
      <c r="R55" s="82"/>
      <c r="S55" s="82"/>
      <c r="T55" s="82">
        <v>1</v>
      </c>
      <c r="U55" s="82"/>
      <c r="V55" s="275" t="s">
        <v>271</v>
      </c>
      <c r="W55" s="258"/>
      <c r="X55" s="259"/>
    </row>
    <row r="56" spans="1:31" ht="34.5" customHeight="1">
      <c r="A56" s="266">
        <v>2</v>
      </c>
      <c r="B56" s="283" t="s">
        <v>807</v>
      </c>
      <c r="C56" s="262" t="s">
        <v>468</v>
      </c>
      <c r="D56" s="295" t="s">
        <v>830</v>
      </c>
      <c r="E56" s="293" t="s">
        <v>831</v>
      </c>
      <c r="F56" s="75" t="s">
        <v>435</v>
      </c>
      <c r="G56" s="294" t="s">
        <v>833</v>
      </c>
      <c r="H56" s="278" t="s">
        <v>233</v>
      </c>
      <c r="I56" s="79"/>
      <c r="J56" s="79">
        <v>1</v>
      </c>
      <c r="K56" s="79"/>
      <c r="L56" s="79"/>
      <c r="M56" s="79"/>
      <c r="N56" s="79"/>
      <c r="O56" s="79"/>
      <c r="P56" s="79"/>
      <c r="Q56" s="57"/>
      <c r="R56" s="82"/>
      <c r="S56" s="82"/>
      <c r="T56" s="82">
        <v>1</v>
      </c>
      <c r="U56" s="82"/>
      <c r="V56" s="275" t="s">
        <v>271</v>
      </c>
      <c r="W56" s="83"/>
      <c r="X56" s="276"/>
    </row>
    <row r="57" spans="1:31" ht="34.5" customHeight="1">
      <c r="A57" s="266">
        <v>3</v>
      </c>
      <c r="B57" s="283" t="s">
        <v>808</v>
      </c>
      <c r="C57" s="262" t="s">
        <v>468</v>
      </c>
      <c r="D57" s="295" t="s">
        <v>830</v>
      </c>
      <c r="E57" s="293" t="s">
        <v>831</v>
      </c>
      <c r="F57" s="75" t="s">
        <v>435</v>
      </c>
      <c r="G57" s="294" t="s">
        <v>834</v>
      </c>
      <c r="H57" s="278" t="s">
        <v>233</v>
      </c>
      <c r="I57" s="79"/>
      <c r="J57" s="79">
        <v>1</v>
      </c>
      <c r="K57" s="79"/>
      <c r="L57" s="79"/>
      <c r="M57" s="79"/>
      <c r="N57" s="79"/>
      <c r="O57" s="79"/>
      <c r="P57" s="79"/>
      <c r="Q57" s="57"/>
      <c r="R57" s="82"/>
      <c r="S57" s="82"/>
      <c r="T57" s="82">
        <v>1</v>
      </c>
      <c r="U57" s="82"/>
      <c r="V57" s="275" t="s">
        <v>271</v>
      </c>
      <c r="W57" s="83"/>
      <c r="X57" s="276"/>
    </row>
    <row r="58" spans="1:31" ht="34.5" customHeight="1">
      <c r="A58" s="266">
        <v>4</v>
      </c>
      <c r="B58" s="283" t="s">
        <v>809</v>
      </c>
      <c r="C58" s="262" t="s">
        <v>468</v>
      </c>
      <c r="D58" s="295" t="s">
        <v>830</v>
      </c>
      <c r="E58" s="293" t="s">
        <v>831</v>
      </c>
      <c r="F58" s="75" t="s">
        <v>435</v>
      </c>
      <c r="G58" s="294" t="s">
        <v>834</v>
      </c>
      <c r="H58" s="278" t="s">
        <v>233</v>
      </c>
      <c r="I58" s="79"/>
      <c r="J58" s="79">
        <v>1</v>
      </c>
      <c r="K58" s="79"/>
      <c r="L58" s="79"/>
      <c r="M58" s="79"/>
      <c r="N58" s="79"/>
      <c r="O58" s="79"/>
      <c r="P58" s="79"/>
      <c r="Q58" s="57"/>
      <c r="R58" s="82"/>
      <c r="S58" s="82"/>
      <c r="T58" s="82">
        <v>1</v>
      </c>
      <c r="U58" s="82"/>
      <c r="V58" s="275" t="s">
        <v>271</v>
      </c>
      <c r="W58" s="83"/>
      <c r="X58" s="276"/>
    </row>
    <row r="59" spans="1:31" ht="34.5" customHeight="1">
      <c r="A59" s="266">
        <v>5</v>
      </c>
      <c r="B59" s="283" t="s">
        <v>810</v>
      </c>
      <c r="C59" s="262" t="s">
        <v>468</v>
      </c>
      <c r="D59" s="295" t="s">
        <v>830</v>
      </c>
      <c r="E59" s="293" t="s">
        <v>832</v>
      </c>
      <c r="F59" s="75" t="s">
        <v>435</v>
      </c>
      <c r="G59" s="294" t="s">
        <v>835</v>
      </c>
      <c r="H59" s="278" t="s">
        <v>233</v>
      </c>
      <c r="I59" s="79"/>
      <c r="J59" s="79">
        <v>1</v>
      </c>
      <c r="K59" s="79"/>
      <c r="L59" s="79"/>
      <c r="M59" s="79"/>
      <c r="N59" s="79"/>
      <c r="O59" s="79"/>
      <c r="P59" s="79"/>
      <c r="Q59" s="57"/>
      <c r="R59" s="82"/>
      <c r="S59" s="82"/>
      <c r="T59" s="82">
        <v>1</v>
      </c>
      <c r="U59" s="82"/>
      <c r="V59" s="275" t="s">
        <v>271</v>
      </c>
      <c r="W59" s="83"/>
      <c r="X59" s="276"/>
    </row>
    <row r="60" spans="1:31" ht="34.5" customHeight="1">
      <c r="A60" s="266">
        <v>6</v>
      </c>
      <c r="B60" s="283" t="s">
        <v>811</v>
      </c>
      <c r="C60" s="262" t="s">
        <v>468</v>
      </c>
      <c r="D60" s="295" t="s">
        <v>830</v>
      </c>
      <c r="E60" s="293" t="s">
        <v>831</v>
      </c>
      <c r="F60" s="75" t="s">
        <v>435</v>
      </c>
      <c r="G60" s="294" t="s">
        <v>835</v>
      </c>
      <c r="H60" s="278" t="s">
        <v>233</v>
      </c>
      <c r="I60" s="79"/>
      <c r="J60" s="79">
        <v>1</v>
      </c>
      <c r="K60" s="79"/>
      <c r="L60" s="79"/>
      <c r="M60" s="79"/>
      <c r="N60" s="79"/>
      <c r="O60" s="79"/>
      <c r="P60" s="79"/>
      <c r="Q60" s="57"/>
      <c r="R60" s="82"/>
      <c r="S60" s="82"/>
      <c r="T60" s="82">
        <v>1</v>
      </c>
      <c r="U60" s="82"/>
      <c r="V60" s="275" t="s">
        <v>271</v>
      </c>
      <c r="W60" s="83"/>
      <c r="X60" s="276"/>
    </row>
    <row r="61" spans="1:31" ht="34.5" customHeight="1">
      <c r="A61" s="266">
        <v>7</v>
      </c>
      <c r="B61" s="283" t="s">
        <v>812</v>
      </c>
      <c r="C61" s="262" t="s">
        <v>468</v>
      </c>
      <c r="D61" s="295" t="s">
        <v>830</v>
      </c>
      <c r="E61" s="293" t="s">
        <v>831</v>
      </c>
      <c r="F61" s="75" t="s">
        <v>435</v>
      </c>
      <c r="G61" s="294" t="s">
        <v>836</v>
      </c>
      <c r="H61" s="278" t="s">
        <v>233</v>
      </c>
      <c r="I61" s="79"/>
      <c r="J61" s="79">
        <v>1</v>
      </c>
      <c r="K61" s="79"/>
      <c r="L61" s="79"/>
      <c r="M61" s="79"/>
      <c r="N61" s="79"/>
      <c r="O61" s="79"/>
      <c r="P61" s="79"/>
      <c r="Q61" s="57"/>
      <c r="R61" s="82"/>
      <c r="S61" s="82"/>
      <c r="T61" s="82">
        <v>1</v>
      </c>
      <c r="U61" s="82"/>
      <c r="V61" s="275" t="s">
        <v>271</v>
      </c>
      <c r="W61" s="83"/>
      <c r="X61" s="276"/>
    </row>
    <row r="62" spans="1:31" ht="34.5" customHeight="1">
      <c r="A62" s="266">
        <v>8</v>
      </c>
      <c r="B62" s="283" t="s">
        <v>813</v>
      </c>
      <c r="C62" s="262" t="s">
        <v>468</v>
      </c>
      <c r="D62" s="295" t="s">
        <v>830</v>
      </c>
      <c r="E62" s="293" t="s">
        <v>831</v>
      </c>
      <c r="F62" s="75" t="s">
        <v>435</v>
      </c>
      <c r="G62" s="294" t="s">
        <v>836</v>
      </c>
      <c r="H62" s="278" t="s">
        <v>233</v>
      </c>
      <c r="I62" s="79"/>
      <c r="J62" s="79">
        <v>1</v>
      </c>
      <c r="K62" s="79"/>
      <c r="L62" s="79"/>
      <c r="M62" s="79"/>
      <c r="N62" s="79"/>
      <c r="O62" s="79"/>
      <c r="P62" s="79"/>
      <c r="Q62" s="57"/>
      <c r="R62" s="82"/>
      <c r="S62" s="82"/>
      <c r="T62" s="82">
        <v>1</v>
      </c>
      <c r="U62" s="82"/>
      <c r="V62" s="275" t="s">
        <v>271</v>
      </c>
      <c r="W62" s="83"/>
      <c r="X62" s="276"/>
    </row>
    <row r="63" spans="1:31" ht="34.5" customHeight="1">
      <c r="A63" s="266">
        <v>9</v>
      </c>
      <c r="B63" s="283" t="s">
        <v>814</v>
      </c>
      <c r="C63" s="262" t="s">
        <v>468</v>
      </c>
      <c r="D63" s="295" t="s">
        <v>830</v>
      </c>
      <c r="E63" s="293" t="s">
        <v>832</v>
      </c>
      <c r="F63" s="75" t="s">
        <v>435</v>
      </c>
      <c r="G63" s="294" t="s">
        <v>837</v>
      </c>
      <c r="H63" s="278" t="s">
        <v>233</v>
      </c>
      <c r="I63" s="79"/>
      <c r="J63" s="79">
        <v>1</v>
      </c>
      <c r="K63" s="79"/>
      <c r="L63" s="79"/>
      <c r="M63" s="79"/>
      <c r="N63" s="79"/>
      <c r="O63" s="79"/>
      <c r="P63" s="79"/>
      <c r="Q63" s="57"/>
      <c r="R63" s="82"/>
      <c r="S63" s="82"/>
      <c r="T63" s="82">
        <v>1</v>
      </c>
      <c r="U63" s="82"/>
      <c r="V63" s="275" t="s">
        <v>271</v>
      </c>
      <c r="W63" s="83"/>
      <c r="X63" s="276"/>
    </row>
    <row r="64" spans="1:31" ht="34.5" customHeight="1">
      <c r="A64" s="266">
        <v>10</v>
      </c>
      <c r="B64" s="283" t="s">
        <v>815</v>
      </c>
      <c r="C64" s="262" t="s">
        <v>468</v>
      </c>
      <c r="D64" s="295" t="s">
        <v>830</v>
      </c>
      <c r="E64" s="293" t="s">
        <v>832</v>
      </c>
      <c r="F64" s="75" t="s">
        <v>435</v>
      </c>
      <c r="G64" s="294" t="s">
        <v>837</v>
      </c>
      <c r="H64" s="278" t="s">
        <v>233</v>
      </c>
      <c r="I64" s="79"/>
      <c r="J64" s="79">
        <v>1</v>
      </c>
      <c r="K64" s="79"/>
      <c r="L64" s="79"/>
      <c r="M64" s="79"/>
      <c r="N64" s="79"/>
      <c r="O64" s="79"/>
      <c r="P64" s="79"/>
      <c r="Q64" s="57"/>
      <c r="R64" s="82"/>
      <c r="S64" s="82"/>
      <c r="T64" s="82">
        <v>1</v>
      </c>
      <c r="U64" s="82"/>
      <c r="V64" s="275" t="s">
        <v>271</v>
      </c>
      <c r="W64" s="83"/>
      <c r="X64" s="276"/>
    </row>
    <row r="65" spans="1:24" ht="34.5" customHeight="1">
      <c r="A65" s="266">
        <v>11</v>
      </c>
      <c r="B65" s="283" t="s">
        <v>816</v>
      </c>
      <c r="C65" s="262" t="s">
        <v>468</v>
      </c>
      <c r="D65" s="295" t="s">
        <v>830</v>
      </c>
      <c r="E65" s="293" t="s">
        <v>832</v>
      </c>
      <c r="F65" s="75" t="s">
        <v>435</v>
      </c>
      <c r="G65" s="294" t="s">
        <v>838</v>
      </c>
      <c r="H65" s="278" t="s">
        <v>233</v>
      </c>
      <c r="I65" s="79"/>
      <c r="J65" s="79">
        <v>1</v>
      </c>
      <c r="K65" s="79"/>
      <c r="L65" s="79"/>
      <c r="M65" s="79"/>
      <c r="N65" s="79"/>
      <c r="O65" s="79"/>
      <c r="P65" s="79"/>
      <c r="Q65" s="57"/>
      <c r="R65" s="82"/>
      <c r="S65" s="82"/>
      <c r="T65" s="82">
        <v>1</v>
      </c>
      <c r="U65" s="82"/>
      <c r="V65" s="275" t="s">
        <v>271</v>
      </c>
      <c r="W65" s="83"/>
      <c r="X65" s="276"/>
    </row>
    <row r="66" spans="1:24" ht="34.5" customHeight="1">
      <c r="A66" s="266">
        <v>12</v>
      </c>
      <c r="B66" s="283" t="s">
        <v>817</v>
      </c>
      <c r="C66" s="262" t="s">
        <v>468</v>
      </c>
      <c r="D66" s="295" t="s">
        <v>830</v>
      </c>
      <c r="E66" s="293" t="s">
        <v>832</v>
      </c>
      <c r="F66" s="75" t="s">
        <v>435</v>
      </c>
      <c r="G66" s="294" t="s">
        <v>838</v>
      </c>
      <c r="H66" s="278" t="s">
        <v>233</v>
      </c>
      <c r="I66" s="79"/>
      <c r="J66" s="79">
        <v>1</v>
      </c>
      <c r="K66" s="79"/>
      <c r="L66" s="79"/>
      <c r="M66" s="79"/>
      <c r="N66" s="79"/>
      <c r="O66" s="79"/>
      <c r="P66" s="79"/>
      <c r="Q66" s="57"/>
      <c r="R66" s="82"/>
      <c r="S66" s="82"/>
      <c r="T66" s="82">
        <v>1</v>
      </c>
      <c r="U66" s="82"/>
      <c r="V66" s="275" t="s">
        <v>271</v>
      </c>
      <c r="W66" s="83"/>
      <c r="X66" s="276"/>
    </row>
    <row r="67" spans="1:24" ht="34.5" customHeight="1">
      <c r="A67" s="266">
        <v>13</v>
      </c>
      <c r="B67" s="283" t="s">
        <v>818</v>
      </c>
      <c r="C67" s="262" t="s">
        <v>468</v>
      </c>
      <c r="D67" s="295" t="s">
        <v>830</v>
      </c>
      <c r="E67" s="293" t="s">
        <v>832</v>
      </c>
      <c r="F67" s="75" t="s">
        <v>435</v>
      </c>
      <c r="G67" s="294" t="s">
        <v>839</v>
      </c>
      <c r="H67" s="278" t="s">
        <v>233</v>
      </c>
      <c r="I67" s="79"/>
      <c r="J67" s="79">
        <v>1</v>
      </c>
      <c r="K67" s="79"/>
      <c r="L67" s="79"/>
      <c r="M67" s="79"/>
      <c r="N67" s="79"/>
      <c r="O67" s="79"/>
      <c r="P67" s="79"/>
      <c r="Q67" s="57"/>
      <c r="R67" s="82"/>
      <c r="S67" s="82"/>
      <c r="T67" s="82">
        <v>1</v>
      </c>
      <c r="U67" s="82"/>
      <c r="V67" s="275" t="s">
        <v>271</v>
      </c>
      <c r="W67" s="83"/>
      <c r="X67" s="276"/>
    </row>
    <row r="68" spans="1:24" ht="34.5" customHeight="1">
      <c r="A68" s="266">
        <v>14</v>
      </c>
      <c r="B68" s="283" t="s">
        <v>819</v>
      </c>
      <c r="C68" s="262" t="s">
        <v>468</v>
      </c>
      <c r="D68" s="295" t="s">
        <v>830</v>
      </c>
      <c r="E68" s="293" t="s">
        <v>832</v>
      </c>
      <c r="F68" s="75" t="s">
        <v>435</v>
      </c>
      <c r="G68" s="294" t="s">
        <v>839</v>
      </c>
      <c r="H68" s="278" t="s">
        <v>233</v>
      </c>
      <c r="I68" s="79"/>
      <c r="J68" s="79">
        <v>1</v>
      </c>
      <c r="K68" s="79"/>
      <c r="L68" s="79"/>
      <c r="M68" s="79"/>
      <c r="N68" s="79"/>
      <c r="O68" s="79"/>
      <c r="P68" s="79"/>
      <c r="Q68" s="57"/>
      <c r="R68" s="82"/>
      <c r="S68" s="82"/>
      <c r="T68" s="82">
        <v>1</v>
      </c>
      <c r="U68" s="82"/>
      <c r="V68" s="275" t="s">
        <v>271</v>
      </c>
      <c r="W68" s="83"/>
      <c r="X68" s="276"/>
    </row>
    <row r="69" spans="1:24" ht="34.5" customHeight="1">
      <c r="A69" s="266">
        <v>15</v>
      </c>
      <c r="B69" s="283" t="s">
        <v>820</v>
      </c>
      <c r="C69" s="262" t="s">
        <v>468</v>
      </c>
      <c r="D69" s="295" t="s">
        <v>830</v>
      </c>
      <c r="E69" s="293" t="s">
        <v>832</v>
      </c>
      <c r="F69" s="75" t="s">
        <v>435</v>
      </c>
      <c r="G69" s="294" t="s">
        <v>840</v>
      </c>
      <c r="H69" s="278" t="s">
        <v>233</v>
      </c>
      <c r="I69" s="79"/>
      <c r="J69" s="79">
        <v>1</v>
      </c>
      <c r="K69" s="79"/>
      <c r="L69" s="79"/>
      <c r="M69" s="79"/>
      <c r="N69" s="79"/>
      <c r="O69" s="79"/>
      <c r="P69" s="79"/>
      <c r="Q69" s="57"/>
      <c r="R69" s="82"/>
      <c r="S69" s="82"/>
      <c r="T69" s="82">
        <v>1</v>
      </c>
      <c r="U69" s="82"/>
      <c r="V69" s="275" t="s">
        <v>271</v>
      </c>
      <c r="W69" s="83"/>
      <c r="X69" s="276"/>
    </row>
    <row r="70" spans="1:24" ht="34.5" customHeight="1">
      <c r="A70" s="266">
        <v>16</v>
      </c>
      <c r="B70" s="283" t="s">
        <v>821</v>
      </c>
      <c r="C70" s="262" t="s">
        <v>468</v>
      </c>
      <c r="D70" s="295" t="s">
        <v>830</v>
      </c>
      <c r="E70" s="293" t="s">
        <v>832</v>
      </c>
      <c r="F70" s="75" t="s">
        <v>435</v>
      </c>
      <c r="G70" s="294" t="s">
        <v>840</v>
      </c>
      <c r="H70" s="278" t="s">
        <v>233</v>
      </c>
      <c r="I70" s="79"/>
      <c r="J70" s="79">
        <v>1</v>
      </c>
      <c r="K70" s="79"/>
      <c r="L70" s="79"/>
      <c r="M70" s="79"/>
      <c r="N70" s="79"/>
      <c r="O70" s="79"/>
      <c r="P70" s="79"/>
      <c r="Q70" s="57"/>
      <c r="R70" s="82"/>
      <c r="S70" s="82"/>
      <c r="T70" s="82">
        <v>1</v>
      </c>
      <c r="U70" s="82"/>
      <c r="V70" s="275" t="s">
        <v>271</v>
      </c>
      <c r="W70" s="83"/>
      <c r="X70" s="276"/>
    </row>
    <row r="71" spans="1:24" ht="34.5" customHeight="1">
      <c r="A71" s="266">
        <v>17</v>
      </c>
      <c r="B71" s="283" t="s">
        <v>822</v>
      </c>
      <c r="C71" s="262" t="s">
        <v>468</v>
      </c>
      <c r="D71" s="295" t="s">
        <v>830</v>
      </c>
      <c r="E71" s="293" t="s">
        <v>832</v>
      </c>
      <c r="F71" s="75" t="s">
        <v>435</v>
      </c>
      <c r="G71" s="294" t="s">
        <v>841</v>
      </c>
      <c r="H71" s="278" t="s">
        <v>233</v>
      </c>
      <c r="I71" s="79"/>
      <c r="J71" s="79">
        <v>1</v>
      </c>
      <c r="K71" s="79"/>
      <c r="L71" s="79"/>
      <c r="M71" s="79"/>
      <c r="N71" s="79"/>
      <c r="O71" s="79"/>
      <c r="P71" s="79"/>
      <c r="Q71" s="57"/>
      <c r="R71" s="82"/>
      <c r="S71" s="82"/>
      <c r="T71" s="82">
        <v>1</v>
      </c>
      <c r="U71" s="82"/>
      <c r="V71" s="275" t="s">
        <v>271</v>
      </c>
      <c r="W71" s="83"/>
      <c r="X71" s="276"/>
    </row>
    <row r="72" spans="1:24" ht="34.5" customHeight="1">
      <c r="A72" s="266">
        <v>18</v>
      </c>
      <c r="B72" s="283" t="s">
        <v>823</v>
      </c>
      <c r="C72" s="262" t="s">
        <v>468</v>
      </c>
      <c r="D72" s="295" t="s">
        <v>830</v>
      </c>
      <c r="E72" s="293" t="s">
        <v>832</v>
      </c>
      <c r="F72" s="75" t="s">
        <v>435</v>
      </c>
      <c r="G72" s="294" t="s">
        <v>841</v>
      </c>
      <c r="H72" s="278" t="s">
        <v>233</v>
      </c>
      <c r="I72" s="79"/>
      <c r="J72" s="79">
        <v>1</v>
      </c>
      <c r="K72" s="79"/>
      <c r="L72" s="79"/>
      <c r="M72" s="79"/>
      <c r="N72" s="79"/>
      <c r="O72" s="79"/>
      <c r="P72" s="79"/>
      <c r="Q72" s="57"/>
      <c r="R72" s="82"/>
      <c r="S72" s="82"/>
      <c r="T72" s="82">
        <v>1</v>
      </c>
      <c r="U72" s="82"/>
      <c r="V72" s="275" t="s">
        <v>271</v>
      </c>
      <c r="W72" s="83"/>
      <c r="X72" s="276"/>
    </row>
    <row r="73" spans="1:24" ht="34.5" customHeight="1">
      <c r="A73" s="266">
        <v>19</v>
      </c>
      <c r="B73" s="283" t="s">
        <v>824</v>
      </c>
      <c r="C73" s="262" t="s">
        <v>468</v>
      </c>
      <c r="D73" s="295" t="s">
        <v>830</v>
      </c>
      <c r="E73" s="293" t="s">
        <v>832</v>
      </c>
      <c r="F73" s="75" t="s">
        <v>435</v>
      </c>
      <c r="G73" s="294" t="s">
        <v>842</v>
      </c>
      <c r="H73" s="278" t="s">
        <v>233</v>
      </c>
      <c r="I73" s="79"/>
      <c r="J73" s="79">
        <v>1</v>
      </c>
      <c r="K73" s="79"/>
      <c r="L73" s="79"/>
      <c r="M73" s="79"/>
      <c r="N73" s="79"/>
      <c r="O73" s="79"/>
      <c r="P73" s="79"/>
      <c r="Q73" s="57"/>
      <c r="R73" s="82"/>
      <c r="S73" s="82"/>
      <c r="T73" s="82">
        <v>1</v>
      </c>
      <c r="U73" s="82"/>
      <c r="V73" s="275" t="s">
        <v>271</v>
      </c>
      <c r="W73" s="83"/>
      <c r="X73" s="276"/>
    </row>
    <row r="74" spans="1:24" ht="34.5" customHeight="1">
      <c r="A74" s="266">
        <v>20</v>
      </c>
      <c r="B74" s="283" t="s">
        <v>825</v>
      </c>
      <c r="C74" s="262" t="s">
        <v>468</v>
      </c>
      <c r="D74" s="295" t="s">
        <v>830</v>
      </c>
      <c r="E74" s="293" t="s">
        <v>832</v>
      </c>
      <c r="F74" s="75" t="s">
        <v>435</v>
      </c>
      <c r="G74" s="294" t="s">
        <v>842</v>
      </c>
      <c r="H74" s="278" t="s">
        <v>233</v>
      </c>
      <c r="I74" s="79"/>
      <c r="J74" s="79">
        <v>1</v>
      </c>
      <c r="K74" s="79"/>
      <c r="L74" s="79"/>
      <c r="M74" s="79"/>
      <c r="N74" s="79"/>
      <c r="O74" s="79"/>
      <c r="P74" s="79"/>
      <c r="Q74" s="57"/>
      <c r="R74" s="82"/>
      <c r="S74" s="82"/>
      <c r="T74" s="82">
        <v>1</v>
      </c>
      <c r="U74" s="82"/>
      <c r="V74" s="275" t="s">
        <v>271</v>
      </c>
      <c r="W74" s="83"/>
      <c r="X74" s="276"/>
    </row>
    <row r="75" spans="1:24" ht="34.5" customHeight="1">
      <c r="A75" s="266">
        <v>21</v>
      </c>
      <c r="B75" s="283" t="s">
        <v>826</v>
      </c>
      <c r="C75" s="262" t="s">
        <v>468</v>
      </c>
      <c r="D75" s="295" t="s">
        <v>830</v>
      </c>
      <c r="E75" s="293" t="s">
        <v>832</v>
      </c>
      <c r="F75" s="75" t="s">
        <v>435</v>
      </c>
      <c r="G75" s="294" t="s">
        <v>843</v>
      </c>
      <c r="H75" s="278" t="s">
        <v>233</v>
      </c>
      <c r="I75" s="79"/>
      <c r="J75" s="79">
        <v>1</v>
      </c>
      <c r="K75" s="79"/>
      <c r="L75" s="79"/>
      <c r="M75" s="79"/>
      <c r="N75" s="79"/>
      <c r="O75" s="79"/>
      <c r="P75" s="79"/>
      <c r="Q75" s="57"/>
      <c r="R75" s="82"/>
      <c r="S75" s="82"/>
      <c r="T75" s="82">
        <v>1</v>
      </c>
      <c r="U75" s="82"/>
      <c r="V75" s="275" t="s">
        <v>271</v>
      </c>
      <c r="W75" s="83"/>
      <c r="X75" s="276"/>
    </row>
    <row r="76" spans="1:24" ht="34.5" customHeight="1">
      <c r="A76" s="266">
        <v>22</v>
      </c>
      <c r="B76" s="283" t="s">
        <v>827</v>
      </c>
      <c r="C76" s="262" t="s">
        <v>468</v>
      </c>
      <c r="D76" s="295" t="s">
        <v>830</v>
      </c>
      <c r="E76" s="293" t="s">
        <v>832</v>
      </c>
      <c r="F76" s="75" t="s">
        <v>435</v>
      </c>
      <c r="G76" s="294" t="s">
        <v>843</v>
      </c>
      <c r="H76" s="278" t="s">
        <v>233</v>
      </c>
      <c r="I76" s="79"/>
      <c r="J76" s="79">
        <v>1</v>
      </c>
      <c r="K76" s="79"/>
      <c r="L76" s="79"/>
      <c r="M76" s="79"/>
      <c r="N76" s="79"/>
      <c r="O76" s="79"/>
      <c r="P76" s="79"/>
      <c r="Q76" s="57"/>
      <c r="R76" s="82"/>
      <c r="S76" s="82"/>
      <c r="T76" s="82">
        <v>1</v>
      </c>
      <c r="U76" s="82"/>
      <c r="V76" s="275" t="s">
        <v>271</v>
      </c>
      <c r="W76" s="83"/>
      <c r="X76" s="276"/>
    </row>
    <row r="77" spans="1:24" ht="34.5" customHeight="1">
      <c r="A77" s="266">
        <v>23</v>
      </c>
      <c r="B77" s="283" t="s">
        <v>828</v>
      </c>
      <c r="C77" s="262" t="s">
        <v>468</v>
      </c>
      <c r="D77" s="295" t="s">
        <v>830</v>
      </c>
      <c r="E77" s="293" t="s">
        <v>832</v>
      </c>
      <c r="F77" s="75" t="s">
        <v>435</v>
      </c>
      <c r="G77" s="294" t="s">
        <v>844</v>
      </c>
      <c r="H77" s="278" t="s">
        <v>233</v>
      </c>
      <c r="I77" s="79"/>
      <c r="J77" s="79">
        <v>1</v>
      </c>
      <c r="K77" s="79"/>
      <c r="L77" s="79"/>
      <c r="M77" s="79"/>
      <c r="N77" s="79"/>
      <c r="O77" s="79"/>
      <c r="P77" s="79"/>
      <c r="Q77" s="57"/>
      <c r="R77" s="82"/>
      <c r="S77" s="82"/>
      <c r="T77" s="82">
        <v>1</v>
      </c>
      <c r="U77" s="82"/>
      <c r="V77" s="275" t="s">
        <v>271</v>
      </c>
      <c r="W77" s="83"/>
      <c r="X77" s="276"/>
    </row>
    <row r="78" spans="1:24" ht="34.5" customHeight="1">
      <c r="A78" s="266">
        <v>24</v>
      </c>
      <c r="B78" s="283" t="s">
        <v>829</v>
      </c>
      <c r="C78" s="262" t="s">
        <v>468</v>
      </c>
      <c r="D78" s="295" t="s">
        <v>830</v>
      </c>
      <c r="E78" s="293" t="s">
        <v>832</v>
      </c>
      <c r="F78" s="75" t="s">
        <v>435</v>
      </c>
      <c r="G78" s="294" t="s">
        <v>844</v>
      </c>
      <c r="H78" s="278" t="s">
        <v>233</v>
      </c>
      <c r="I78" s="79"/>
      <c r="J78" s="79">
        <v>1</v>
      </c>
      <c r="K78" s="79"/>
      <c r="L78" s="79"/>
      <c r="M78" s="79"/>
      <c r="N78" s="79"/>
      <c r="O78" s="79"/>
      <c r="P78" s="79"/>
      <c r="Q78" s="57"/>
      <c r="R78" s="82"/>
      <c r="S78" s="82"/>
      <c r="T78" s="82">
        <v>1</v>
      </c>
      <c r="U78" s="82"/>
      <c r="V78" s="275" t="s">
        <v>271</v>
      </c>
      <c r="W78" s="83"/>
      <c r="X78" s="276"/>
    </row>
    <row r="79" spans="1:24" ht="27.75" customHeight="1">
      <c r="A79" s="14"/>
      <c r="B79" s="19"/>
      <c r="C79" s="20"/>
      <c r="D79" s="19"/>
      <c r="E79" s="20"/>
      <c r="F79" s="17"/>
      <c r="G79" s="21">
        <f>SUM(I79:P79)</f>
        <v>24</v>
      </c>
      <c r="H79" s="21"/>
      <c r="I79" s="51">
        <f t="shared" ref="I79:P79" si="4">SUM(I55:I78)</f>
        <v>0</v>
      </c>
      <c r="J79" s="51">
        <f t="shared" si="4"/>
        <v>24</v>
      </c>
      <c r="K79" s="51">
        <f t="shared" si="4"/>
        <v>0</v>
      </c>
      <c r="L79" s="51">
        <f t="shared" si="4"/>
        <v>0</v>
      </c>
      <c r="M79" s="51">
        <f t="shared" si="4"/>
        <v>0</v>
      </c>
      <c r="N79" s="51">
        <f t="shared" si="4"/>
        <v>0</v>
      </c>
      <c r="O79" s="51">
        <f t="shared" si="4"/>
        <v>0</v>
      </c>
      <c r="P79" s="51">
        <f t="shared" si="4"/>
        <v>0</v>
      </c>
      <c r="Q79" s="57"/>
      <c r="R79" s="58"/>
      <c r="S79" s="58"/>
      <c r="T79" s="58"/>
      <c r="U79" s="58"/>
      <c r="V79" s="254"/>
      <c r="W79" s="59"/>
      <c r="X79" s="60"/>
    </row>
    <row r="80" spans="1:24" ht="27.75" customHeight="1">
      <c r="A80" s="268" t="s">
        <v>375</v>
      </c>
      <c r="B80" s="269"/>
      <c r="C80" s="269"/>
      <c r="D80" s="269"/>
      <c r="E80" s="269"/>
      <c r="F80" s="269"/>
      <c r="G80" s="267"/>
      <c r="H80" s="267"/>
      <c r="I80" s="267"/>
      <c r="J80" s="267"/>
      <c r="K80" s="267"/>
      <c r="L80" s="267"/>
      <c r="M80" s="267"/>
      <c r="N80" s="267"/>
      <c r="O80" s="267"/>
      <c r="P80" s="270"/>
      <c r="Q80" s="271"/>
      <c r="R80" s="272"/>
      <c r="S80" s="501">
        <f>G95</f>
        <v>14</v>
      </c>
      <c r="T80" s="501"/>
      <c r="U80" s="502" t="s">
        <v>206</v>
      </c>
      <c r="V80" s="502"/>
      <c r="W80" s="260"/>
      <c r="X80" s="261"/>
    </row>
    <row r="81" spans="1:24" ht="27.75" customHeight="1">
      <c r="A81" s="266">
        <v>1</v>
      </c>
      <c r="B81" s="296" t="s">
        <v>775</v>
      </c>
      <c r="C81" s="16" t="s">
        <v>124</v>
      </c>
      <c r="D81" s="15" t="s">
        <v>171</v>
      </c>
      <c r="E81" s="255" t="s">
        <v>797</v>
      </c>
      <c r="F81" s="17" t="s">
        <v>409</v>
      </c>
      <c r="G81" s="394">
        <v>44997</v>
      </c>
      <c r="H81" s="278" t="s">
        <v>233</v>
      </c>
      <c r="I81" s="279"/>
      <c r="J81" s="279">
        <v>1</v>
      </c>
      <c r="K81" s="279"/>
      <c r="L81" s="279"/>
      <c r="M81" s="279"/>
      <c r="N81" s="279"/>
      <c r="O81" s="279"/>
      <c r="P81" s="279"/>
      <c r="Q81" s="280"/>
      <c r="R81" s="281"/>
      <c r="S81" s="281"/>
      <c r="T81" s="281">
        <v>1</v>
      </c>
      <c r="U81" s="281"/>
      <c r="V81" s="277" t="s">
        <v>789</v>
      </c>
      <c r="W81" s="258"/>
      <c r="X81" s="259"/>
    </row>
    <row r="82" spans="1:24" ht="27.75" customHeight="1">
      <c r="A82" s="266">
        <v>2</v>
      </c>
      <c r="B82" s="296" t="s">
        <v>776</v>
      </c>
      <c r="C82" s="16" t="s">
        <v>124</v>
      </c>
      <c r="D82" s="15" t="s">
        <v>171</v>
      </c>
      <c r="E82" s="255" t="s">
        <v>797</v>
      </c>
      <c r="F82" s="17" t="s">
        <v>409</v>
      </c>
      <c r="G82" s="394">
        <v>44998</v>
      </c>
      <c r="H82" s="278" t="s">
        <v>233</v>
      </c>
      <c r="I82" s="79"/>
      <c r="J82" s="279">
        <v>1</v>
      </c>
      <c r="K82" s="79"/>
      <c r="L82" s="79"/>
      <c r="M82" s="79"/>
      <c r="N82" s="79"/>
      <c r="O82" s="79"/>
      <c r="P82" s="79"/>
      <c r="Q82" s="57"/>
      <c r="R82" s="82"/>
      <c r="S82" s="82"/>
      <c r="T82" s="281">
        <v>1</v>
      </c>
      <c r="U82" s="82"/>
      <c r="V82" s="277" t="s">
        <v>790</v>
      </c>
      <c r="W82" s="83"/>
      <c r="X82" s="276"/>
    </row>
    <row r="83" spans="1:24" ht="27.75" customHeight="1">
      <c r="A83" s="266">
        <v>3</v>
      </c>
      <c r="B83" s="296" t="s">
        <v>777</v>
      </c>
      <c r="C83" s="16" t="s">
        <v>124</v>
      </c>
      <c r="D83" s="15" t="s">
        <v>171</v>
      </c>
      <c r="E83" s="255" t="s">
        <v>798</v>
      </c>
      <c r="F83" s="17" t="s">
        <v>409</v>
      </c>
      <c r="G83" s="394">
        <v>44999</v>
      </c>
      <c r="H83" s="278" t="s">
        <v>233</v>
      </c>
      <c r="I83" s="79"/>
      <c r="J83" s="279">
        <v>1</v>
      </c>
      <c r="K83" s="79"/>
      <c r="L83" s="79"/>
      <c r="M83" s="79"/>
      <c r="N83" s="79"/>
      <c r="O83" s="79"/>
      <c r="P83" s="79"/>
      <c r="Q83" s="57"/>
      <c r="R83" s="82"/>
      <c r="S83" s="82"/>
      <c r="T83" s="281">
        <v>1</v>
      </c>
      <c r="U83" s="82"/>
      <c r="V83" s="277" t="s">
        <v>277</v>
      </c>
      <c r="W83" s="83"/>
      <c r="X83" s="276"/>
    </row>
    <row r="84" spans="1:24" ht="27.75" customHeight="1">
      <c r="A84" s="266">
        <v>4</v>
      </c>
      <c r="B84" s="296" t="s">
        <v>778</v>
      </c>
      <c r="C84" s="16" t="s">
        <v>124</v>
      </c>
      <c r="D84" s="15" t="s">
        <v>171</v>
      </c>
      <c r="E84" s="255" t="s">
        <v>720</v>
      </c>
      <c r="F84" s="17" t="s">
        <v>409</v>
      </c>
      <c r="G84" s="394">
        <v>45000</v>
      </c>
      <c r="H84" s="278" t="s">
        <v>233</v>
      </c>
      <c r="I84" s="79"/>
      <c r="J84" s="279">
        <v>1</v>
      </c>
      <c r="K84" s="79"/>
      <c r="L84" s="79"/>
      <c r="M84" s="79"/>
      <c r="N84" s="79"/>
      <c r="O84" s="79"/>
      <c r="P84" s="79"/>
      <c r="Q84" s="57"/>
      <c r="R84" s="82"/>
      <c r="S84" s="82"/>
      <c r="T84" s="281">
        <v>1</v>
      </c>
      <c r="U84" s="82"/>
      <c r="V84" s="277" t="s">
        <v>791</v>
      </c>
      <c r="W84" s="83"/>
      <c r="X84" s="276"/>
    </row>
    <row r="85" spans="1:24" ht="27.75" customHeight="1">
      <c r="A85" s="266">
        <v>5</v>
      </c>
      <c r="B85" s="296" t="s">
        <v>779</v>
      </c>
      <c r="C85" s="16" t="s">
        <v>124</v>
      </c>
      <c r="D85" s="15" t="s">
        <v>171</v>
      </c>
      <c r="E85" s="255" t="s">
        <v>797</v>
      </c>
      <c r="F85" s="17" t="s">
        <v>409</v>
      </c>
      <c r="G85" s="394">
        <v>45001</v>
      </c>
      <c r="H85" s="278" t="s">
        <v>233</v>
      </c>
      <c r="I85" s="79"/>
      <c r="J85" s="279">
        <v>1</v>
      </c>
      <c r="K85" s="79"/>
      <c r="L85" s="79"/>
      <c r="M85" s="79"/>
      <c r="N85" s="79"/>
      <c r="O85" s="79"/>
      <c r="P85" s="79"/>
      <c r="Q85" s="57"/>
      <c r="R85" s="82"/>
      <c r="S85" s="82"/>
      <c r="T85" s="281">
        <v>1</v>
      </c>
      <c r="U85" s="82"/>
      <c r="V85" s="277" t="s">
        <v>792</v>
      </c>
      <c r="W85" s="83"/>
      <c r="X85" s="276"/>
    </row>
    <row r="86" spans="1:24" ht="27.75" customHeight="1">
      <c r="A86" s="266">
        <v>6</v>
      </c>
      <c r="B86" s="296" t="s">
        <v>780</v>
      </c>
      <c r="C86" s="16" t="s">
        <v>124</v>
      </c>
      <c r="D86" s="15" t="s">
        <v>171</v>
      </c>
      <c r="E86" s="255" t="s">
        <v>799</v>
      </c>
      <c r="F86" s="17" t="s">
        <v>409</v>
      </c>
      <c r="G86" s="394">
        <v>45002</v>
      </c>
      <c r="H86" s="278" t="s">
        <v>233</v>
      </c>
      <c r="I86" s="79"/>
      <c r="J86" s="279">
        <v>1</v>
      </c>
      <c r="K86" s="79"/>
      <c r="L86" s="79"/>
      <c r="M86" s="79"/>
      <c r="N86" s="79"/>
      <c r="O86" s="79"/>
      <c r="P86" s="79"/>
      <c r="Q86" s="57"/>
      <c r="R86" s="82"/>
      <c r="S86" s="82"/>
      <c r="T86" s="281">
        <v>1</v>
      </c>
      <c r="U86" s="82"/>
      <c r="V86" s="277" t="s">
        <v>793</v>
      </c>
      <c r="W86" s="83"/>
      <c r="X86" s="276"/>
    </row>
    <row r="87" spans="1:24" ht="27.75" customHeight="1">
      <c r="A87" s="266">
        <v>7</v>
      </c>
      <c r="B87" s="296" t="s">
        <v>781</v>
      </c>
      <c r="C87" s="16" t="s">
        <v>124</v>
      </c>
      <c r="D87" s="15" t="s">
        <v>171</v>
      </c>
      <c r="E87" s="255" t="s">
        <v>800</v>
      </c>
      <c r="F87" s="17" t="s">
        <v>409</v>
      </c>
      <c r="G87" s="394">
        <v>45003</v>
      </c>
      <c r="H87" s="278" t="s">
        <v>233</v>
      </c>
      <c r="I87" s="79"/>
      <c r="J87" s="279">
        <v>1</v>
      </c>
      <c r="K87" s="79"/>
      <c r="L87" s="79"/>
      <c r="M87" s="79"/>
      <c r="N87" s="79"/>
      <c r="O87" s="79"/>
      <c r="P87" s="79"/>
      <c r="Q87" s="57"/>
      <c r="R87" s="82"/>
      <c r="S87" s="82"/>
      <c r="T87" s="281">
        <v>1</v>
      </c>
      <c r="U87" s="82"/>
      <c r="V87" s="277" t="s">
        <v>794</v>
      </c>
      <c r="W87" s="83"/>
      <c r="X87" s="276"/>
    </row>
    <row r="88" spans="1:24" ht="27.75" customHeight="1">
      <c r="A88" s="266">
        <v>8</v>
      </c>
      <c r="B88" s="296" t="s">
        <v>782</v>
      </c>
      <c r="C88" s="16" t="s">
        <v>124</v>
      </c>
      <c r="D88" s="15" t="s">
        <v>171</v>
      </c>
      <c r="E88" s="255" t="s">
        <v>720</v>
      </c>
      <c r="F88" s="17" t="s">
        <v>409</v>
      </c>
      <c r="G88" s="394">
        <v>45004</v>
      </c>
      <c r="H88" s="278" t="s">
        <v>233</v>
      </c>
      <c r="I88" s="79"/>
      <c r="J88" s="279">
        <v>1</v>
      </c>
      <c r="K88" s="79"/>
      <c r="L88" s="79"/>
      <c r="M88" s="79"/>
      <c r="N88" s="79"/>
      <c r="O88" s="79"/>
      <c r="P88" s="284"/>
      <c r="Q88" s="57"/>
      <c r="R88" s="82"/>
      <c r="S88" s="82"/>
      <c r="T88" s="281">
        <v>1</v>
      </c>
      <c r="U88" s="82"/>
      <c r="V88" s="277" t="s">
        <v>535</v>
      </c>
      <c r="W88" s="264"/>
      <c r="X88" s="265"/>
    </row>
    <row r="89" spans="1:24" ht="45.6" customHeight="1">
      <c r="A89" s="266">
        <v>9</v>
      </c>
      <c r="B89" s="296" t="s">
        <v>783</v>
      </c>
      <c r="C89" s="16" t="s">
        <v>124</v>
      </c>
      <c r="D89" s="15" t="s">
        <v>171</v>
      </c>
      <c r="E89" s="255" t="s">
        <v>171</v>
      </c>
      <c r="F89" s="17" t="s">
        <v>409</v>
      </c>
      <c r="G89" s="394">
        <v>45005</v>
      </c>
      <c r="H89" s="278" t="s">
        <v>233</v>
      </c>
      <c r="I89" s="79"/>
      <c r="J89" s="279">
        <v>1</v>
      </c>
      <c r="K89" s="79"/>
      <c r="L89" s="79"/>
      <c r="M89" s="79"/>
      <c r="N89" s="79"/>
      <c r="O89" s="79"/>
      <c r="P89" s="79"/>
      <c r="Q89" s="57"/>
      <c r="R89" s="82"/>
      <c r="S89" s="82"/>
      <c r="T89" s="281">
        <v>1</v>
      </c>
      <c r="U89" s="82"/>
      <c r="V89" s="277" t="s">
        <v>795</v>
      </c>
      <c r="W89" s="83"/>
      <c r="X89" s="84"/>
    </row>
    <row r="90" spans="1:24" ht="42" customHeight="1">
      <c r="A90" s="266">
        <v>10</v>
      </c>
      <c r="B90" s="296" t="s">
        <v>784</v>
      </c>
      <c r="C90" s="16" t="s">
        <v>124</v>
      </c>
      <c r="D90" s="15" t="s">
        <v>171</v>
      </c>
      <c r="E90" s="255" t="s">
        <v>801</v>
      </c>
      <c r="F90" s="17" t="s">
        <v>409</v>
      </c>
      <c r="G90" s="394">
        <v>45006</v>
      </c>
      <c r="H90" s="278" t="s">
        <v>233</v>
      </c>
      <c r="I90" s="79"/>
      <c r="J90" s="279">
        <v>1</v>
      </c>
      <c r="K90" s="79"/>
      <c r="L90" s="79"/>
      <c r="M90" s="79"/>
      <c r="N90" s="79"/>
      <c r="O90" s="79"/>
      <c r="P90" s="79"/>
      <c r="Q90" s="57"/>
      <c r="R90" s="82"/>
      <c r="S90" s="82"/>
      <c r="T90" s="281">
        <v>1</v>
      </c>
      <c r="U90" s="82"/>
      <c r="V90" s="277" t="s">
        <v>277</v>
      </c>
      <c r="W90" s="83"/>
      <c r="X90" s="84"/>
    </row>
    <row r="91" spans="1:24" ht="37.5" customHeight="1">
      <c r="A91" s="266">
        <v>11</v>
      </c>
      <c r="B91" s="296" t="s">
        <v>785</v>
      </c>
      <c r="C91" s="16" t="s">
        <v>124</v>
      </c>
      <c r="D91" s="15" t="s">
        <v>171</v>
      </c>
      <c r="E91" s="255" t="s">
        <v>802</v>
      </c>
      <c r="F91" s="17" t="s">
        <v>409</v>
      </c>
      <c r="G91" s="394">
        <v>45007</v>
      </c>
      <c r="H91" s="278" t="s">
        <v>233</v>
      </c>
      <c r="I91" s="79"/>
      <c r="J91" s="279">
        <v>1</v>
      </c>
      <c r="K91" s="79"/>
      <c r="L91" s="79"/>
      <c r="M91" s="79"/>
      <c r="N91" s="79"/>
      <c r="O91" s="79"/>
      <c r="P91" s="79"/>
      <c r="Q91" s="57"/>
      <c r="R91" s="82"/>
      <c r="S91" s="82"/>
      <c r="T91" s="281">
        <v>1</v>
      </c>
      <c r="U91" s="82"/>
      <c r="V91" s="277" t="s">
        <v>793</v>
      </c>
      <c r="W91" s="83"/>
      <c r="X91" s="84"/>
    </row>
    <row r="92" spans="1:24" ht="35.450000000000003" customHeight="1">
      <c r="A92" s="266">
        <v>12</v>
      </c>
      <c r="B92" s="296" t="s">
        <v>786</v>
      </c>
      <c r="C92" s="16" t="s">
        <v>124</v>
      </c>
      <c r="D92" s="15" t="s">
        <v>171</v>
      </c>
      <c r="E92" s="255" t="s">
        <v>798</v>
      </c>
      <c r="F92" s="17" t="s">
        <v>409</v>
      </c>
      <c r="G92" s="394">
        <v>45008</v>
      </c>
      <c r="H92" s="278" t="s">
        <v>233</v>
      </c>
      <c r="I92" s="79"/>
      <c r="J92" s="279">
        <v>1</v>
      </c>
      <c r="K92" s="79"/>
      <c r="L92" s="79"/>
      <c r="M92" s="79"/>
      <c r="N92" s="79"/>
      <c r="O92" s="79"/>
      <c r="P92" s="79"/>
      <c r="Q92" s="57"/>
      <c r="R92" s="82"/>
      <c r="S92" s="82"/>
      <c r="T92" s="281">
        <v>1</v>
      </c>
      <c r="U92" s="82"/>
      <c r="V92" s="277" t="s">
        <v>793</v>
      </c>
      <c r="W92" s="83"/>
      <c r="X92" s="84"/>
    </row>
    <row r="93" spans="1:24" ht="36.6" customHeight="1">
      <c r="A93" s="266">
        <v>13</v>
      </c>
      <c r="B93" s="296" t="s">
        <v>787</v>
      </c>
      <c r="C93" s="16" t="s">
        <v>124</v>
      </c>
      <c r="D93" s="15" t="s">
        <v>171</v>
      </c>
      <c r="E93" s="255" t="s">
        <v>364</v>
      </c>
      <c r="F93" s="17" t="s">
        <v>409</v>
      </c>
      <c r="G93" s="394">
        <v>45009</v>
      </c>
      <c r="H93" s="278" t="s">
        <v>233</v>
      </c>
      <c r="I93" s="79"/>
      <c r="J93" s="279">
        <v>1</v>
      </c>
      <c r="K93" s="79"/>
      <c r="L93" s="79"/>
      <c r="M93" s="79"/>
      <c r="N93" s="79"/>
      <c r="O93" s="79"/>
      <c r="P93" s="79"/>
      <c r="Q93" s="57"/>
      <c r="R93" s="82"/>
      <c r="S93" s="82"/>
      <c r="T93" s="281">
        <v>1</v>
      </c>
      <c r="U93" s="82"/>
      <c r="V93" s="277" t="s">
        <v>789</v>
      </c>
      <c r="W93" s="83"/>
      <c r="X93" s="84"/>
    </row>
    <row r="94" spans="1:24" ht="41.1" customHeight="1">
      <c r="A94" s="266">
        <v>14</v>
      </c>
      <c r="B94" s="296" t="s">
        <v>788</v>
      </c>
      <c r="C94" s="16" t="s">
        <v>124</v>
      </c>
      <c r="D94" s="15" t="s">
        <v>171</v>
      </c>
      <c r="E94" s="255" t="s">
        <v>797</v>
      </c>
      <c r="F94" s="17" t="s">
        <v>409</v>
      </c>
      <c r="G94" s="394">
        <v>45010</v>
      </c>
      <c r="H94" s="278" t="s">
        <v>233</v>
      </c>
      <c r="I94" s="79"/>
      <c r="J94" s="279">
        <v>1</v>
      </c>
      <c r="K94" s="79"/>
      <c r="L94" s="79"/>
      <c r="M94" s="79"/>
      <c r="N94" s="79"/>
      <c r="O94" s="79"/>
      <c r="P94" s="79"/>
      <c r="Q94" s="57"/>
      <c r="R94" s="82"/>
      <c r="S94" s="82"/>
      <c r="T94" s="281">
        <v>1</v>
      </c>
      <c r="U94" s="82"/>
      <c r="V94" s="277" t="s">
        <v>796</v>
      </c>
      <c r="W94" s="83"/>
      <c r="X94" s="84"/>
    </row>
    <row r="95" spans="1:24" ht="27.75" customHeight="1">
      <c r="A95" s="14"/>
      <c r="B95" s="61"/>
      <c r="C95" s="73"/>
      <c r="D95" s="61"/>
      <c r="E95" s="73"/>
      <c r="F95" s="17"/>
      <c r="G95" s="21">
        <f>SUM(I95:P95)</f>
        <v>14</v>
      </c>
      <c r="H95" s="21"/>
      <c r="I95" s="51">
        <f>SUM(I80:I94)</f>
        <v>0</v>
      </c>
      <c r="J95" s="51">
        <f>SUM(J81:J94)</f>
        <v>14</v>
      </c>
      <c r="K95" s="51">
        <f>SUM(K81:K88)</f>
        <v>0</v>
      </c>
      <c r="L95" s="51">
        <f>SUM(L81:L88)</f>
        <v>0</v>
      </c>
      <c r="M95" s="51">
        <f>SUM(M81:M94)</f>
        <v>0</v>
      </c>
      <c r="N95" s="51">
        <f>SUM(N81:N88)</f>
        <v>0</v>
      </c>
      <c r="O95" s="51">
        <f>SUM(O81:O88)</f>
        <v>0</v>
      </c>
      <c r="P95" s="51">
        <f>SUM(P81:P88)</f>
        <v>0</v>
      </c>
      <c r="Q95" s="57"/>
      <c r="R95" s="58"/>
      <c r="S95" s="58"/>
      <c r="T95" s="58"/>
      <c r="U95" s="58"/>
      <c r="V95" s="254"/>
      <c r="W95" s="59"/>
      <c r="X95" s="60"/>
    </row>
    <row r="96" spans="1:24" ht="27.75" customHeight="1">
      <c r="A96" s="87" t="s">
        <v>805</v>
      </c>
      <c r="B96" s="88"/>
      <c r="C96" s="88"/>
      <c r="D96" s="88"/>
      <c r="E96" s="88"/>
      <c r="F96" s="88"/>
      <c r="G96" s="88"/>
      <c r="H96" s="88"/>
      <c r="I96" s="88"/>
      <c r="J96" s="88"/>
      <c r="K96" s="88"/>
      <c r="L96" s="88"/>
      <c r="M96" s="88"/>
      <c r="N96" s="88"/>
      <c r="O96" s="88"/>
      <c r="P96" s="89"/>
      <c r="Q96" s="90"/>
      <c r="R96" s="91"/>
      <c r="S96" s="501">
        <f>G105</f>
        <v>8</v>
      </c>
      <c r="T96" s="501"/>
      <c r="U96" s="522" t="s">
        <v>206</v>
      </c>
      <c r="V96" s="522"/>
      <c r="W96" s="92"/>
      <c r="X96" s="92"/>
    </row>
    <row r="97" spans="1:24" ht="27.75" customHeight="1">
      <c r="A97" s="14">
        <v>1</v>
      </c>
      <c r="B97" s="307" t="s">
        <v>767</v>
      </c>
      <c r="C97" s="16" t="s">
        <v>468</v>
      </c>
      <c r="D97" s="15" t="s">
        <v>157</v>
      </c>
      <c r="E97" s="253" t="s">
        <v>364</v>
      </c>
      <c r="F97" s="310" t="s">
        <v>436</v>
      </c>
      <c r="G97" s="309">
        <v>45366</v>
      </c>
      <c r="H97" s="18" t="s">
        <v>233</v>
      </c>
      <c r="I97" s="50"/>
      <c r="J97" s="50">
        <v>1</v>
      </c>
      <c r="K97" s="50"/>
      <c r="L97" s="50"/>
      <c r="M97" s="50"/>
      <c r="N97" s="50"/>
      <c r="O97" s="50"/>
      <c r="P97" s="50"/>
      <c r="Q97" s="57"/>
      <c r="R97" s="58"/>
      <c r="S97" s="58"/>
      <c r="T97" s="58">
        <v>1</v>
      </c>
      <c r="U97" s="58"/>
      <c r="V97" s="305" t="s">
        <v>757</v>
      </c>
      <c r="W97" s="59"/>
      <c r="X97" s="60"/>
    </row>
    <row r="98" spans="1:24" ht="27.75" customHeight="1">
      <c r="A98" s="14">
        <v>2</v>
      </c>
      <c r="B98" s="306" t="s">
        <v>768</v>
      </c>
      <c r="C98" s="16" t="s">
        <v>468</v>
      </c>
      <c r="D98" s="15" t="s">
        <v>157</v>
      </c>
      <c r="E98" s="253" t="s">
        <v>364</v>
      </c>
      <c r="F98" s="310" t="s">
        <v>436</v>
      </c>
      <c r="G98" s="309">
        <v>45367</v>
      </c>
      <c r="H98" s="18" t="s">
        <v>233</v>
      </c>
      <c r="I98" s="50"/>
      <c r="J98" s="50">
        <v>1</v>
      </c>
      <c r="K98" s="50"/>
      <c r="L98" s="50"/>
      <c r="M98" s="50"/>
      <c r="N98" s="50"/>
      <c r="O98" s="50"/>
      <c r="P98" s="50"/>
      <c r="Q98" s="57"/>
      <c r="R98" s="58"/>
      <c r="S98" s="58"/>
      <c r="T98" s="58">
        <v>1</v>
      </c>
      <c r="U98" s="58"/>
      <c r="V98" s="306" t="s">
        <v>757</v>
      </c>
      <c r="W98" s="59"/>
      <c r="X98" s="60"/>
    </row>
    <row r="99" spans="1:24" ht="27.75" customHeight="1">
      <c r="A99" s="14">
        <v>3</v>
      </c>
      <c r="B99" s="306" t="s">
        <v>769</v>
      </c>
      <c r="C99" s="16" t="s">
        <v>468</v>
      </c>
      <c r="D99" s="15" t="s">
        <v>157</v>
      </c>
      <c r="E99" s="253" t="s">
        <v>364</v>
      </c>
      <c r="F99" s="310" t="s">
        <v>436</v>
      </c>
      <c r="G99" s="309">
        <v>45368</v>
      </c>
      <c r="H99" s="18" t="s">
        <v>233</v>
      </c>
      <c r="I99" s="50"/>
      <c r="J99" s="50">
        <v>1</v>
      </c>
      <c r="K99" s="50"/>
      <c r="L99" s="50"/>
      <c r="M99" s="50"/>
      <c r="N99" s="50"/>
      <c r="O99" s="50"/>
      <c r="P99" s="50"/>
      <c r="Q99" s="57"/>
      <c r="R99" s="58"/>
      <c r="S99" s="58"/>
      <c r="T99" s="58">
        <v>1</v>
      </c>
      <c r="U99" s="58"/>
      <c r="V99" s="306" t="s">
        <v>757</v>
      </c>
      <c r="W99" s="59"/>
      <c r="X99" s="60"/>
    </row>
    <row r="100" spans="1:24" ht="27.75" customHeight="1">
      <c r="A100" s="14">
        <v>4</v>
      </c>
      <c r="B100" s="306" t="s">
        <v>770</v>
      </c>
      <c r="C100" s="16" t="s">
        <v>468</v>
      </c>
      <c r="D100" s="15" t="s">
        <v>157</v>
      </c>
      <c r="E100" s="253" t="s">
        <v>364</v>
      </c>
      <c r="F100" s="310" t="s">
        <v>436</v>
      </c>
      <c r="G100" s="309">
        <v>45369</v>
      </c>
      <c r="H100" s="18" t="s">
        <v>233</v>
      </c>
      <c r="I100" s="50"/>
      <c r="J100" s="50">
        <v>1</v>
      </c>
      <c r="K100" s="50"/>
      <c r="L100" s="50"/>
      <c r="M100" s="50"/>
      <c r="N100" s="50"/>
      <c r="O100" s="50"/>
      <c r="P100" s="50"/>
      <c r="Q100" s="57"/>
      <c r="R100" s="58"/>
      <c r="S100" s="58"/>
      <c r="T100" s="58">
        <v>1</v>
      </c>
      <c r="U100" s="58"/>
      <c r="V100" s="306" t="s">
        <v>757</v>
      </c>
      <c r="W100" s="258"/>
      <c r="X100" s="298"/>
    </row>
    <row r="101" spans="1:24" ht="27.75" customHeight="1">
      <c r="A101" s="14">
        <v>5</v>
      </c>
      <c r="B101" s="306" t="s">
        <v>771</v>
      </c>
      <c r="C101" s="16" t="s">
        <v>468</v>
      </c>
      <c r="D101" s="15" t="s">
        <v>157</v>
      </c>
      <c r="E101" s="253" t="s">
        <v>364</v>
      </c>
      <c r="F101" s="310" t="s">
        <v>436</v>
      </c>
      <c r="G101" s="309">
        <v>45370</v>
      </c>
      <c r="H101" s="18" t="s">
        <v>233</v>
      </c>
      <c r="I101" s="50"/>
      <c r="J101" s="50">
        <v>1</v>
      </c>
      <c r="K101" s="50"/>
      <c r="L101" s="50"/>
      <c r="M101" s="50"/>
      <c r="N101" s="50"/>
      <c r="O101" s="50"/>
      <c r="P101" s="50"/>
      <c r="Q101" s="57"/>
      <c r="R101" s="58"/>
      <c r="S101" s="58"/>
      <c r="T101" s="58">
        <v>1</v>
      </c>
      <c r="U101" s="58"/>
      <c r="V101" s="306" t="s">
        <v>757</v>
      </c>
      <c r="W101" s="258"/>
      <c r="X101" s="298"/>
    </row>
    <row r="102" spans="1:24" ht="27.75" customHeight="1">
      <c r="A102" s="14">
        <v>6</v>
      </c>
      <c r="B102" s="306" t="s">
        <v>772</v>
      </c>
      <c r="C102" s="16" t="s">
        <v>468</v>
      </c>
      <c r="D102" s="15" t="s">
        <v>157</v>
      </c>
      <c r="E102" s="253" t="s">
        <v>364</v>
      </c>
      <c r="F102" s="310" t="s">
        <v>436</v>
      </c>
      <c r="G102" s="309">
        <v>45371</v>
      </c>
      <c r="H102" s="18" t="s">
        <v>233</v>
      </c>
      <c r="I102" s="50"/>
      <c r="J102" s="50">
        <v>1</v>
      </c>
      <c r="K102" s="50"/>
      <c r="L102" s="50"/>
      <c r="M102" s="50"/>
      <c r="N102" s="50"/>
      <c r="O102" s="50"/>
      <c r="P102" s="50"/>
      <c r="Q102" s="57"/>
      <c r="R102" s="58"/>
      <c r="S102" s="58"/>
      <c r="T102" s="58">
        <v>1</v>
      </c>
      <c r="U102" s="58"/>
      <c r="V102" s="306" t="s">
        <v>757</v>
      </c>
      <c r="W102" s="258"/>
      <c r="X102" s="298"/>
    </row>
    <row r="103" spans="1:24" ht="27.75" customHeight="1">
      <c r="A103" s="14">
        <v>7</v>
      </c>
      <c r="B103" s="306" t="s">
        <v>773</v>
      </c>
      <c r="C103" s="16" t="s">
        <v>468</v>
      </c>
      <c r="D103" s="15" t="s">
        <v>157</v>
      </c>
      <c r="E103" s="253" t="s">
        <v>364</v>
      </c>
      <c r="F103" s="310" t="s">
        <v>436</v>
      </c>
      <c r="G103" s="309">
        <v>45372</v>
      </c>
      <c r="H103" s="18" t="s">
        <v>233</v>
      </c>
      <c r="I103" s="50"/>
      <c r="J103" s="50">
        <v>1</v>
      </c>
      <c r="K103" s="50"/>
      <c r="L103" s="50"/>
      <c r="M103" s="50"/>
      <c r="N103" s="50"/>
      <c r="O103" s="50"/>
      <c r="P103" s="50"/>
      <c r="Q103" s="57"/>
      <c r="R103" s="58"/>
      <c r="S103" s="58"/>
      <c r="T103" s="58">
        <v>1</v>
      </c>
      <c r="U103" s="58"/>
      <c r="V103" s="306" t="s">
        <v>757</v>
      </c>
      <c r="W103" s="258"/>
      <c r="X103" s="298"/>
    </row>
    <row r="104" spans="1:24" ht="27.75" customHeight="1">
      <c r="A104" s="14">
        <v>8</v>
      </c>
      <c r="B104" s="306" t="s">
        <v>774</v>
      </c>
      <c r="C104" s="16" t="s">
        <v>468</v>
      </c>
      <c r="D104" s="15" t="s">
        <v>157</v>
      </c>
      <c r="E104" s="253" t="s">
        <v>364</v>
      </c>
      <c r="F104" s="310" t="s">
        <v>436</v>
      </c>
      <c r="G104" s="309">
        <v>45373</v>
      </c>
      <c r="H104" s="18" t="s">
        <v>233</v>
      </c>
      <c r="I104" s="50"/>
      <c r="J104" s="50">
        <v>1</v>
      </c>
      <c r="K104" s="50"/>
      <c r="L104" s="50"/>
      <c r="M104" s="50"/>
      <c r="N104" s="50"/>
      <c r="O104" s="50"/>
      <c r="P104" s="50"/>
      <c r="Q104" s="57"/>
      <c r="R104" s="58"/>
      <c r="S104" s="58"/>
      <c r="T104" s="58">
        <v>1</v>
      </c>
      <c r="U104" s="58"/>
      <c r="V104" s="306" t="s">
        <v>757</v>
      </c>
      <c r="W104" s="258"/>
      <c r="X104" s="298"/>
    </row>
    <row r="105" spans="1:24" ht="27.75" customHeight="1">
      <c r="A105" s="14"/>
      <c r="B105" s="19"/>
      <c r="C105" s="20"/>
      <c r="D105" s="19"/>
      <c r="E105" s="20"/>
      <c r="F105" s="17"/>
      <c r="G105" s="21">
        <f>SUM(I105:P105)</f>
        <v>8</v>
      </c>
      <c r="H105" s="21"/>
      <c r="I105" s="51">
        <f>SUM(I97:I104)</f>
        <v>0</v>
      </c>
      <c r="J105" s="51">
        <f>SUM(J97:J104)</f>
        <v>8</v>
      </c>
      <c r="K105" s="51">
        <f>SUM(K80:K104)</f>
        <v>0</v>
      </c>
      <c r="L105" s="51">
        <f>SUM(L80:L104)</f>
        <v>0</v>
      </c>
      <c r="M105" s="51">
        <f>SUM(M97:M104)</f>
        <v>0</v>
      </c>
      <c r="N105" s="51">
        <f>SUM(N80:N104)</f>
        <v>0</v>
      </c>
      <c r="O105" s="51">
        <f>SUM(O80:O104)</f>
        <v>0</v>
      </c>
      <c r="P105" s="51">
        <f>SUM(P80:P104)</f>
        <v>0</v>
      </c>
      <c r="Q105" s="57"/>
      <c r="R105" s="58"/>
      <c r="S105" s="58"/>
      <c r="T105" s="58"/>
      <c r="U105" s="58"/>
      <c r="V105" s="254"/>
      <c r="W105" s="59"/>
      <c r="X105" s="60"/>
    </row>
    <row r="106" spans="1:24" ht="36.6" customHeight="1">
      <c r="A106" s="87" t="s">
        <v>804</v>
      </c>
      <c r="B106" s="88"/>
      <c r="C106" s="88"/>
      <c r="D106" s="88"/>
      <c r="E106" s="88"/>
      <c r="F106" s="88"/>
      <c r="G106" s="88"/>
      <c r="H106" s="88"/>
      <c r="I106" s="88"/>
      <c r="J106" s="88"/>
      <c r="K106" s="88"/>
      <c r="L106" s="88"/>
      <c r="M106" s="88"/>
      <c r="N106" s="88"/>
      <c r="O106" s="88"/>
      <c r="P106" s="89"/>
      <c r="Q106" s="90"/>
      <c r="R106" s="91"/>
      <c r="S106" s="501">
        <f>G117</f>
        <v>10</v>
      </c>
      <c r="T106" s="501"/>
      <c r="U106" s="522" t="s">
        <v>206</v>
      </c>
      <c r="V106" s="522"/>
      <c r="W106" s="92"/>
      <c r="X106" s="92"/>
    </row>
    <row r="107" spans="1:24" ht="34.5" customHeight="1">
      <c r="A107" s="14">
        <v>1</v>
      </c>
      <c r="B107" s="308" t="s">
        <v>756</v>
      </c>
      <c r="C107" s="16" t="s">
        <v>468</v>
      </c>
      <c r="D107" s="15" t="s">
        <v>157</v>
      </c>
      <c r="E107" s="253" t="s">
        <v>364</v>
      </c>
      <c r="F107" s="310" t="s">
        <v>423</v>
      </c>
      <c r="G107" s="309">
        <v>45382</v>
      </c>
      <c r="H107" s="18" t="s">
        <v>233</v>
      </c>
      <c r="I107" s="50"/>
      <c r="J107" s="50">
        <v>1</v>
      </c>
      <c r="K107" s="50"/>
      <c r="L107" s="50"/>
      <c r="M107" s="50"/>
      <c r="N107" s="50"/>
      <c r="O107" s="50"/>
      <c r="P107" s="50"/>
      <c r="Q107" s="57"/>
      <c r="R107" s="58"/>
      <c r="S107" s="58"/>
      <c r="T107" s="58">
        <v>1</v>
      </c>
      <c r="U107" s="58"/>
      <c r="V107" s="311" t="s">
        <v>757</v>
      </c>
      <c r="W107" s="59"/>
      <c r="X107" s="60"/>
    </row>
    <row r="108" spans="1:24" ht="34.5" customHeight="1">
      <c r="A108" s="286">
        <v>2</v>
      </c>
      <c r="B108" s="308" t="s">
        <v>758</v>
      </c>
      <c r="C108" s="16" t="s">
        <v>468</v>
      </c>
      <c r="D108" s="15" t="s">
        <v>157</v>
      </c>
      <c r="E108" s="253" t="s">
        <v>364</v>
      </c>
      <c r="F108" s="310" t="s">
        <v>423</v>
      </c>
      <c r="G108" s="309">
        <v>45379</v>
      </c>
      <c r="H108" s="18" t="s">
        <v>233</v>
      </c>
      <c r="I108" s="279"/>
      <c r="J108" s="50">
        <v>1</v>
      </c>
      <c r="K108" s="279"/>
      <c r="L108" s="279"/>
      <c r="M108" s="279"/>
      <c r="N108" s="279"/>
      <c r="O108" s="279"/>
      <c r="P108" s="279"/>
      <c r="Q108" s="57"/>
      <c r="R108" s="281"/>
      <c r="S108" s="281"/>
      <c r="T108" s="58">
        <v>1</v>
      </c>
      <c r="U108" s="281"/>
      <c r="V108" s="311" t="s">
        <v>757</v>
      </c>
      <c r="W108" s="258"/>
      <c r="X108" s="60"/>
    </row>
    <row r="109" spans="1:24" ht="34.5" customHeight="1">
      <c r="A109" s="286">
        <v>3</v>
      </c>
      <c r="B109" s="308" t="s">
        <v>759</v>
      </c>
      <c r="C109" s="16" t="s">
        <v>468</v>
      </c>
      <c r="D109" s="15" t="s">
        <v>157</v>
      </c>
      <c r="E109" s="253" t="s">
        <v>364</v>
      </c>
      <c r="F109" s="310" t="s">
        <v>423</v>
      </c>
      <c r="G109" s="309">
        <v>45381</v>
      </c>
      <c r="H109" s="18" t="s">
        <v>233</v>
      </c>
      <c r="I109" s="279"/>
      <c r="J109" s="50">
        <v>1</v>
      </c>
      <c r="K109" s="279"/>
      <c r="L109" s="279"/>
      <c r="M109" s="279"/>
      <c r="N109" s="279"/>
      <c r="O109" s="279"/>
      <c r="P109" s="279"/>
      <c r="Q109" s="57"/>
      <c r="R109" s="281"/>
      <c r="S109" s="281"/>
      <c r="T109" s="58">
        <v>1</v>
      </c>
      <c r="U109" s="281"/>
      <c r="V109" s="311" t="s">
        <v>757</v>
      </c>
      <c r="W109" s="258"/>
      <c r="X109" s="60"/>
    </row>
    <row r="110" spans="1:24" ht="34.5" customHeight="1">
      <c r="A110" s="14">
        <v>4</v>
      </c>
      <c r="B110" s="308" t="s">
        <v>760</v>
      </c>
      <c r="C110" s="16" t="s">
        <v>468</v>
      </c>
      <c r="D110" s="15" t="s">
        <v>157</v>
      </c>
      <c r="E110" s="253" t="s">
        <v>364</v>
      </c>
      <c r="F110" s="310" t="s">
        <v>423</v>
      </c>
      <c r="G110" s="309">
        <v>45380</v>
      </c>
      <c r="H110" s="18" t="s">
        <v>233</v>
      </c>
      <c r="I110" s="279"/>
      <c r="J110" s="50">
        <v>1</v>
      </c>
      <c r="K110" s="279"/>
      <c r="L110" s="279"/>
      <c r="M110" s="279"/>
      <c r="N110" s="279"/>
      <c r="O110" s="279"/>
      <c r="P110" s="279"/>
      <c r="Q110" s="57"/>
      <c r="R110" s="281"/>
      <c r="S110" s="281"/>
      <c r="T110" s="58">
        <v>1</v>
      </c>
      <c r="U110" s="281"/>
      <c r="V110" s="311" t="s">
        <v>757</v>
      </c>
      <c r="W110" s="258"/>
      <c r="X110" s="60"/>
    </row>
    <row r="111" spans="1:24" ht="34.5" customHeight="1">
      <c r="A111" s="286">
        <v>5</v>
      </c>
      <c r="B111" s="308" t="s">
        <v>761</v>
      </c>
      <c r="C111" s="16" t="s">
        <v>468</v>
      </c>
      <c r="D111" s="15" t="s">
        <v>157</v>
      </c>
      <c r="E111" s="253" t="s">
        <v>364</v>
      </c>
      <c r="F111" s="310" t="s">
        <v>423</v>
      </c>
      <c r="G111" s="309">
        <v>45378</v>
      </c>
      <c r="H111" s="18" t="s">
        <v>233</v>
      </c>
      <c r="I111" s="279"/>
      <c r="J111" s="50">
        <v>1</v>
      </c>
      <c r="K111" s="279"/>
      <c r="L111" s="279"/>
      <c r="M111" s="279"/>
      <c r="N111" s="279"/>
      <c r="O111" s="279"/>
      <c r="P111" s="279"/>
      <c r="Q111" s="57"/>
      <c r="R111" s="281"/>
      <c r="S111" s="281"/>
      <c r="T111" s="58">
        <v>1</v>
      </c>
      <c r="U111" s="281"/>
      <c r="V111" s="311" t="s">
        <v>757</v>
      </c>
      <c r="W111" s="258"/>
      <c r="X111" s="60"/>
    </row>
    <row r="112" spans="1:24" ht="34.5" customHeight="1">
      <c r="A112" s="286">
        <v>6</v>
      </c>
      <c r="B112" s="308" t="s">
        <v>762</v>
      </c>
      <c r="C112" s="16" t="s">
        <v>468</v>
      </c>
      <c r="D112" s="15" t="s">
        <v>157</v>
      </c>
      <c r="E112" s="253" t="s">
        <v>364</v>
      </c>
      <c r="F112" s="310" t="s">
        <v>423</v>
      </c>
      <c r="G112" s="309">
        <v>45377</v>
      </c>
      <c r="H112" s="18" t="s">
        <v>233</v>
      </c>
      <c r="I112" s="279"/>
      <c r="J112" s="50">
        <v>1</v>
      </c>
      <c r="K112" s="279"/>
      <c r="L112" s="279"/>
      <c r="M112" s="279"/>
      <c r="N112" s="279"/>
      <c r="O112" s="279"/>
      <c r="P112" s="279"/>
      <c r="Q112" s="57"/>
      <c r="R112" s="281"/>
      <c r="S112" s="281"/>
      <c r="T112" s="58">
        <v>1</v>
      </c>
      <c r="U112" s="281"/>
      <c r="V112" s="311" t="s">
        <v>757</v>
      </c>
      <c r="W112" s="258"/>
      <c r="X112" s="60"/>
    </row>
    <row r="113" spans="1:24" ht="34.5" customHeight="1">
      <c r="A113" s="14">
        <v>7</v>
      </c>
      <c r="B113" s="308" t="s">
        <v>763</v>
      </c>
      <c r="C113" s="16" t="s">
        <v>468</v>
      </c>
      <c r="D113" s="15" t="s">
        <v>157</v>
      </c>
      <c r="E113" s="253" t="s">
        <v>364</v>
      </c>
      <c r="F113" s="310" t="s">
        <v>423</v>
      </c>
      <c r="G113" s="309">
        <v>45376</v>
      </c>
      <c r="H113" s="18" t="s">
        <v>233</v>
      </c>
      <c r="I113" s="279"/>
      <c r="J113" s="50">
        <v>1</v>
      </c>
      <c r="K113" s="279"/>
      <c r="L113" s="279"/>
      <c r="M113" s="279"/>
      <c r="N113" s="279"/>
      <c r="O113" s="279"/>
      <c r="P113" s="279"/>
      <c r="Q113" s="57"/>
      <c r="R113" s="281"/>
      <c r="S113" s="281"/>
      <c r="T113" s="58">
        <v>1</v>
      </c>
      <c r="U113" s="281"/>
      <c r="V113" s="311" t="s">
        <v>757</v>
      </c>
      <c r="W113" s="258"/>
      <c r="X113" s="60"/>
    </row>
    <row r="114" spans="1:24" ht="34.5" customHeight="1">
      <c r="A114" s="286">
        <v>8</v>
      </c>
      <c r="B114" s="308" t="s">
        <v>764</v>
      </c>
      <c r="C114" s="16" t="s">
        <v>468</v>
      </c>
      <c r="D114" s="15" t="s">
        <v>157</v>
      </c>
      <c r="E114" s="253" t="s">
        <v>364</v>
      </c>
      <c r="F114" s="310" t="s">
        <v>423</v>
      </c>
      <c r="G114" s="309">
        <v>45375</v>
      </c>
      <c r="H114" s="18" t="s">
        <v>233</v>
      </c>
      <c r="I114" s="279"/>
      <c r="J114" s="50">
        <v>1</v>
      </c>
      <c r="K114" s="279"/>
      <c r="L114" s="279"/>
      <c r="M114" s="279"/>
      <c r="N114" s="279"/>
      <c r="O114" s="279"/>
      <c r="P114" s="279"/>
      <c r="Q114" s="57"/>
      <c r="R114" s="281"/>
      <c r="S114" s="281"/>
      <c r="T114" s="58">
        <v>1</v>
      </c>
      <c r="U114" s="281"/>
      <c r="V114" s="311" t="s">
        <v>757</v>
      </c>
      <c r="W114" s="258"/>
      <c r="X114" s="60"/>
    </row>
    <row r="115" spans="1:24" ht="34.5" customHeight="1">
      <c r="A115" s="286">
        <v>9</v>
      </c>
      <c r="B115" s="308" t="s">
        <v>765</v>
      </c>
      <c r="C115" s="16" t="s">
        <v>468</v>
      </c>
      <c r="D115" s="15" t="s">
        <v>157</v>
      </c>
      <c r="E115" s="253" t="s">
        <v>364</v>
      </c>
      <c r="F115" s="310" t="s">
        <v>423</v>
      </c>
      <c r="G115" s="309">
        <v>45374</v>
      </c>
      <c r="H115" s="18" t="s">
        <v>233</v>
      </c>
      <c r="I115" s="279"/>
      <c r="J115" s="50">
        <v>1</v>
      </c>
      <c r="K115" s="279"/>
      <c r="L115" s="279"/>
      <c r="M115" s="279"/>
      <c r="N115" s="279"/>
      <c r="O115" s="279"/>
      <c r="P115" s="279"/>
      <c r="Q115" s="57"/>
      <c r="R115" s="281"/>
      <c r="S115" s="281"/>
      <c r="T115" s="58">
        <v>1</v>
      </c>
      <c r="U115" s="281"/>
      <c r="V115" s="311" t="s">
        <v>757</v>
      </c>
      <c r="W115" s="258"/>
      <c r="X115" s="60"/>
    </row>
    <row r="116" spans="1:24" ht="34.5" customHeight="1">
      <c r="A116" s="14">
        <v>10</v>
      </c>
      <c r="B116" s="308" t="s">
        <v>766</v>
      </c>
      <c r="C116" s="16" t="s">
        <v>468</v>
      </c>
      <c r="D116" s="15" t="s">
        <v>157</v>
      </c>
      <c r="E116" s="253" t="s">
        <v>364</v>
      </c>
      <c r="F116" s="310" t="s">
        <v>423</v>
      </c>
      <c r="G116" s="309">
        <v>45373</v>
      </c>
      <c r="H116" s="18" t="s">
        <v>233</v>
      </c>
      <c r="I116" s="279"/>
      <c r="J116" s="50">
        <v>1</v>
      </c>
      <c r="K116" s="279"/>
      <c r="L116" s="279"/>
      <c r="M116" s="279"/>
      <c r="N116" s="279"/>
      <c r="O116" s="279"/>
      <c r="P116" s="279"/>
      <c r="Q116" s="57"/>
      <c r="R116" s="281"/>
      <c r="S116" s="281"/>
      <c r="T116" s="58">
        <v>1</v>
      </c>
      <c r="U116" s="281"/>
      <c r="V116" s="311" t="s">
        <v>757</v>
      </c>
      <c r="W116" s="258"/>
      <c r="X116" s="60"/>
    </row>
    <row r="117" spans="1:24" ht="44.1" customHeight="1">
      <c r="A117" s="14"/>
      <c r="B117" s="19"/>
      <c r="C117" s="20"/>
      <c r="D117" s="19"/>
      <c r="E117" s="20"/>
      <c r="F117" s="17"/>
      <c r="G117" s="21">
        <f>SUM(I117:P117)</f>
        <v>10</v>
      </c>
      <c r="H117" s="21"/>
      <c r="I117" s="51"/>
      <c r="J117" s="51">
        <f>SUM(J107:J116)</f>
        <v>10</v>
      </c>
      <c r="K117" s="51">
        <f>SUM(K80:K116)</f>
        <v>0</v>
      </c>
      <c r="L117" s="51">
        <f>SUM(L80:L116)</f>
        <v>0</v>
      </c>
      <c r="M117" s="51">
        <f>SUM(M107:M116)</f>
        <v>0</v>
      </c>
      <c r="N117" s="51">
        <f>SUM(N80:N116)</f>
        <v>0</v>
      </c>
      <c r="O117" s="51">
        <f>SUM(O80:O116)</f>
        <v>0</v>
      </c>
      <c r="P117" s="51">
        <f>SUM(P80:P116)</f>
        <v>0</v>
      </c>
      <c r="Q117" s="57"/>
      <c r="R117" s="58"/>
      <c r="S117" s="58"/>
      <c r="T117" s="58"/>
      <c r="U117" s="58"/>
      <c r="V117" s="254"/>
      <c r="W117" s="59"/>
      <c r="X117" s="60"/>
    </row>
    <row r="118" spans="1:24" ht="27.75" customHeight="1">
      <c r="A118" s="87" t="s">
        <v>727</v>
      </c>
      <c r="B118" s="88"/>
      <c r="C118" s="88"/>
      <c r="D118" s="88"/>
      <c r="E118" s="88"/>
      <c r="F118" s="88"/>
      <c r="G118" s="88"/>
      <c r="H118" s="88"/>
      <c r="I118" s="88"/>
      <c r="J118" s="88"/>
      <c r="K118" s="88"/>
      <c r="L118" s="88"/>
      <c r="M118" s="88"/>
      <c r="N118" s="88"/>
      <c r="O118" s="88"/>
      <c r="P118" s="89"/>
      <c r="Q118" s="90"/>
      <c r="R118" s="91"/>
      <c r="S118" s="501">
        <f>G143</f>
        <v>24</v>
      </c>
      <c r="T118" s="501"/>
      <c r="U118" s="522" t="s">
        <v>206</v>
      </c>
      <c r="V118" s="522"/>
      <c r="W118" s="92"/>
      <c r="X118" s="92"/>
    </row>
    <row r="119" spans="1:24" ht="27.75" customHeight="1">
      <c r="A119" s="14">
        <v>1</v>
      </c>
      <c r="B119" s="312" t="s">
        <v>728</v>
      </c>
      <c r="C119" s="16" t="s">
        <v>468</v>
      </c>
      <c r="D119" s="15" t="s">
        <v>177</v>
      </c>
      <c r="E119" s="253" t="s">
        <v>364</v>
      </c>
      <c r="F119" s="393" t="s">
        <v>286</v>
      </c>
      <c r="G119" s="390" t="s">
        <v>752</v>
      </c>
      <c r="H119" s="18" t="s">
        <v>233</v>
      </c>
      <c r="I119" s="50"/>
      <c r="J119" s="50">
        <v>1</v>
      </c>
      <c r="K119" s="50"/>
      <c r="L119" s="50"/>
      <c r="M119" s="50"/>
      <c r="N119" s="50"/>
      <c r="O119" s="50"/>
      <c r="P119" s="50"/>
      <c r="Q119" s="57"/>
      <c r="R119" s="58"/>
      <c r="S119" s="58"/>
      <c r="T119" s="58">
        <v>1</v>
      </c>
      <c r="U119" s="58"/>
      <c r="V119" s="391" t="s">
        <v>287</v>
      </c>
      <c r="W119" s="59"/>
      <c r="X119" s="60"/>
    </row>
    <row r="120" spans="1:24" ht="27.75" customHeight="1">
      <c r="A120" s="14">
        <v>2</v>
      </c>
      <c r="B120" s="312" t="s">
        <v>729</v>
      </c>
      <c r="C120" s="16" t="s">
        <v>468</v>
      </c>
      <c r="D120" s="15" t="s">
        <v>177</v>
      </c>
      <c r="E120" s="253" t="s">
        <v>364</v>
      </c>
      <c r="F120" s="393" t="s">
        <v>417</v>
      </c>
      <c r="G120" s="390" t="s">
        <v>753</v>
      </c>
      <c r="H120" s="18" t="s">
        <v>233</v>
      </c>
      <c r="I120" s="50"/>
      <c r="J120" s="50">
        <v>1</v>
      </c>
      <c r="K120" s="50"/>
      <c r="L120" s="50"/>
      <c r="M120" s="50"/>
      <c r="N120" s="50"/>
      <c r="O120" s="50"/>
      <c r="P120" s="50"/>
      <c r="Q120" s="57"/>
      <c r="R120" s="58"/>
      <c r="S120" s="58"/>
      <c r="T120" s="58">
        <v>1</v>
      </c>
      <c r="U120" s="58"/>
      <c r="V120" s="392" t="s">
        <v>287</v>
      </c>
      <c r="W120" s="59"/>
      <c r="X120" s="60"/>
    </row>
    <row r="121" spans="1:24" ht="41.45" customHeight="1">
      <c r="A121" s="14">
        <v>3</v>
      </c>
      <c r="B121" s="312" t="s">
        <v>730</v>
      </c>
      <c r="C121" s="16" t="s">
        <v>468</v>
      </c>
      <c r="D121" s="15" t="s">
        <v>177</v>
      </c>
      <c r="E121" s="253" t="s">
        <v>364</v>
      </c>
      <c r="F121" s="393" t="s">
        <v>415</v>
      </c>
      <c r="G121" s="390" t="s">
        <v>754</v>
      </c>
      <c r="H121" s="18" t="s">
        <v>233</v>
      </c>
      <c r="I121" s="50"/>
      <c r="J121" s="50">
        <v>1</v>
      </c>
      <c r="K121" s="50"/>
      <c r="L121" s="50"/>
      <c r="M121" s="50"/>
      <c r="N121" s="50"/>
      <c r="O121" s="50"/>
      <c r="P121" s="50"/>
      <c r="Q121" s="57"/>
      <c r="R121" s="58"/>
      <c r="S121" s="58"/>
      <c r="T121" s="58">
        <v>1</v>
      </c>
      <c r="U121" s="58"/>
      <c r="V121" s="392" t="s">
        <v>287</v>
      </c>
      <c r="W121" s="59"/>
      <c r="X121" s="60"/>
    </row>
    <row r="122" spans="1:24" ht="39.6" customHeight="1">
      <c r="A122" s="14">
        <v>4</v>
      </c>
      <c r="B122" s="312" t="s">
        <v>731</v>
      </c>
      <c r="C122" s="16" t="s">
        <v>468</v>
      </c>
      <c r="D122" s="15" t="s">
        <v>177</v>
      </c>
      <c r="E122" s="253" t="s">
        <v>364</v>
      </c>
      <c r="F122" s="393" t="s">
        <v>448</v>
      </c>
      <c r="G122" s="390" t="s">
        <v>755</v>
      </c>
      <c r="H122" s="18" t="s">
        <v>233</v>
      </c>
      <c r="I122" s="50"/>
      <c r="J122" s="50">
        <v>1</v>
      </c>
      <c r="K122" s="50"/>
      <c r="L122" s="50"/>
      <c r="M122" s="50"/>
      <c r="N122" s="50"/>
      <c r="O122" s="50"/>
      <c r="P122" s="50"/>
      <c r="Q122" s="57"/>
      <c r="R122" s="58"/>
      <c r="S122" s="58"/>
      <c r="T122" s="58">
        <v>1</v>
      </c>
      <c r="U122" s="58"/>
      <c r="V122" s="392" t="s">
        <v>287</v>
      </c>
      <c r="W122" s="59"/>
      <c r="X122" s="60"/>
    </row>
    <row r="123" spans="1:24" ht="41.45" customHeight="1">
      <c r="A123" s="14">
        <v>5</v>
      </c>
      <c r="B123" s="312" t="s">
        <v>732</v>
      </c>
      <c r="C123" s="16" t="s">
        <v>468</v>
      </c>
      <c r="D123" s="15" t="s">
        <v>177</v>
      </c>
      <c r="E123" s="253" t="s">
        <v>364</v>
      </c>
      <c r="F123" s="393" t="s">
        <v>286</v>
      </c>
      <c r="G123" s="390" t="s">
        <v>752</v>
      </c>
      <c r="H123" s="18" t="s">
        <v>233</v>
      </c>
      <c r="I123" s="50"/>
      <c r="J123" s="50">
        <v>1</v>
      </c>
      <c r="K123" s="50"/>
      <c r="L123" s="50"/>
      <c r="M123" s="50"/>
      <c r="N123" s="50"/>
      <c r="O123" s="50"/>
      <c r="P123" s="50"/>
      <c r="Q123" s="57"/>
      <c r="R123" s="58"/>
      <c r="S123" s="58"/>
      <c r="T123" s="58">
        <v>1</v>
      </c>
      <c r="U123" s="58"/>
      <c r="V123" s="392" t="s">
        <v>287</v>
      </c>
      <c r="W123" s="59"/>
      <c r="X123" s="60"/>
    </row>
    <row r="124" spans="1:24" ht="38.1" customHeight="1">
      <c r="A124" s="14">
        <v>6</v>
      </c>
      <c r="B124" s="312" t="s">
        <v>733</v>
      </c>
      <c r="C124" s="16" t="s">
        <v>468</v>
      </c>
      <c r="D124" s="15" t="s">
        <v>177</v>
      </c>
      <c r="E124" s="253" t="s">
        <v>364</v>
      </c>
      <c r="F124" s="393" t="s">
        <v>417</v>
      </c>
      <c r="G124" s="390" t="s">
        <v>753</v>
      </c>
      <c r="H124" s="18" t="s">
        <v>233</v>
      </c>
      <c r="I124" s="50"/>
      <c r="J124" s="50">
        <v>1</v>
      </c>
      <c r="K124" s="50"/>
      <c r="L124" s="50"/>
      <c r="M124" s="50"/>
      <c r="N124" s="50"/>
      <c r="O124" s="50"/>
      <c r="P124" s="50"/>
      <c r="Q124" s="57"/>
      <c r="R124" s="58"/>
      <c r="S124" s="58"/>
      <c r="T124" s="58">
        <v>1</v>
      </c>
      <c r="U124" s="58"/>
      <c r="V124" s="392" t="s">
        <v>287</v>
      </c>
      <c r="W124" s="59"/>
      <c r="X124" s="60"/>
    </row>
    <row r="125" spans="1:24" ht="27.75" customHeight="1">
      <c r="A125" s="14">
        <v>7</v>
      </c>
      <c r="B125" s="312" t="s">
        <v>734</v>
      </c>
      <c r="C125" s="16" t="s">
        <v>468</v>
      </c>
      <c r="D125" s="15" t="s">
        <v>177</v>
      </c>
      <c r="E125" s="253" t="s">
        <v>364</v>
      </c>
      <c r="F125" s="393" t="s">
        <v>415</v>
      </c>
      <c r="G125" s="390" t="s">
        <v>754</v>
      </c>
      <c r="H125" s="18" t="s">
        <v>233</v>
      </c>
      <c r="I125" s="50"/>
      <c r="J125" s="50">
        <v>1</v>
      </c>
      <c r="K125" s="50"/>
      <c r="L125" s="50"/>
      <c r="M125" s="50"/>
      <c r="N125" s="50"/>
      <c r="O125" s="50"/>
      <c r="P125" s="50"/>
      <c r="Q125" s="57"/>
      <c r="R125" s="58"/>
      <c r="S125" s="58"/>
      <c r="T125" s="58">
        <v>1</v>
      </c>
      <c r="U125" s="58"/>
      <c r="V125" s="392" t="s">
        <v>287</v>
      </c>
      <c r="W125" s="59"/>
      <c r="X125" s="60"/>
    </row>
    <row r="126" spans="1:24" ht="27.75" customHeight="1">
      <c r="A126" s="14">
        <v>8</v>
      </c>
      <c r="B126" s="312" t="s">
        <v>735</v>
      </c>
      <c r="C126" s="16" t="s">
        <v>468</v>
      </c>
      <c r="D126" s="15" t="s">
        <v>177</v>
      </c>
      <c r="E126" s="253" t="s">
        <v>364</v>
      </c>
      <c r="F126" s="393" t="s">
        <v>448</v>
      </c>
      <c r="G126" s="390" t="s">
        <v>755</v>
      </c>
      <c r="H126" s="18" t="s">
        <v>233</v>
      </c>
      <c r="I126" s="50"/>
      <c r="J126" s="50">
        <v>1</v>
      </c>
      <c r="K126" s="50"/>
      <c r="L126" s="50"/>
      <c r="M126" s="50"/>
      <c r="N126" s="50"/>
      <c r="O126" s="50"/>
      <c r="P126" s="50"/>
      <c r="Q126" s="57"/>
      <c r="R126" s="58"/>
      <c r="S126" s="58"/>
      <c r="T126" s="58">
        <v>1</v>
      </c>
      <c r="U126" s="58"/>
      <c r="V126" s="392" t="s">
        <v>287</v>
      </c>
      <c r="W126" s="59"/>
      <c r="X126" s="60"/>
    </row>
    <row r="127" spans="1:24" ht="27.75" customHeight="1">
      <c r="A127" s="14">
        <v>9</v>
      </c>
      <c r="B127" s="312" t="s">
        <v>736</v>
      </c>
      <c r="C127" s="16" t="s">
        <v>468</v>
      </c>
      <c r="D127" s="15" t="s">
        <v>177</v>
      </c>
      <c r="E127" s="253" t="s">
        <v>364</v>
      </c>
      <c r="F127" s="393" t="s">
        <v>286</v>
      </c>
      <c r="G127" s="390" t="s">
        <v>752</v>
      </c>
      <c r="H127" s="18" t="s">
        <v>233</v>
      </c>
      <c r="I127" s="50"/>
      <c r="J127" s="50">
        <v>1</v>
      </c>
      <c r="K127" s="50"/>
      <c r="L127" s="50"/>
      <c r="M127" s="50"/>
      <c r="N127" s="50"/>
      <c r="O127" s="50"/>
      <c r="P127" s="50"/>
      <c r="Q127" s="57"/>
      <c r="R127" s="58"/>
      <c r="S127" s="58"/>
      <c r="T127" s="58">
        <v>1</v>
      </c>
      <c r="U127" s="58"/>
      <c r="V127" s="392" t="s">
        <v>287</v>
      </c>
      <c r="W127" s="59"/>
      <c r="X127" s="60"/>
    </row>
    <row r="128" spans="1:24" ht="36.6" customHeight="1">
      <c r="A128" s="14">
        <v>10</v>
      </c>
      <c r="B128" s="312" t="s">
        <v>737</v>
      </c>
      <c r="C128" s="16" t="s">
        <v>468</v>
      </c>
      <c r="D128" s="15" t="s">
        <v>177</v>
      </c>
      <c r="E128" s="253" t="s">
        <v>364</v>
      </c>
      <c r="F128" s="393" t="s">
        <v>417</v>
      </c>
      <c r="G128" s="390" t="s">
        <v>753</v>
      </c>
      <c r="H128" s="18" t="s">
        <v>233</v>
      </c>
      <c r="I128" s="50"/>
      <c r="J128" s="50">
        <v>1</v>
      </c>
      <c r="K128" s="50"/>
      <c r="L128" s="50"/>
      <c r="M128" s="50"/>
      <c r="N128" s="50"/>
      <c r="O128" s="50"/>
      <c r="P128" s="50"/>
      <c r="Q128" s="57"/>
      <c r="R128" s="58"/>
      <c r="S128" s="58"/>
      <c r="T128" s="58">
        <v>1</v>
      </c>
      <c r="U128" s="58"/>
      <c r="V128" s="392" t="s">
        <v>287</v>
      </c>
      <c r="W128" s="59"/>
      <c r="X128" s="60"/>
    </row>
    <row r="129" spans="1:24" ht="36.6" customHeight="1">
      <c r="A129" s="14">
        <v>11</v>
      </c>
      <c r="B129" s="312" t="s">
        <v>738</v>
      </c>
      <c r="C129" s="16" t="s">
        <v>468</v>
      </c>
      <c r="D129" s="15" t="s">
        <v>177</v>
      </c>
      <c r="E129" s="253" t="s">
        <v>364</v>
      </c>
      <c r="F129" s="393" t="s">
        <v>415</v>
      </c>
      <c r="G129" s="390" t="s">
        <v>754</v>
      </c>
      <c r="H129" s="18" t="s">
        <v>233</v>
      </c>
      <c r="I129" s="50"/>
      <c r="J129" s="50">
        <v>1</v>
      </c>
      <c r="K129" s="50"/>
      <c r="L129" s="50"/>
      <c r="M129" s="50"/>
      <c r="N129" s="50"/>
      <c r="O129" s="50"/>
      <c r="P129" s="50"/>
      <c r="Q129" s="57"/>
      <c r="R129" s="58"/>
      <c r="S129" s="58"/>
      <c r="T129" s="58">
        <v>1</v>
      </c>
      <c r="U129" s="58"/>
      <c r="V129" s="392" t="s">
        <v>287</v>
      </c>
      <c r="W129" s="59"/>
      <c r="X129" s="60"/>
    </row>
    <row r="130" spans="1:24" ht="27.75" customHeight="1">
      <c r="A130" s="14">
        <v>12</v>
      </c>
      <c r="B130" s="312" t="s">
        <v>739</v>
      </c>
      <c r="C130" s="16" t="s">
        <v>468</v>
      </c>
      <c r="D130" s="15" t="s">
        <v>177</v>
      </c>
      <c r="E130" s="253" t="s">
        <v>364</v>
      </c>
      <c r="F130" s="393" t="s">
        <v>448</v>
      </c>
      <c r="G130" s="390" t="s">
        <v>755</v>
      </c>
      <c r="H130" s="18" t="s">
        <v>233</v>
      </c>
      <c r="I130" s="50"/>
      <c r="J130" s="50">
        <v>1</v>
      </c>
      <c r="K130" s="50"/>
      <c r="L130" s="50"/>
      <c r="M130" s="50"/>
      <c r="N130" s="50"/>
      <c r="O130" s="50"/>
      <c r="P130" s="50"/>
      <c r="Q130" s="57"/>
      <c r="R130" s="58"/>
      <c r="S130" s="58"/>
      <c r="T130" s="58">
        <v>1</v>
      </c>
      <c r="U130" s="58"/>
      <c r="V130" s="392" t="s">
        <v>287</v>
      </c>
      <c r="W130" s="59"/>
      <c r="X130" s="60"/>
    </row>
    <row r="131" spans="1:24" ht="27.75" customHeight="1">
      <c r="A131" s="14">
        <v>13</v>
      </c>
      <c r="B131" s="312" t="s">
        <v>740</v>
      </c>
      <c r="C131" s="16" t="s">
        <v>468</v>
      </c>
      <c r="D131" s="15" t="s">
        <v>177</v>
      </c>
      <c r="E131" s="253" t="s">
        <v>364</v>
      </c>
      <c r="F131" s="393" t="s">
        <v>286</v>
      </c>
      <c r="G131" s="390" t="s">
        <v>752</v>
      </c>
      <c r="H131" s="18" t="s">
        <v>233</v>
      </c>
      <c r="I131" s="50"/>
      <c r="J131" s="50">
        <v>1</v>
      </c>
      <c r="K131" s="50"/>
      <c r="L131" s="50"/>
      <c r="M131" s="50"/>
      <c r="N131" s="50"/>
      <c r="O131" s="50"/>
      <c r="P131" s="50"/>
      <c r="Q131" s="57"/>
      <c r="R131" s="58"/>
      <c r="S131" s="58"/>
      <c r="T131" s="58">
        <v>1</v>
      </c>
      <c r="U131" s="58"/>
      <c r="V131" s="392" t="s">
        <v>287</v>
      </c>
      <c r="W131" s="59"/>
      <c r="X131" s="60"/>
    </row>
    <row r="132" spans="1:24" ht="27.75" customHeight="1">
      <c r="A132" s="285">
        <v>14</v>
      </c>
      <c r="B132" s="312" t="s">
        <v>741</v>
      </c>
      <c r="C132" s="16" t="s">
        <v>468</v>
      </c>
      <c r="D132" s="15" t="s">
        <v>177</v>
      </c>
      <c r="E132" s="253" t="s">
        <v>364</v>
      </c>
      <c r="F132" s="393" t="s">
        <v>417</v>
      </c>
      <c r="G132" s="390" t="s">
        <v>753</v>
      </c>
      <c r="H132" s="18" t="s">
        <v>233</v>
      </c>
      <c r="I132" s="50"/>
      <c r="J132" s="50">
        <v>1</v>
      </c>
      <c r="K132" s="50"/>
      <c r="L132" s="50"/>
      <c r="M132" s="50"/>
      <c r="N132" s="50"/>
      <c r="O132" s="50"/>
      <c r="P132" s="50"/>
      <c r="Q132" s="57"/>
      <c r="R132" s="58"/>
      <c r="S132" s="58"/>
      <c r="T132" s="58">
        <v>1</v>
      </c>
      <c r="U132" s="58"/>
      <c r="V132" s="392" t="s">
        <v>287</v>
      </c>
      <c r="W132" s="80"/>
      <c r="X132" s="81"/>
    </row>
    <row r="133" spans="1:24" ht="27.75" customHeight="1">
      <c r="A133" s="286">
        <v>15</v>
      </c>
      <c r="B133" s="312" t="s">
        <v>742</v>
      </c>
      <c r="C133" s="16" t="s">
        <v>468</v>
      </c>
      <c r="D133" s="15" t="s">
        <v>177</v>
      </c>
      <c r="E133" s="253" t="s">
        <v>364</v>
      </c>
      <c r="F133" s="393" t="s">
        <v>415</v>
      </c>
      <c r="G133" s="390" t="s">
        <v>754</v>
      </c>
      <c r="H133" s="18" t="s">
        <v>233</v>
      </c>
      <c r="I133" s="50"/>
      <c r="J133" s="50">
        <v>1</v>
      </c>
      <c r="K133" s="50"/>
      <c r="L133" s="50"/>
      <c r="M133" s="50"/>
      <c r="N133" s="50"/>
      <c r="O133" s="50"/>
      <c r="P133" s="50"/>
      <c r="Q133" s="280"/>
      <c r="R133" s="58"/>
      <c r="S133" s="58"/>
      <c r="T133" s="58">
        <v>1</v>
      </c>
      <c r="U133" s="58"/>
      <c r="V133" s="392" t="s">
        <v>287</v>
      </c>
      <c r="W133" s="258"/>
      <c r="X133" s="259"/>
    </row>
    <row r="134" spans="1:24" ht="27.75" customHeight="1">
      <c r="A134" s="286">
        <v>16</v>
      </c>
      <c r="B134" s="312" t="s">
        <v>743</v>
      </c>
      <c r="C134" s="16" t="s">
        <v>468</v>
      </c>
      <c r="D134" s="15" t="s">
        <v>177</v>
      </c>
      <c r="E134" s="253" t="s">
        <v>364</v>
      </c>
      <c r="F134" s="393" t="s">
        <v>448</v>
      </c>
      <c r="G134" s="390" t="s">
        <v>755</v>
      </c>
      <c r="H134" s="18" t="s">
        <v>233</v>
      </c>
      <c r="I134" s="50"/>
      <c r="J134" s="50">
        <v>1</v>
      </c>
      <c r="K134" s="50"/>
      <c r="L134" s="50"/>
      <c r="M134" s="50"/>
      <c r="N134" s="50"/>
      <c r="O134" s="50"/>
      <c r="P134" s="50"/>
      <c r="Q134" s="280"/>
      <c r="R134" s="58"/>
      <c r="S134" s="58"/>
      <c r="T134" s="58">
        <v>1</v>
      </c>
      <c r="U134" s="58"/>
      <c r="V134" s="392" t="s">
        <v>287</v>
      </c>
      <c r="W134" s="258"/>
      <c r="X134" s="259"/>
    </row>
    <row r="135" spans="1:24" ht="39.950000000000003" customHeight="1">
      <c r="A135" s="286">
        <v>17</v>
      </c>
      <c r="B135" s="312" t="s">
        <v>744</v>
      </c>
      <c r="C135" s="16" t="s">
        <v>468</v>
      </c>
      <c r="D135" s="15" t="s">
        <v>177</v>
      </c>
      <c r="E135" s="253" t="s">
        <v>364</v>
      </c>
      <c r="F135" s="393" t="s">
        <v>286</v>
      </c>
      <c r="G135" s="390" t="s">
        <v>752</v>
      </c>
      <c r="H135" s="18" t="s">
        <v>233</v>
      </c>
      <c r="I135" s="50"/>
      <c r="J135" s="50">
        <v>1</v>
      </c>
      <c r="K135" s="50"/>
      <c r="L135" s="50"/>
      <c r="M135" s="50"/>
      <c r="N135" s="50"/>
      <c r="O135" s="50"/>
      <c r="P135" s="50"/>
      <c r="Q135" s="280"/>
      <c r="R135" s="58"/>
      <c r="S135" s="58"/>
      <c r="T135" s="58">
        <v>1</v>
      </c>
      <c r="U135" s="58"/>
      <c r="V135" s="392" t="s">
        <v>287</v>
      </c>
      <c r="W135" s="258"/>
      <c r="X135" s="259"/>
    </row>
    <row r="136" spans="1:24" ht="27.75" customHeight="1">
      <c r="A136" s="286">
        <v>18</v>
      </c>
      <c r="B136" s="312" t="s">
        <v>745</v>
      </c>
      <c r="C136" s="16" t="s">
        <v>468</v>
      </c>
      <c r="D136" s="15" t="s">
        <v>177</v>
      </c>
      <c r="E136" s="253" t="s">
        <v>364</v>
      </c>
      <c r="F136" s="393" t="s">
        <v>417</v>
      </c>
      <c r="G136" s="390" t="s">
        <v>753</v>
      </c>
      <c r="H136" s="18" t="s">
        <v>233</v>
      </c>
      <c r="I136" s="50"/>
      <c r="J136" s="50">
        <v>1</v>
      </c>
      <c r="K136" s="50"/>
      <c r="L136" s="50"/>
      <c r="M136" s="50"/>
      <c r="N136" s="50"/>
      <c r="O136" s="50"/>
      <c r="P136" s="50"/>
      <c r="Q136" s="280"/>
      <c r="R136" s="58"/>
      <c r="S136" s="58"/>
      <c r="T136" s="58">
        <v>1</v>
      </c>
      <c r="U136" s="58"/>
      <c r="V136" s="392" t="s">
        <v>287</v>
      </c>
      <c r="W136" s="258"/>
      <c r="X136" s="259"/>
    </row>
    <row r="137" spans="1:24" ht="27.75" customHeight="1">
      <c r="A137" s="286">
        <v>19</v>
      </c>
      <c r="B137" s="312" t="s">
        <v>746</v>
      </c>
      <c r="C137" s="16" t="s">
        <v>468</v>
      </c>
      <c r="D137" s="15" t="s">
        <v>177</v>
      </c>
      <c r="E137" s="253" t="s">
        <v>364</v>
      </c>
      <c r="F137" s="393" t="s">
        <v>415</v>
      </c>
      <c r="G137" s="390" t="s">
        <v>754</v>
      </c>
      <c r="H137" s="18" t="s">
        <v>233</v>
      </c>
      <c r="I137" s="50"/>
      <c r="J137" s="50">
        <v>1</v>
      </c>
      <c r="K137" s="50"/>
      <c r="L137" s="50"/>
      <c r="M137" s="50"/>
      <c r="N137" s="50"/>
      <c r="O137" s="50"/>
      <c r="P137" s="50"/>
      <c r="Q137" s="280"/>
      <c r="R137" s="58"/>
      <c r="S137" s="58"/>
      <c r="T137" s="58">
        <v>1</v>
      </c>
      <c r="U137" s="58"/>
      <c r="V137" s="392" t="s">
        <v>287</v>
      </c>
      <c r="W137" s="258"/>
      <c r="X137" s="259"/>
    </row>
    <row r="138" spans="1:24" ht="27.75" customHeight="1">
      <c r="A138" s="286">
        <v>20</v>
      </c>
      <c r="B138" s="312" t="s">
        <v>747</v>
      </c>
      <c r="C138" s="16" t="s">
        <v>468</v>
      </c>
      <c r="D138" s="15" t="s">
        <v>177</v>
      </c>
      <c r="E138" s="253" t="s">
        <v>364</v>
      </c>
      <c r="F138" s="393" t="s">
        <v>448</v>
      </c>
      <c r="G138" s="390" t="s">
        <v>755</v>
      </c>
      <c r="H138" s="18" t="s">
        <v>233</v>
      </c>
      <c r="I138" s="50"/>
      <c r="J138" s="50">
        <v>1</v>
      </c>
      <c r="K138" s="50"/>
      <c r="L138" s="50"/>
      <c r="M138" s="50"/>
      <c r="N138" s="50"/>
      <c r="O138" s="50"/>
      <c r="P138" s="50"/>
      <c r="Q138" s="280"/>
      <c r="R138" s="58"/>
      <c r="S138" s="58"/>
      <c r="T138" s="58">
        <v>1</v>
      </c>
      <c r="U138" s="58"/>
      <c r="V138" s="392" t="s">
        <v>287</v>
      </c>
      <c r="W138" s="258"/>
      <c r="X138" s="259"/>
    </row>
    <row r="139" spans="1:24" ht="27.75" customHeight="1">
      <c r="A139" s="286">
        <v>21</v>
      </c>
      <c r="B139" s="312" t="s">
        <v>748</v>
      </c>
      <c r="C139" s="16" t="s">
        <v>468</v>
      </c>
      <c r="D139" s="15" t="s">
        <v>177</v>
      </c>
      <c r="E139" s="253" t="s">
        <v>364</v>
      </c>
      <c r="F139" s="393" t="s">
        <v>286</v>
      </c>
      <c r="G139" s="390" t="s">
        <v>752</v>
      </c>
      <c r="H139" s="18" t="s">
        <v>233</v>
      </c>
      <c r="I139" s="50"/>
      <c r="J139" s="50">
        <v>1</v>
      </c>
      <c r="K139" s="50"/>
      <c r="L139" s="50"/>
      <c r="M139" s="50"/>
      <c r="N139" s="50"/>
      <c r="O139" s="50"/>
      <c r="P139" s="50"/>
      <c r="Q139" s="280"/>
      <c r="R139" s="58"/>
      <c r="S139" s="58"/>
      <c r="T139" s="58">
        <v>1</v>
      </c>
      <c r="U139" s="58"/>
      <c r="V139" s="392" t="s">
        <v>287</v>
      </c>
      <c r="W139" s="258"/>
      <c r="X139" s="259"/>
    </row>
    <row r="140" spans="1:24" ht="39.6" customHeight="1">
      <c r="A140" s="286">
        <v>22</v>
      </c>
      <c r="B140" s="312" t="s">
        <v>749</v>
      </c>
      <c r="C140" s="16" t="s">
        <v>468</v>
      </c>
      <c r="D140" s="15" t="s">
        <v>177</v>
      </c>
      <c r="E140" s="253" t="s">
        <v>364</v>
      </c>
      <c r="F140" s="393" t="s">
        <v>417</v>
      </c>
      <c r="G140" s="390" t="s">
        <v>753</v>
      </c>
      <c r="H140" s="18" t="s">
        <v>233</v>
      </c>
      <c r="I140" s="50"/>
      <c r="J140" s="50">
        <v>1</v>
      </c>
      <c r="K140" s="50"/>
      <c r="L140" s="50"/>
      <c r="M140" s="50"/>
      <c r="N140" s="50"/>
      <c r="O140" s="50"/>
      <c r="P140" s="50"/>
      <c r="Q140" s="280"/>
      <c r="R140" s="58"/>
      <c r="S140" s="58"/>
      <c r="T140" s="58">
        <v>1</v>
      </c>
      <c r="U140" s="58"/>
      <c r="V140" s="392" t="s">
        <v>287</v>
      </c>
      <c r="W140" s="258"/>
      <c r="X140" s="259"/>
    </row>
    <row r="141" spans="1:24" ht="27.75" customHeight="1">
      <c r="A141" s="286">
        <v>23</v>
      </c>
      <c r="B141" s="312" t="s">
        <v>750</v>
      </c>
      <c r="C141" s="16" t="s">
        <v>468</v>
      </c>
      <c r="D141" s="15" t="s">
        <v>177</v>
      </c>
      <c r="E141" s="253" t="s">
        <v>364</v>
      </c>
      <c r="F141" s="393" t="s">
        <v>415</v>
      </c>
      <c r="G141" s="390" t="s">
        <v>754</v>
      </c>
      <c r="H141" s="18" t="s">
        <v>233</v>
      </c>
      <c r="I141" s="50"/>
      <c r="J141" s="50">
        <v>1</v>
      </c>
      <c r="K141" s="50"/>
      <c r="L141" s="50"/>
      <c r="M141" s="50"/>
      <c r="N141" s="50"/>
      <c r="O141" s="50"/>
      <c r="P141" s="50"/>
      <c r="Q141" s="280"/>
      <c r="R141" s="58"/>
      <c r="S141" s="58"/>
      <c r="T141" s="58">
        <v>1</v>
      </c>
      <c r="U141" s="58"/>
      <c r="V141" s="392" t="s">
        <v>287</v>
      </c>
      <c r="W141" s="258"/>
      <c r="X141" s="259"/>
    </row>
    <row r="142" spans="1:24" ht="27.75" customHeight="1">
      <c r="A142" s="286">
        <v>24</v>
      </c>
      <c r="B142" s="312" t="s">
        <v>751</v>
      </c>
      <c r="C142" s="16" t="s">
        <v>468</v>
      </c>
      <c r="D142" s="15" t="s">
        <v>177</v>
      </c>
      <c r="E142" s="253" t="s">
        <v>364</v>
      </c>
      <c r="F142" s="393" t="s">
        <v>448</v>
      </c>
      <c r="G142" s="390" t="s">
        <v>755</v>
      </c>
      <c r="H142" s="18" t="s">
        <v>233</v>
      </c>
      <c r="I142" s="50"/>
      <c r="J142" s="50">
        <v>1</v>
      </c>
      <c r="K142" s="50"/>
      <c r="L142" s="50"/>
      <c r="M142" s="50"/>
      <c r="N142" s="50"/>
      <c r="O142" s="50"/>
      <c r="P142" s="50"/>
      <c r="Q142" s="280"/>
      <c r="R142" s="58"/>
      <c r="S142" s="58"/>
      <c r="T142" s="58">
        <v>1</v>
      </c>
      <c r="U142" s="58"/>
      <c r="V142" s="392" t="s">
        <v>287</v>
      </c>
      <c r="W142" s="258"/>
      <c r="X142" s="259"/>
    </row>
    <row r="143" spans="1:24" ht="27.75" customHeight="1">
      <c r="A143" s="286"/>
      <c r="B143" s="288"/>
      <c r="C143" s="289"/>
      <c r="D143" s="288"/>
      <c r="E143" s="289"/>
      <c r="F143" s="287"/>
      <c r="G143" s="290">
        <f>SUM(I143:P143)</f>
        <v>24</v>
      </c>
      <c r="H143" s="290"/>
      <c r="I143" s="291">
        <f t="shared" ref="I143:P143" si="5">SUM(I119:I142)</f>
        <v>0</v>
      </c>
      <c r="J143" s="291">
        <f t="shared" si="5"/>
        <v>24</v>
      </c>
      <c r="K143" s="291">
        <f t="shared" si="5"/>
        <v>0</v>
      </c>
      <c r="L143" s="291">
        <f t="shared" si="5"/>
        <v>0</v>
      </c>
      <c r="M143" s="291">
        <f t="shared" si="5"/>
        <v>0</v>
      </c>
      <c r="N143" s="291">
        <f t="shared" si="5"/>
        <v>0</v>
      </c>
      <c r="O143" s="291">
        <f t="shared" si="5"/>
        <v>0</v>
      </c>
      <c r="P143" s="291">
        <f t="shared" si="5"/>
        <v>0</v>
      </c>
      <c r="Q143" s="280"/>
      <c r="R143" s="281"/>
      <c r="S143" s="281"/>
      <c r="T143" s="281"/>
      <c r="U143" s="281"/>
      <c r="V143" s="292"/>
      <c r="W143" s="258"/>
      <c r="X143" s="259"/>
    </row>
    <row r="144" spans="1:24" ht="27.75" customHeight="1">
      <c r="A144" s="28" t="s">
        <v>237</v>
      </c>
      <c r="B144" s="29"/>
      <c r="C144" s="29"/>
      <c r="D144" s="29"/>
      <c r="E144" s="29"/>
      <c r="F144" s="29"/>
      <c r="G144" s="29"/>
      <c r="H144" s="29"/>
      <c r="I144" s="29"/>
      <c r="J144" s="29"/>
      <c r="K144" s="29"/>
      <c r="L144" s="29"/>
      <c r="M144" s="29"/>
      <c r="N144" s="498" t="s">
        <v>205</v>
      </c>
      <c r="O144" s="498"/>
      <c r="P144" s="498"/>
      <c r="Q144" s="498"/>
      <c r="R144" s="498"/>
      <c r="S144" s="498">
        <f>G148</f>
        <v>0</v>
      </c>
      <c r="T144" s="498"/>
      <c r="U144" s="499" t="s">
        <v>206</v>
      </c>
      <c r="V144" s="499"/>
    </row>
    <row r="145" spans="1:23" ht="27.75" customHeight="1">
      <c r="A145" s="30" t="s">
        <v>207</v>
      </c>
      <c r="B145" s="31" t="s">
        <v>208</v>
      </c>
      <c r="C145" s="31" t="s">
        <v>209</v>
      </c>
      <c r="D145" s="30" t="s">
        <v>211</v>
      </c>
      <c r="E145" s="30" t="s">
        <v>211</v>
      </c>
      <c r="F145" s="31" t="s">
        <v>212</v>
      </c>
      <c r="G145" s="30" t="s">
        <v>213</v>
      </c>
      <c r="H145" s="30" t="s">
        <v>214</v>
      </c>
      <c r="I145" s="52" t="s">
        <v>214</v>
      </c>
      <c r="J145" s="52"/>
      <c r="K145" s="52"/>
      <c r="L145" s="52"/>
      <c r="M145" s="52"/>
      <c r="N145" s="52"/>
      <c r="O145" s="52"/>
      <c r="P145" s="52"/>
      <c r="Q145" s="62"/>
      <c r="R145" s="500" t="s">
        <v>215</v>
      </c>
      <c r="S145" s="500"/>
      <c r="T145" s="500"/>
      <c r="U145" s="500"/>
      <c r="V145" s="31" t="s">
        <v>216</v>
      </c>
    </row>
    <row r="146" spans="1:23" ht="27.75" customHeight="1" thickBot="1">
      <c r="A146" s="32">
        <v>1</v>
      </c>
      <c r="B146" s="86" t="s">
        <v>272</v>
      </c>
      <c r="C146" s="23"/>
      <c r="D146" s="22"/>
      <c r="E146" s="86"/>
      <c r="F146" s="25"/>
      <c r="G146" s="36"/>
      <c r="H146" s="24"/>
      <c r="I146" s="50"/>
      <c r="J146" s="50"/>
      <c r="K146" s="50"/>
      <c r="L146" s="50"/>
      <c r="M146" s="50"/>
      <c r="N146" s="50"/>
      <c r="O146" s="50"/>
      <c r="P146" s="50"/>
      <c r="Q146" s="57"/>
      <c r="R146" s="58"/>
      <c r="S146" s="58"/>
      <c r="T146" s="58"/>
      <c r="U146" s="58"/>
      <c r="V146" s="35"/>
    </row>
    <row r="147" spans="1:23" ht="27.75" customHeight="1" thickBot="1">
      <c r="A147" s="32"/>
      <c r="B147" s="282"/>
      <c r="C147" s="85"/>
      <c r="D147" s="22"/>
      <c r="E147" s="282"/>
      <c r="F147" s="78"/>
      <c r="G147" s="36"/>
      <c r="H147" s="24"/>
      <c r="I147" s="50"/>
      <c r="J147" s="50"/>
      <c r="K147" s="50"/>
      <c r="L147" s="50"/>
      <c r="M147" s="50"/>
      <c r="N147" s="50"/>
      <c r="O147" s="50"/>
      <c r="P147" s="50"/>
      <c r="Q147" s="57"/>
      <c r="R147" s="58"/>
      <c r="S147" s="58"/>
      <c r="T147" s="58"/>
      <c r="U147" s="58"/>
      <c r="V147" s="35"/>
    </row>
    <row r="148" spans="1:23" ht="27.75" customHeight="1">
      <c r="A148" s="32"/>
      <c r="B148" s="76"/>
      <c r="C148" s="21"/>
      <c r="D148" s="33"/>
      <c r="E148" s="74"/>
      <c r="F148" s="34"/>
      <c r="G148" s="21">
        <f>SUM(I148:P148)</f>
        <v>0</v>
      </c>
      <c r="H148" s="21"/>
      <c r="I148" s="51">
        <f t="shared" ref="I148:P148" si="6">SUM(I146:I147)</f>
        <v>0</v>
      </c>
      <c r="J148" s="51">
        <f t="shared" si="6"/>
        <v>0</v>
      </c>
      <c r="K148" s="51">
        <f t="shared" si="6"/>
        <v>0</v>
      </c>
      <c r="L148" s="51">
        <f t="shared" si="6"/>
        <v>0</v>
      </c>
      <c r="M148" s="51">
        <f t="shared" si="6"/>
        <v>0</v>
      </c>
      <c r="N148" s="51">
        <f t="shared" si="6"/>
        <v>0</v>
      </c>
      <c r="O148" s="51">
        <f t="shared" si="6"/>
        <v>0</v>
      </c>
      <c r="P148" s="51">
        <f t="shared" si="6"/>
        <v>0</v>
      </c>
      <c r="Q148" s="63"/>
      <c r="R148" s="64"/>
      <c r="S148" s="64"/>
      <c r="T148" s="64"/>
      <c r="U148" s="64"/>
      <c r="V148" s="33"/>
    </row>
    <row r="150" spans="1:23" ht="27.75" customHeight="1">
      <c r="C150" s="41"/>
      <c r="F150" s="9"/>
    </row>
    <row r="151" spans="1:23" ht="27.75" customHeight="1">
      <c r="C151" s="37"/>
      <c r="D151" s="42" t="s">
        <v>2</v>
      </c>
      <c r="E151" s="42" t="s">
        <v>909</v>
      </c>
      <c r="F151" s="42" t="s">
        <v>910</v>
      </c>
      <c r="G151" s="42" t="s">
        <v>911</v>
      </c>
      <c r="H151" s="42" t="s">
        <v>912</v>
      </c>
      <c r="I151" s="42" t="s">
        <v>913</v>
      </c>
      <c r="J151" s="42" t="s">
        <v>914</v>
      </c>
      <c r="K151" s="42" t="s">
        <v>915</v>
      </c>
      <c r="L151" s="42" t="s">
        <v>725</v>
      </c>
      <c r="V151"/>
      <c r="W151" s="10"/>
    </row>
    <row r="152" spans="1:23" ht="27.75" customHeight="1">
      <c r="C152" s="43" t="s">
        <v>275</v>
      </c>
      <c r="D152" s="44">
        <f>COUNTIF(C9:C148,Parameters!D73)</f>
        <v>0</v>
      </c>
      <c r="E152" s="44">
        <f>COUNTIF(D9:D148,Parameters!F47)</f>
        <v>2</v>
      </c>
      <c r="F152" s="44">
        <f>COUNTIF(D9:D148,Parameters!F57)</f>
        <v>6</v>
      </c>
      <c r="G152" s="44">
        <f>COUNTIF(D9:D148,Parameters!F33)</f>
        <v>6</v>
      </c>
      <c r="H152" s="44">
        <f>COUNTIF(D9:D148,Parameters!F55)</f>
        <v>24</v>
      </c>
      <c r="I152" s="44">
        <f>COUNTIF(D9:D148,Parameters!F38)</f>
        <v>24</v>
      </c>
      <c r="J152" s="44">
        <f>COUNTIF(D9:D148,Parameters!F32)</f>
        <v>14</v>
      </c>
      <c r="K152" s="44">
        <f>COUNTIF(D9:D148,Parameters!F42)</f>
        <v>18</v>
      </c>
      <c r="L152" s="44">
        <f>COUNTIF(D9:D148,Parameters!F34)</f>
        <v>24</v>
      </c>
      <c r="V152"/>
      <c r="W152" s="10"/>
    </row>
    <row r="153" spans="1:23" ht="27.75" customHeight="1">
      <c r="D153" s="525">
        <f>SUM(D152:L152)</f>
        <v>118</v>
      </c>
      <c r="E153" s="526"/>
      <c r="F153" s="9"/>
    </row>
    <row r="155" spans="1:23" ht="27.75" customHeight="1">
      <c r="B155" s="478" t="s">
        <v>239</v>
      </c>
      <c r="C155" s="478"/>
      <c r="D155" s="478"/>
      <c r="E155" s="478"/>
      <c r="F155" s="478"/>
      <c r="G155" s="478"/>
      <c r="H155" s="478"/>
      <c r="I155" s="478"/>
      <c r="J155" s="478"/>
      <c r="K155" s="478"/>
      <c r="L155" s="478"/>
      <c r="M155" s="478"/>
      <c r="N155" s="478"/>
      <c r="O155" s="478"/>
      <c r="P155" s="478"/>
      <c r="Q155" s="478"/>
      <c r="R155" s="478"/>
      <c r="S155" s="478"/>
      <c r="T155" s="478"/>
      <c r="U155" s="478"/>
      <c r="V155" s="478"/>
    </row>
    <row r="156" spans="1:23" ht="27.75" customHeight="1">
      <c r="B156" s="479" t="s">
        <v>240</v>
      </c>
      <c r="C156" s="480"/>
      <c r="D156" s="480"/>
      <c r="E156" s="480"/>
      <c r="F156" s="480"/>
      <c r="G156" s="480"/>
      <c r="H156" s="480"/>
      <c r="I156" s="480"/>
      <c r="J156" s="480"/>
      <c r="K156" s="480"/>
      <c r="L156" s="480"/>
      <c r="M156" s="480"/>
      <c r="N156" s="480"/>
      <c r="O156" s="480"/>
      <c r="P156" s="480"/>
      <c r="Q156" s="480"/>
      <c r="R156" s="480"/>
      <c r="S156" s="480"/>
      <c r="T156" s="480"/>
      <c r="U156" s="481"/>
      <c r="V156" s="65" t="s">
        <v>5</v>
      </c>
    </row>
    <row r="157" spans="1:23" ht="27.75" customHeight="1">
      <c r="B157" s="482" t="s">
        <v>241</v>
      </c>
      <c r="C157" s="483"/>
      <c r="D157" s="483"/>
      <c r="E157" s="483"/>
      <c r="F157" s="483"/>
      <c r="G157" s="483"/>
      <c r="H157" s="483"/>
      <c r="I157" s="483"/>
      <c r="J157" s="484"/>
      <c r="K157" s="491" t="s">
        <v>242</v>
      </c>
      <c r="L157" s="492"/>
      <c r="M157" s="492"/>
      <c r="N157" s="492"/>
      <c r="O157" s="492"/>
      <c r="P157" s="492"/>
      <c r="Q157" s="492"/>
      <c r="R157" s="492"/>
      <c r="S157" s="492"/>
      <c r="T157" s="492"/>
      <c r="U157" s="493"/>
      <c r="V157" s="66"/>
    </row>
    <row r="158" spans="1:23" ht="27.75" customHeight="1">
      <c r="B158" s="485"/>
      <c r="C158" s="486"/>
      <c r="D158" s="486"/>
      <c r="E158" s="486"/>
      <c r="F158" s="486"/>
      <c r="G158" s="486"/>
      <c r="H158" s="486"/>
      <c r="I158" s="486"/>
      <c r="J158" s="487"/>
      <c r="K158" s="491" t="s">
        <v>243</v>
      </c>
      <c r="L158" s="492"/>
      <c r="M158" s="492"/>
      <c r="N158" s="492"/>
      <c r="O158" s="492"/>
      <c r="P158" s="492"/>
      <c r="Q158" s="492"/>
      <c r="R158" s="492"/>
      <c r="S158" s="492"/>
      <c r="T158" s="492"/>
      <c r="U158" s="493"/>
      <c r="V158" s="66"/>
    </row>
    <row r="159" spans="1:23" ht="27.75" customHeight="1">
      <c r="B159" s="485"/>
      <c r="C159" s="486"/>
      <c r="D159" s="486"/>
      <c r="E159" s="486"/>
      <c r="F159" s="486"/>
      <c r="G159" s="486"/>
      <c r="H159" s="486"/>
      <c r="I159" s="486"/>
      <c r="J159" s="487"/>
      <c r="K159" s="491" t="s">
        <v>244</v>
      </c>
      <c r="L159" s="492"/>
      <c r="M159" s="492"/>
      <c r="N159" s="492"/>
      <c r="O159" s="492"/>
      <c r="P159" s="492"/>
      <c r="Q159" s="492"/>
      <c r="R159" s="492"/>
      <c r="S159" s="492"/>
      <c r="T159" s="492"/>
      <c r="U159" s="493"/>
      <c r="V159" s="66"/>
    </row>
    <row r="160" spans="1:23" ht="27.75" customHeight="1">
      <c r="B160" s="485"/>
      <c r="C160" s="486"/>
      <c r="D160" s="486"/>
      <c r="E160" s="486"/>
      <c r="F160" s="486"/>
      <c r="G160" s="486"/>
      <c r="H160" s="486"/>
      <c r="I160" s="486"/>
      <c r="J160" s="487"/>
      <c r="K160" s="494" t="s">
        <v>245</v>
      </c>
      <c r="L160" s="494"/>
      <c r="M160" s="494"/>
      <c r="N160" s="494"/>
      <c r="O160" s="494"/>
      <c r="P160" s="494"/>
      <c r="Q160" s="494"/>
      <c r="R160" s="494"/>
      <c r="S160" s="494"/>
      <c r="T160" s="494"/>
      <c r="U160" s="494"/>
      <c r="V160" s="66"/>
    </row>
    <row r="161" spans="2:22" ht="27.75" customHeight="1">
      <c r="B161" s="485"/>
      <c r="C161" s="486"/>
      <c r="D161" s="486"/>
      <c r="E161" s="486"/>
      <c r="F161" s="486"/>
      <c r="G161" s="486"/>
      <c r="H161" s="486"/>
      <c r="I161" s="486"/>
      <c r="J161" s="487"/>
      <c r="K161" s="494" t="s">
        <v>246</v>
      </c>
      <c r="L161" s="494"/>
      <c r="M161" s="494"/>
      <c r="N161" s="494"/>
      <c r="O161" s="494"/>
      <c r="P161" s="494"/>
      <c r="Q161" s="494"/>
      <c r="R161" s="494"/>
      <c r="S161" s="494"/>
      <c r="T161" s="494"/>
      <c r="U161" s="494"/>
      <c r="V161" s="66"/>
    </row>
    <row r="162" spans="2:22" ht="27.75" customHeight="1">
      <c r="B162" s="488"/>
      <c r="C162" s="489"/>
      <c r="D162" s="489"/>
      <c r="E162" s="489"/>
      <c r="F162" s="489"/>
      <c r="G162" s="489"/>
      <c r="H162" s="489"/>
      <c r="I162" s="489"/>
      <c r="J162" s="490"/>
      <c r="K162" s="494" t="s">
        <v>247</v>
      </c>
      <c r="L162" s="494"/>
      <c r="M162" s="494"/>
      <c r="N162" s="494"/>
      <c r="O162" s="494"/>
      <c r="P162" s="494"/>
      <c r="Q162" s="494"/>
      <c r="R162" s="494"/>
      <c r="S162" s="494"/>
      <c r="T162" s="494"/>
      <c r="U162" s="494"/>
      <c r="V162" s="66"/>
    </row>
    <row r="163" spans="2:22" ht="27.75" customHeight="1">
      <c r="B163" s="482" t="s">
        <v>248</v>
      </c>
      <c r="C163" s="483"/>
      <c r="D163" s="483"/>
      <c r="E163" s="483"/>
      <c r="F163" s="483"/>
      <c r="G163" s="483"/>
      <c r="H163" s="483"/>
      <c r="I163" s="483"/>
      <c r="J163" s="484"/>
      <c r="K163" s="477" t="s">
        <v>249</v>
      </c>
      <c r="L163" s="477"/>
      <c r="M163" s="477"/>
      <c r="N163" s="477"/>
      <c r="O163" s="477"/>
      <c r="P163" s="477"/>
      <c r="Q163" s="477"/>
      <c r="R163" s="477"/>
      <c r="S163" s="477"/>
      <c r="T163" s="477"/>
      <c r="U163" s="477"/>
      <c r="V163" s="67"/>
    </row>
    <row r="164" spans="2:22" ht="27.75" customHeight="1">
      <c r="B164" s="485"/>
      <c r="C164" s="486"/>
      <c r="D164" s="486"/>
      <c r="E164" s="486"/>
      <c r="F164" s="486"/>
      <c r="G164" s="486"/>
      <c r="H164" s="486"/>
      <c r="I164" s="486"/>
      <c r="J164" s="487"/>
      <c r="K164" s="477" t="s">
        <v>250</v>
      </c>
      <c r="L164" s="477"/>
      <c r="M164" s="477"/>
      <c r="N164" s="477"/>
      <c r="O164" s="477"/>
      <c r="P164" s="477"/>
      <c r="Q164" s="477"/>
      <c r="R164" s="477"/>
      <c r="S164" s="477"/>
      <c r="T164" s="477"/>
      <c r="U164" s="477"/>
      <c r="V164" s="67"/>
    </row>
    <row r="165" spans="2:22" ht="27.75" customHeight="1">
      <c r="B165" s="485"/>
      <c r="C165" s="486"/>
      <c r="D165" s="486"/>
      <c r="E165" s="486"/>
      <c r="F165" s="486"/>
      <c r="G165" s="486"/>
      <c r="H165" s="486"/>
      <c r="I165" s="486"/>
      <c r="J165" s="487"/>
      <c r="K165" s="477" t="s">
        <v>251</v>
      </c>
      <c r="L165" s="477"/>
      <c r="M165" s="477"/>
      <c r="N165" s="477"/>
      <c r="O165" s="477"/>
      <c r="P165" s="477"/>
      <c r="Q165" s="477"/>
      <c r="R165" s="477"/>
      <c r="S165" s="477"/>
      <c r="T165" s="477"/>
      <c r="U165" s="477"/>
      <c r="V165" s="67"/>
    </row>
    <row r="166" spans="2:22" ht="27.75" customHeight="1">
      <c r="B166" s="485"/>
      <c r="C166" s="486"/>
      <c r="D166" s="486"/>
      <c r="E166" s="486"/>
      <c r="F166" s="486"/>
      <c r="G166" s="486"/>
      <c r="H166" s="486"/>
      <c r="I166" s="486"/>
      <c r="J166" s="487"/>
      <c r="K166" s="477" t="s">
        <v>252</v>
      </c>
      <c r="L166" s="477"/>
      <c r="M166" s="477"/>
      <c r="N166" s="477"/>
      <c r="O166" s="477"/>
      <c r="P166" s="477"/>
      <c r="Q166" s="477"/>
      <c r="R166" s="477"/>
      <c r="S166" s="477"/>
      <c r="T166" s="477"/>
      <c r="U166" s="477"/>
      <c r="V166" s="67"/>
    </row>
    <row r="167" spans="2:22" ht="27.75" customHeight="1">
      <c r="B167" s="485"/>
      <c r="C167" s="486"/>
      <c r="D167" s="486"/>
      <c r="E167" s="486"/>
      <c r="F167" s="486"/>
      <c r="G167" s="486"/>
      <c r="H167" s="486"/>
      <c r="I167" s="486"/>
      <c r="J167" s="487"/>
      <c r="K167" s="477" t="s">
        <v>253</v>
      </c>
      <c r="L167" s="477"/>
      <c r="M167" s="477"/>
      <c r="N167" s="477"/>
      <c r="O167" s="477"/>
      <c r="P167" s="477"/>
      <c r="Q167" s="477"/>
      <c r="R167" s="477"/>
      <c r="S167" s="477"/>
      <c r="T167" s="477"/>
      <c r="U167" s="477"/>
      <c r="V167" s="67"/>
    </row>
    <row r="168" spans="2:22" ht="27.75" customHeight="1">
      <c r="B168" s="485"/>
      <c r="C168" s="486"/>
      <c r="D168" s="486"/>
      <c r="E168" s="486"/>
      <c r="F168" s="486"/>
      <c r="G168" s="486"/>
      <c r="H168" s="486"/>
      <c r="I168" s="486"/>
      <c r="J168" s="487"/>
      <c r="K168" s="477" t="s">
        <v>254</v>
      </c>
      <c r="L168" s="477"/>
      <c r="M168" s="477"/>
      <c r="N168" s="477"/>
      <c r="O168" s="477"/>
      <c r="P168" s="477"/>
      <c r="Q168" s="477"/>
      <c r="R168" s="477"/>
      <c r="S168" s="477"/>
      <c r="T168" s="477"/>
      <c r="U168" s="477"/>
      <c r="V168" s="67"/>
    </row>
    <row r="169" spans="2:22" ht="27.75" customHeight="1">
      <c r="B169" s="485"/>
      <c r="C169" s="486"/>
      <c r="D169" s="486"/>
      <c r="E169" s="486"/>
      <c r="F169" s="486"/>
      <c r="G169" s="486"/>
      <c r="H169" s="486"/>
      <c r="I169" s="486"/>
      <c r="J169" s="487"/>
      <c r="K169" s="477" t="s">
        <v>255</v>
      </c>
      <c r="L169" s="477"/>
      <c r="M169" s="477"/>
      <c r="N169" s="477"/>
      <c r="O169" s="477"/>
      <c r="P169" s="477"/>
      <c r="Q169" s="477"/>
      <c r="R169" s="477"/>
      <c r="S169" s="477"/>
      <c r="T169" s="477"/>
      <c r="U169" s="477"/>
      <c r="V169" s="67"/>
    </row>
    <row r="170" spans="2:22" ht="27.75" customHeight="1">
      <c r="B170" s="485"/>
      <c r="C170" s="486"/>
      <c r="D170" s="486"/>
      <c r="E170" s="486"/>
      <c r="F170" s="486"/>
      <c r="G170" s="486"/>
      <c r="H170" s="486"/>
      <c r="I170" s="486"/>
      <c r="J170" s="487"/>
      <c r="K170" s="477" t="s">
        <v>256</v>
      </c>
      <c r="L170" s="477"/>
      <c r="M170" s="477"/>
      <c r="N170" s="477"/>
      <c r="O170" s="477"/>
      <c r="P170" s="477"/>
      <c r="Q170" s="477"/>
      <c r="R170" s="477"/>
      <c r="S170" s="477"/>
      <c r="T170" s="477"/>
      <c r="U170" s="477"/>
      <c r="V170" s="67"/>
    </row>
    <row r="171" spans="2:22" ht="27.75" customHeight="1">
      <c r="B171" s="485"/>
      <c r="C171" s="486"/>
      <c r="D171" s="486"/>
      <c r="E171" s="486"/>
      <c r="F171" s="486"/>
      <c r="G171" s="486"/>
      <c r="H171" s="486"/>
      <c r="I171" s="486"/>
      <c r="J171" s="487"/>
      <c r="K171" s="477" t="s">
        <v>257</v>
      </c>
      <c r="L171" s="477"/>
      <c r="M171" s="477"/>
      <c r="N171" s="477"/>
      <c r="O171" s="477"/>
      <c r="P171" s="477"/>
      <c r="Q171" s="477"/>
      <c r="R171" s="477"/>
      <c r="S171" s="477"/>
      <c r="T171" s="477"/>
      <c r="U171" s="477"/>
      <c r="V171" s="67"/>
    </row>
    <row r="172" spans="2:22" ht="27.75" customHeight="1">
      <c r="B172" s="485"/>
      <c r="C172" s="486"/>
      <c r="D172" s="486"/>
      <c r="E172" s="486"/>
      <c r="F172" s="486"/>
      <c r="G172" s="486"/>
      <c r="H172" s="486"/>
      <c r="I172" s="486"/>
      <c r="J172" s="487"/>
      <c r="K172" s="477" t="s">
        <v>258</v>
      </c>
      <c r="L172" s="477"/>
      <c r="M172" s="477"/>
      <c r="N172" s="477"/>
      <c r="O172" s="477"/>
      <c r="P172" s="477"/>
      <c r="Q172" s="477"/>
      <c r="R172" s="477"/>
      <c r="S172" s="477"/>
      <c r="T172" s="477"/>
      <c r="U172" s="477"/>
      <c r="V172" s="67"/>
    </row>
    <row r="173" spans="2:22" ht="27.75" customHeight="1">
      <c r="B173" s="485"/>
      <c r="C173" s="486"/>
      <c r="D173" s="486"/>
      <c r="E173" s="486"/>
      <c r="F173" s="486"/>
      <c r="G173" s="486"/>
      <c r="H173" s="486"/>
      <c r="I173" s="486"/>
      <c r="J173" s="487"/>
      <c r="K173" s="477" t="s">
        <v>259</v>
      </c>
      <c r="L173" s="477"/>
      <c r="M173" s="477"/>
      <c r="N173" s="477"/>
      <c r="O173" s="477"/>
      <c r="P173" s="477"/>
      <c r="Q173" s="477"/>
      <c r="R173" s="477"/>
      <c r="S173" s="477"/>
      <c r="T173" s="477"/>
      <c r="U173" s="477"/>
      <c r="V173" s="67"/>
    </row>
    <row r="174" spans="2:22" ht="27.75" customHeight="1">
      <c r="B174" s="485"/>
      <c r="C174" s="486"/>
      <c r="D174" s="486"/>
      <c r="E174" s="486"/>
      <c r="F174" s="486"/>
      <c r="G174" s="486"/>
      <c r="H174" s="486"/>
      <c r="I174" s="486"/>
      <c r="J174" s="487"/>
      <c r="K174" s="477" t="s">
        <v>260</v>
      </c>
      <c r="L174" s="477"/>
      <c r="M174" s="477"/>
      <c r="N174" s="477"/>
      <c r="O174" s="477"/>
      <c r="P174" s="477"/>
      <c r="Q174" s="477"/>
      <c r="R174" s="477"/>
      <c r="S174" s="477"/>
      <c r="T174" s="477"/>
      <c r="U174" s="477"/>
      <c r="V174" s="67"/>
    </row>
    <row r="175" spans="2:22" ht="27.75" customHeight="1">
      <c r="B175" s="485"/>
      <c r="C175" s="486"/>
      <c r="D175" s="486"/>
      <c r="E175" s="486"/>
      <c r="F175" s="486"/>
      <c r="G175" s="486"/>
      <c r="H175" s="486"/>
      <c r="I175" s="486"/>
      <c r="J175" s="487"/>
      <c r="K175" s="477" t="s">
        <v>261</v>
      </c>
      <c r="L175" s="477"/>
      <c r="M175" s="477"/>
      <c r="N175" s="477"/>
      <c r="O175" s="477"/>
      <c r="P175" s="477"/>
      <c r="Q175" s="477"/>
      <c r="R175" s="477"/>
      <c r="S175" s="477"/>
      <c r="T175" s="477"/>
      <c r="U175" s="477"/>
      <c r="V175" s="67"/>
    </row>
    <row r="176" spans="2:22" ht="27.75" customHeight="1">
      <c r="B176" s="485"/>
      <c r="C176" s="486"/>
      <c r="D176" s="486"/>
      <c r="E176" s="486"/>
      <c r="F176" s="486"/>
      <c r="G176" s="486"/>
      <c r="H176" s="486"/>
      <c r="I176" s="486"/>
      <c r="J176" s="487"/>
      <c r="K176" s="477" t="s">
        <v>262</v>
      </c>
      <c r="L176" s="477"/>
      <c r="M176" s="477"/>
      <c r="N176" s="477"/>
      <c r="O176" s="477"/>
      <c r="P176" s="477"/>
      <c r="Q176" s="477"/>
      <c r="R176" s="477"/>
      <c r="S176" s="477"/>
      <c r="T176" s="477"/>
      <c r="U176" s="477"/>
      <c r="V176" s="67"/>
    </row>
    <row r="177" spans="2:22" ht="27.75" customHeight="1">
      <c r="B177" s="485"/>
      <c r="C177" s="486"/>
      <c r="D177" s="486"/>
      <c r="E177" s="486"/>
      <c r="F177" s="486"/>
      <c r="G177" s="486"/>
      <c r="H177" s="486"/>
      <c r="I177" s="486"/>
      <c r="J177" s="487"/>
      <c r="K177" s="477" t="s">
        <v>263</v>
      </c>
      <c r="L177" s="477"/>
      <c r="M177" s="477"/>
      <c r="N177" s="477"/>
      <c r="O177" s="477"/>
      <c r="P177" s="477"/>
      <c r="Q177" s="477"/>
      <c r="R177" s="477"/>
      <c r="S177" s="477"/>
      <c r="T177" s="477"/>
      <c r="U177" s="477"/>
      <c r="V177" s="67"/>
    </row>
    <row r="178" spans="2:22" ht="27.75" customHeight="1">
      <c r="B178" s="485"/>
      <c r="C178" s="486"/>
      <c r="D178" s="486"/>
      <c r="E178" s="486"/>
      <c r="F178" s="486"/>
      <c r="G178" s="486"/>
      <c r="H178" s="486"/>
      <c r="I178" s="486"/>
      <c r="J178" s="487"/>
      <c r="K178" s="477" t="s">
        <v>264</v>
      </c>
      <c r="L178" s="477"/>
      <c r="M178" s="477"/>
      <c r="N178" s="477"/>
      <c r="O178" s="477"/>
      <c r="P178" s="477"/>
      <c r="Q178" s="477"/>
      <c r="R178" s="477"/>
      <c r="S178" s="477"/>
      <c r="T178" s="477"/>
      <c r="U178" s="477"/>
      <c r="V178" s="67"/>
    </row>
    <row r="179" spans="2:22" ht="27.75" customHeight="1">
      <c r="B179" s="485"/>
      <c r="C179" s="486"/>
      <c r="D179" s="486"/>
      <c r="E179" s="486"/>
      <c r="F179" s="486"/>
      <c r="G179" s="486"/>
      <c r="H179" s="486"/>
      <c r="I179" s="486"/>
      <c r="J179" s="487"/>
      <c r="K179" s="477" t="s">
        <v>265</v>
      </c>
      <c r="L179" s="477"/>
      <c r="M179" s="477"/>
      <c r="N179" s="477"/>
      <c r="O179" s="477"/>
      <c r="P179" s="477"/>
      <c r="Q179" s="477"/>
      <c r="R179" s="477"/>
      <c r="S179" s="477"/>
      <c r="T179" s="477"/>
      <c r="U179" s="477"/>
      <c r="V179" s="67"/>
    </row>
    <row r="180" spans="2:22" ht="27.75" customHeight="1">
      <c r="B180" s="485"/>
      <c r="C180" s="486"/>
      <c r="D180" s="486"/>
      <c r="E180" s="486"/>
      <c r="F180" s="486"/>
      <c r="G180" s="486"/>
      <c r="H180" s="486"/>
      <c r="I180" s="486"/>
      <c r="J180" s="487"/>
      <c r="K180" s="477" t="s">
        <v>266</v>
      </c>
      <c r="L180" s="477"/>
      <c r="M180" s="477"/>
      <c r="N180" s="477"/>
      <c r="O180" s="477"/>
      <c r="P180" s="477"/>
      <c r="Q180" s="477"/>
      <c r="R180" s="477"/>
      <c r="S180" s="477"/>
      <c r="T180" s="477"/>
      <c r="U180" s="477"/>
      <c r="V180" s="67"/>
    </row>
    <row r="181" spans="2:22" ht="27.75" customHeight="1">
      <c r="B181" s="485"/>
      <c r="C181" s="486"/>
      <c r="D181" s="486"/>
      <c r="E181" s="486"/>
      <c r="F181" s="486"/>
      <c r="G181" s="486"/>
      <c r="H181" s="486"/>
      <c r="I181" s="486"/>
      <c r="J181" s="487"/>
      <c r="K181" s="477" t="s">
        <v>267</v>
      </c>
      <c r="L181" s="477"/>
      <c r="M181" s="477"/>
      <c r="N181" s="477"/>
      <c r="O181" s="477"/>
      <c r="P181" s="477"/>
      <c r="Q181" s="477"/>
      <c r="R181" s="477"/>
      <c r="S181" s="477"/>
      <c r="T181" s="477"/>
      <c r="U181" s="477"/>
      <c r="V181" s="67"/>
    </row>
    <row r="182" spans="2:22" ht="27.75" customHeight="1">
      <c r="B182" s="488"/>
      <c r="C182" s="489"/>
      <c r="D182" s="489"/>
      <c r="E182" s="489"/>
      <c r="F182" s="489"/>
      <c r="G182" s="489"/>
      <c r="H182" s="489"/>
      <c r="I182" s="489"/>
      <c r="J182" s="490"/>
      <c r="K182" s="477" t="s">
        <v>268</v>
      </c>
      <c r="L182" s="477"/>
      <c r="M182" s="477"/>
      <c r="N182" s="477"/>
      <c r="O182" s="477"/>
      <c r="P182" s="477"/>
      <c r="Q182" s="477"/>
      <c r="R182" s="477"/>
      <c r="S182" s="477"/>
      <c r="T182" s="477"/>
      <c r="U182" s="477"/>
      <c r="V182" s="67"/>
    </row>
    <row r="183" spans="2:22" ht="27.75" customHeight="1">
      <c r="B183" s="495" t="s">
        <v>269</v>
      </c>
      <c r="C183" s="496"/>
      <c r="D183" s="496"/>
      <c r="E183" s="496"/>
      <c r="F183" s="496"/>
      <c r="G183" s="496"/>
      <c r="H183" s="496"/>
      <c r="I183" s="496"/>
      <c r="J183" s="496"/>
      <c r="K183" s="496"/>
      <c r="L183" s="496"/>
      <c r="M183" s="496"/>
      <c r="N183" s="496"/>
      <c r="O183" s="496"/>
      <c r="P183" s="496"/>
      <c r="Q183" s="496"/>
      <c r="R183" s="496"/>
      <c r="S183" s="496"/>
      <c r="T183" s="496"/>
      <c r="U183" s="497"/>
      <c r="V183" s="72"/>
    </row>
    <row r="184" spans="2:22" ht="27.75" customHeight="1">
      <c r="C184"/>
    </row>
  </sheetData>
  <mergeCells count="72">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N144:R144"/>
    <mergeCell ref="S144:T144"/>
    <mergeCell ref="U144:V144"/>
    <mergeCell ref="R145:U145"/>
    <mergeCell ref="S8:T8"/>
    <mergeCell ref="U8:V8"/>
    <mergeCell ref="S54:T54"/>
    <mergeCell ref="U54:V54"/>
    <mergeCell ref="S80:T80"/>
    <mergeCell ref="U80:V80"/>
    <mergeCell ref="S28:T28"/>
    <mergeCell ref="U28:V28"/>
    <mergeCell ref="S20:T20"/>
    <mergeCell ref="U20:V20"/>
    <mergeCell ref="S12:T12"/>
    <mergeCell ref="U12:V12"/>
    <mergeCell ref="S96:T96"/>
    <mergeCell ref="U96:V96"/>
    <mergeCell ref="S106:T106"/>
    <mergeCell ref="U106:V106"/>
    <mergeCell ref="S118:T118"/>
    <mergeCell ref="U118:V118"/>
    <mergeCell ref="K171:U171"/>
    <mergeCell ref="D153:E153"/>
    <mergeCell ref="B155:V155"/>
    <mergeCell ref="B156:U156"/>
    <mergeCell ref="B157:J162"/>
    <mergeCell ref="K157:U157"/>
    <mergeCell ref="K158:U158"/>
    <mergeCell ref="K159:U159"/>
    <mergeCell ref="K160:U160"/>
    <mergeCell ref="K161:U161"/>
    <mergeCell ref="K162:U162"/>
    <mergeCell ref="B183:U183"/>
    <mergeCell ref="K172:U172"/>
    <mergeCell ref="K173:U173"/>
    <mergeCell ref="K174:U174"/>
    <mergeCell ref="K175:U175"/>
    <mergeCell ref="K176:U176"/>
    <mergeCell ref="K177:U177"/>
    <mergeCell ref="B163:J182"/>
    <mergeCell ref="K163:U163"/>
    <mergeCell ref="K164:U164"/>
    <mergeCell ref="K165:U165"/>
    <mergeCell ref="K166:U166"/>
    <mergeCell ref="K167:U167"/>
    <mergeCell ref="K168:U168"/>
    <mergeCell ref="K169:U169"/>
    <mergeCell ref="K170:U170"/>
    <mergeCell ref="K178:U178"/>
    <mergeCell ref="K179:U179"/>
    <mergeCell ref="K180:U180"/>
    <mergeCell ref="K181:U181"/>
    <mergeCell ref="K182:U182"/>
  </mergeCells>
  <phoneticPr fontId="99" type="noConversion"/>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A417C644-F07F-4158-9695-B9E049BA05A8}">
          <x14:formula1>
            <xm:f>Parameters!$D$4:$D$23</xm:f>
          </x14:formula1>
          <xm:sqref>C146:C147 C107:C116 C81:C94 C119:C142 C97:C104 C55:C78 C29:C52 C21:C26 C9:C10 C13:C18</xm:sqref>
        </x14:dataValidation>
        <x14:dataValidation type="list" allowBlank="1" showInputMessage="1" showErrorMessage="1" xr:uid="{58EDB750-182A-40D3-8734-7D8B3D17994D}">
          <x14:formula1>
            <xm:f>Parameters!$H$4:$H$8</xm:f>
          </x14:formula1>
          <xm:sqref>H146:H147 H107:H116 H119:H142 H81:H94 H97:H104 H55:H78 H29:H52 H21:H26 H9:H10 H13:H18</xm:sqref>
        </x14:dataValidation>
        <x14:dataValidation type="list" allowBlank="1" showInputMessage="1" showErrorMessage="1" xr:uid="{7FDF0C75-2FD2-4362-8E30-C16085B99273}">
          <x14:formula1>
            <xm:f>Parameters!$F$4:$F$85</xm:f>
          </x14:formula1>
          <xm:sqref>E81:E94 E13:E18 D97:D105 D107:D117 E107:E116 D119:D143 E55:E78 E97:E104 E119:E142 D55:D79 D29:D53 E29:E52 E21:E26 D21:D27 D13:D19 E9:E10 D9:D11 D81:D95</xm:sqref>
        </x14:dataValidation>
        <x14:dataValidation type="list" allowBlank="1" showInputMessage="1" showErrorMessage="1" xr:uid="{81B13AEF-3683-40D0-A135-43D2705CDCFD}">
          <x14:formula1>
            <xm:f>Parameters!$F$4:$F$96</xm:f>
          </x14:formula1>
          <xm:sqref>D146:D147</xm:sqref>
        </x14:dataValidation>
        <x14:dataValidation type="list" allowBlank="1" showInputMessage="1" showErrorMessage="1" xr:uid="{59E64943-A512-416A-AFA6-78E2BBCF466A}">
          <x14:formula1>
            <xm:f>Parameters!$B$4:$B$92</xm:f>
          </x14:formula1>
          <xm:sqref>F119:F147 F13:F19 F9:F11 F21:F27 F29:F53 F55:F79 F107:F117 F97:F105 F81:F95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92DEA-A0A8-4869-A247-8144699AED3B}">
  <dimension ref="A1:AK483"/>
  <sheetViews>
    <sheetView topLeftCell="A439" zoomScale="60" zoomScaleNormal="60" workbookViewId="0">
      <selection activeCell="A450" sqref="A450:XFD452"/>
    </sheetView>
  </sheetViews>
  <sheetFormatPr defaultColWidth="9.140625" defaultRowHeight="27.75" customHeight="1"/>
  <cols>
    <col min="2" max="2" width="135.42578125" customWidth="1"/>
    <col min="3" max="3" width="30" style="8" customWidth="1"/>
    <col min="4" max="4" width="24.28515625" style="8" customWidth="1"/>
    <col min="5" max="5" width="24.28515625" customWidth="1"/>
    <col min="6" max="6" width="19.28515625" customWidth="1"/>
    <col min="7" max="7" width="23.14062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404</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S8+S98+S298+S315+S323+S326+S381+S423+S444</f>
        <v>416</v>
      </c>
      <c r="R4" s="517"/>
      <c r="S4" s="517" t="s">
        <v>206</v>
      </c>
      <c r="T4" s="517"/>
      <c r="U4" s="517"/>
      <c r="V4" s="517"/>
      <c r="W4" s="53"/>
      <c r="X4" s="53"/>
      <c r="Y4" s="513"/>
      <c r="Z4" s="513"/>
      <c r="AA4" s="513"/>
      <c r="AB4" s="513"/>
      <c r="AC4" s="513"/>
      <c r="AD4" s="71"/>
      <c r="AE4" s="71"/>
    </row>
    <row r="5" spans="1:37" ht="27.75" customHeight="1">
      <c r="A5" s="9"/>
      <c r="B5" s="11"/>
      <c r="C5" s="12"/>
      <c r="D5" s="12"/>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916</v>
      </c>
      <c r="B8" s="267"/>
      <c r="C8" s="267"/>
      <c r="D8" s="407"/>
      <c r="E8" s="267"/>
      <c r="F8" s="267"/>
      <c r="G8" s="267"/>
      <c r="H8" s="267"/>
      <c r="I8" s="267"/>
      <c r="J8" s="267"/>
      <c r="K8" s="267"/>
      <c r="L8" s="267"/>
      <c r="M8" s="267"/>
      <c r="N8" s="267"/>
      <c r="O8" s="267"/>
      <c r="P8" s="270"/>
      <c r="Q8" s="271"/>
      <c r="R8" s="272"/>
      <c r="S8" s="505">
        <f>G97</f>
        <v>88</v>
      </c>
      <c r="T8" s="505"/>
      <c r="U8" s="502" t="s">
        <v>206</v>
      </c>
      <c r="V8" s="502"/>
      <c r="W8" s="274"/>
      <c r="X8" s="274"/>
      <c r="Y8" s="70"/>
      <c r="Z8" s="70"/>
      <c r="AA8" s="70"/>
      <c r="AB8" s="70"/>
      <c r="AC8" s="70"/>
      <c r="AD8" s="70"/>
      <c r="AE8" s="70"/>
      <c r="AF8" s="70"/>
      <c r="AG8" s="70"/>
      <c r="AH8" s="70"/>
      <c r="AI8" s="70"/>
      <c r="AJ8" s="70"/>
      <c r="AK8" s="70"/>
    </row>
    <row r="9" spans="1:37" ht="27.75" customHeight="1">
      <c r="A9" s="14">
        <v>1</v>
      </c>
      <c r="B9" s="300" t="s">
        <v>917</v>
      </c>
      <c r="C9" s="16" t="s">
        <v>467</v>
      </c>
      <c r="D9" s="408" t="s">
        <v>957</v>
      </c>
      <c r="E9" s="408" t="s">
        <v>955</v>
      </c>
      <c r="F9" s="303" t="s">
        <v>373</v>
      </c>
      <c r="G9" s="412" t="s">
        <v>958</v>
      </c>
      <c r="H9" s="18" t="s">
        <v>233</v>
      </c>
      <c r="I9" s="50"/>
      <c r="J9" s="50">
        <v>1</v>
      </c>
      <c r="K9" s="50"/>
      <c r="L9" s="50"/>
      <c r="M9" s="50"/>
      <c r="N9" s="50"/>
      <c r="O9" s="50"/>
      <c r="P9" s="50"/>
      <c r="Q9" s="57"/>
      <c r="R9" s="58"/>
      <c r="S9" s="58"/>
      <c r="T9" s="58">
        <v>1</v>
      </c>
      <c r="U9" s="58"/>
      <c r="V9" s="256" t="s">
        <v>271</v>
      </c>
      <c r="W9" s="59"/>
      <c r="X9" s="60"/>
      <c r="Y9" s="27"/>
      <c r="Z9" s="27"/>
      <c r="AA9" s="27"/>
      <c r="AB9" s="27"/>
      <c r="AC9" s="27"/>
      <c r="AD9" s="26"/>
      <c r="AE9" s="9"/>
    </row>
    <row r="10" spans="1:37" ht="27.75" customHeight="1">
      <c r="A10" s="14">
        <v>2</v>
      </c>
      <c r="B10" s="300" t="s">
        <v>918</v>
      </c>
      <c r="C10" s="16" t="s">
        <v>467</v>
      </c>
      <c r="D10" s="408" t="s">
        <v>957</v>
      </c>
      <c r="E10" s="408" t="s">
        <v>955</v>
      </c>
      <c r="F10" s="303" t="s">
        <v>470</v>
      </c>
      <c r="G10" s="412" t="s">
        <v>958</v>
      </c>
      <c r="H10" s="18" t="s">
        <v>233</v>
      </c>
      <c r="I10" s="50"/>
      <c r="J10" s="50">
        <v>1</v>
      </c>
      <c r="K10" s="50"/>
      <c r="L10" s="50"/>
      <c r="M10" s="50"/>
      <c r="N10" s="50"/>
      <c r="O10" s="50"/>
      <c r="P10" s="50"/>
      <c r="Q10" s="57"/>
      <c r="R10" s="58"/>
      <c r="S10" s="58"/>
      <c r="T10" s="58">
        <v>1</v>
      </c>
      <c r="U10" s="58"/>
      <c r="V10" s="256" t="s">
        <v>271</v>
      </c>
      <c r="W10" s="59"/>
      <c r="X10" s="60"/>
      <c r="Y10" s="27"/>
      <c r="Z10" s="27"/>
      <c r="AA10" s="27"/>
      <c r="AB10" s="27"/>
      <c r="AC10" s="27"/>
      <c r="AD10" s="26"/>
      <c r="AE10" s="9"/>
    </row>
    <row r="11" spans="1:37" ht="27.75" customHeight="1">
      <c r="A11" s="14">
        <v>3</v>
      </c>
      <c r="B11" s="300" t="s">
        <v>919</v>
      </c>
      <c r="C11" s="16" t="s">
        <v>467</v>
      </c>
      <c r="D11" s="408" t="s">
        <v>957</v>
      </c>
      <c r="E11" s="408" t="s">
        <v>955</v>
      </c>
      <c r="F11" s="303" t="s">
        <v>443</v>
      </c>
      <c r="G11" s="412" t="s">
        <v>958</v>
      </c>
      <c r="H11" s="18" t="s">
        <v>233</v>
      </c>
      <c r="I11" s="50"/>
      <c r="J11" s="50">
        <v>1</v>
      </c>
      <c r="K11" s="50"/>
      <c r="L11" s="50"/>
      <c r="M11" s="50"/>
      <c r="N11" s="50"/>
      <c r="O11" s="50"/>
      <c r="P11" s="50"/>
      <c r="Q11" s="57"/>
      <c r="R11" s="58"/>
      <c r="S11" s="58"/>
      <c r="T11" s="58">
        <v>1</v>
      </c>
      <c r="U11" s="58"/>
      <c r="V11" s="256" t="s">
        <v>271</v>
      </c>
      <c r="W11" s="59"/>
      <c r="X11" s="60"/>
      <c r="Y11" s="27"/>
      <c r="Z11" s="27"/>
      <c r="AA11" s="27"/>
      <c r="AB11" s="27"/>
      <c r="AC11" s="27"/>
      <c r="AD11" s="26"/>
      <c r="AE11" s="9"/>
    </row>
    <row r="12" spans="1:37" ht="27.75" customHeight="1">
      <c r="A12" s="14">
        <v>4</v>
      </c>
      <c r="B12" s="300" t="s">
        <v>920</v>
      </c>
      <c r="C12" s="16" t="s">
        <v>467</v>
      </c>
      <c r="D12" s="408" t="s">
        <v>957</v>
      </c>
      <c r="E12" s="408" t="s">
        <v>955</v>
      </c>
      <c r="F12" s="303" t="s">
        <v>374</v>
      </c>
      <c r="G12" s="412" t="s">
        <v>958</v>
      </c>
      <c r="H12" s="18" t="s">
        <v>233</v>
      </c>
      <c r="I12" s="50"/>
      <c r="J12" s="50">
        <v>1</v>
      </c>
      <c r="K12" s="50"/>
      <c r="L12" s="50"/>
      <c r="M12" s="50"/>
      <c r="N12" s="50"/>
      <c r="O12" s="50"/>
      <c r="P12" s="50"/>
      <c r="Q12" s="57"/>
      <c r="R12" s="58"/>
      <c r="S12" s="58"/>
      <c r="T12" s="58">
        <v>1</v>
      </c>
      <c r="U12" s="58"/>
      <c r="V12" s="256" t="s">
        <v>271</v>
      </c>
      <c r="W12" s="59"/>
      <c r="X12" s="60"/>
      <c r="Y12" s="27"/>
      <c r="Z12" s="27"/>
      <c r="AA12" s="27"/>
      <c r="AB12" s="27"/>
      <c r="AC12" s="27"/>
      <c r="AD12" s="26"/>
      <c r="AE12" s="9"/>
    </row>
    <row r="13" spans="1:37" ht="27.75" customHeight="1">
      <c r="A13" s="14">
        <v>5</v>
      </c>
      <c r="B13" s="300" t="s">
        <v>921</v>
      </c>
      <c r="C13" s="16" t="s">
        <v>467</v>
      </c>
      <c r="D13" s="408" t="s">
        <v>957</v>
      </c>
      <c r="E13" s="408" t="s">
        <v>956</v>
      </c>
      <c r="F13" s="303" t="s">
        <v>373</v>
      </c>
      <c r="G13" s="412" t="s">
        <v>959</v>
      </c>
      <c r="H13" s="18" t="s">
        <v>233</v>
      </c>
      <c r="I13" s="50"/>
      <c r="J13" s="50">
        <v>1</v>
      </c>
      <c r="K13" s="50"/>
      <c r="L13" s="50"/>
      <c r="M13" s="50"/>
      <c r="N13" s="50"/>
      <c r="O13" s="50"/>
      <c r="P13" s="50"/>
      <c r="Q13" s="57"/>
      <c r="R13" s="58"/>
      <c r="S13" s="58"/>
      <c r="T13" s="58">
        <v>1</v>
      </c>
      <c r="U13" s="58"/>
      <c r="V13" s="256" t="s">
        <v>271</v>
      </c>
      <c r="W13" s="59"/>
      <c r="X13" s="60"/>
      <c r="Y13" s="27"/>
      <c r="Z13" s="27"/>
      <c r="AA13" s="27"/>
      <c r="AB13" s="27"/>
      <c r="AC13" s="27"/>
      <c r="AD13" s="26"/>
      <c r="AE13" s="9"/>
    </row>
    <row r="14" spans="1:37" ht="27.75" customHeight="1">
      <c r="A14" s="14">
        <v>6</v>
      </c>
      <c r="B14" s="300" t="s">
        <v>922</v>
      </c>
      <c r="C14" s="16" t="s">
        <v>467</v>
      </c>
      <c r="D14" s="408" t="s">
        <v>957</v>
      </c>
      <c r="E14" s="408" t="s">
        <v>956</v>
      </c>
      <c r="F14" s="303" t="s">
        <v>470</v>
      </c>
      <c r="G14" s="412" t="s">
        <v>959</v>
      </c>
      <c r="H14" s="18" t="s">
        <v>233</v>
      </c>
      <c r="I14" s="50"/>
      <c r="J14" s="50">
        <v>1</v>
      </c>
      <c r="K14" s="50"/>
      <c r="L14" s="50"/>
      <c r="M14" s="50"/>
      <c r="N14" s="50"/>
      <c r="O14" s="50"/>
      <c r="P14" s="50"/>
      <c r="Q14" s="57"/>
      <c r="R14" s="58"/>
      <c r="S14" s="58"/>
      <c r="T14" s="58">
        <v>1</v>
      </c>
      <c r="U14" s="58"/>
      <c r="V14" s="256" t="s">
        <v>271</v>
      </c>
      <c r="W14" s="59"/>
      <c r="X14" s="60"/>
      <c r="Y14" s="27"/>
      <c r="Z14" s="27"/>
      <c r="AA14" s="27"/>
      <c r="AB14" s="27"/>
      <c r="AC14" s="27"/>
      <c r="AD14" s="26"/>
      <c r="AE14" s="9"/>
    </row>
    <row r="15" spans="1:37" ht="27.75" customHeight="1">
      <c r="A15" s="14">
        <v>7</v>
      </c>
      <c r="B15" s="300" t="s">
        <v>923</v>
      </c>
      <c r="C15" s="16" t="s">
        <v>467</v>
      </c>
      <c r="D15" s="408" t="s">
        <v>957</v>
      </c>
      <c r="E15" s="408" t="s">
        <v>956</v>
      </c>
      <c r="F15" s="303" t="s">
        <v>443</v>
      </c>
      <c r="G15" s="412" t="s">
        <v>959</v>
      </c>
      <c r="H15" s="18" t="s">
        <v>233</v>
      </c>
      <c r="I15" s="50"/>
      <c r="J15" s="50">
        <v>1</v>
      </c>
      <c r="K15" s="50"/>
      <c r="L15" s="50"/>
      <c r="M15" s="50"/>
      <c r="N15" s="50"/>
      <c r="O15" s="50"/>
      <c r="P15" s="50"/>
      <c r="Q15" s="57"/>
      <c r="R15" s="58"/>
      <c r="S15" s="58"/>
      <c r="T15" s="58">
        <v>1</v>
      </c>
      <c r="U15" s="58"/>
      <c r="V15" s="256" t="s">
        <v>271</v>
      </c>
      <c r="W15" s="59"/>
      <c r="X15" s="60"/>
      <c r="Y15" s="27"/>
      <c r="Z15" s="27"/>
      <c r="AA15" s="27"/>
      <c r="AB15" s="27"/>
      <c r="AC15" s="27"/>
      <c r="AD15" s="26"/>
      <c r="AE15" s="9"/>
    </row>
    <row r="16" spans="1:37" ht="27.75" customHeight="1">
      <c r="A16" s="14">
        <v>8</v>
      </c>
      <c r="B16" s="300" t="s">
        <v>924</v>
      </c>
      <c r="C16" s="16" t="s">
        <v>467</v>
      </c>
      <c r="D16" s="408" t="s">
        <v>957</v>
      </c>
      <c r="E16" s="408" t="s">
        <v>955</v>
      </c>
      <c r="F16" s="303" t="s">
        <v>374</v>
      </c>
      <c r="G16" s="412" t="s">
        <v>959</v>
      </c>
      <c r="H16" s="18" t="s">
        <v>233</v>
      </c>
      <c r="I16" s="50"/>
      <c r="J16" s="50">
        <v>1</v>
      </c>
      <c r="K16" s="50"/>
      <c r="L16" s="50"/>
      <c r="M16" s="50"/>
      <c r="N16" s="50"/>
      <c r="O16" s="50"/>
      <c r="P16" s="50"/>
      <c r="Q16" s="57"/>
      <c r="R16" s="58"/>
      <c r="S16" s="58"/>
      <c r="T16" s="58">
        <v>1</v>
      </c>
      <c r="U16" s="58"/>
      <c r="V16" s="256" t="s">
        <v>271</v>
      </c>
      <c r="W16" s="59"/>
      <c r="X16" s="60"/>
      <c r="Y16" s="27"/>
      <c r="Z16" s="27"/>
      <c r="AA16" s="27"/>
      <c r="AB16" s="27"/>
      <c r="AC16" s="27"/>
      <c r="AD16" s="26"/>
      <c r="AE16" s="9"/>
    </row>
    <row r="17" spans="1:31" ht="27.75" customHeight="1">
      <c r="A17" s="14">
        <v>9</v>
      </c>
      <c r="B17" s="300" t="s">
        <v>925</v>
      </c>
      <c r="C17" s="16" t="s">
        <v>467</v>
      </c>
      <c r="D17" s="408" t="s">
        <v>957</v>
      </c>
      <c r="E17" s="408" t="s">
        <v>956</v>
      </c>
      <c r="F17" s="303" t="s">
        <v>373</v>
      </c>
      <c r="G17" s="412" t="s">
        <v>960</v>
      </c>
      <c r="H17" s="18" t="s">
        <v>233</v>
      </c>
      <c r="I17" s="50"/>
      <c r="J17" s="50">
        <v>1</v>
      </c>
      <c r="K17" s="50"/>
      <c r="L17" s="50"/>
      <c r="M17" s="50"/>
      <c r="N17" s="50"/>
      <c r="O17" s="50"/>
      <c r="P17" s="50"/>
      <c r="Q17" s="57"/>
      <c r="R17" s="58"/>
      <c r="S17" s="58"/>
      <c r="T17" s="58">
        <v>1</v>
      </c>
      <c r="U17" s="58"/>
      <c r="V17" s="256" t="s">
        <v>271</v>
      </c>
      <c r="W17" s="59"/>
      <c r="X17" s="60"/>
      <c r="Y17" s="27"/>
      <c r="Z17" s="27"/>
      <c r="AA17" s="27"/>
      <c r="AB17" s="27"/>
      <c r="AC17" s="27"/>
      <c r="AD17" s="26"/>
      <c r="AE17" s="9"/>
    </row>
    <row r="18" spans="1:31" ht="27.75" customHeight="1">
      <c r="A18" s="14">
        <v>10</v>
      </c>
      <c r="B18" s="300" t="s">
        <v>926</v>
      </c>
      <c r="C18" s="16" t="s">
        <v>467</v>
      </c>
      <c r="D18" s="408" t="s">
        <v>957</v>
      </c>
      <c r="E18" s="408" t="s">
        <v>955</v>
      </c>
      <c r="F18" s="303" t="s">
        <v>470</v>
      </c>
      <c r="G18" s="412" t="s">
        <v>960</v>
      </c>
      <c r="H18" s="18" t="s">
        <v>233</v>
      </c>
      <c r="I18" s="50"/>
      <c r="J18" s="50">
        <v>1</v>
      </c>
      <c r="K18" s="50"/>
      <c r="L18" s="50"/>
      <c r="M18" s="50"/>
      <c r="N18" s="50"/>
      <c r="O18" s="50"/>
      <c r="P18" s="50"/>
      <c r="Q18" s="57"/>
      <c r="R18" s="58"/>
      <c r="S18" s="58"/>
      <c r="T18" s="58">
        <v>1</v>
      </c>
      <c r="U18" s="58"/>
      <c r="V18" s="256" t="s">
        <v>271</v>
      </c>
      <c r="W18" s="59"/>
      <c r="X18" s="60"/>
      <c r="Y18" s="27"/>
      <c r="Z18" s="27"/>
      <c r="AA18" s="27"/>
      <c r="AB18" s="27"/>
      <c r="AC18" s="27"/>
      <c r="AD18" s="26"/>
      <c r="AE18" s="9"/>
    </row>
    <row r="19" spans="1:31" ht="27.75" customHeight="1">
      <c r="A19" s="14">
        <v>11</v>
      </c>
      <c r="B19" s="300" t="s">
        <v>927</v>
      </c>
      <c r="C19" s="16" t="s">
        <v>467</v>
      </c>
      <c r="D19" s="408" t="s">
        <v>957</v>
      </c>
      <c r="E19" s="408" t="s">
        <v>955</v>
      </c>
      <c r="F19" s="303" t="s">
        <v>443</v>
      </c>
      <c r="G19" s="412" t="s">
        <v>960</v>
      </c>
      <c r="H19" s="18" t="s">
        <v>233</v>
      </c>
      <c r="I19" s="50"/>
      <c r="J19" s="50">
        <v>1</v>
      </c>
      <c r="K19" s="50"/>
      <c r="L19" s="50"/>
      <c r="M19" s="50"/>
      <c r="N19" s="50"/>
      <c r="O19" s="50"/>
      <c r="P19" s="50"/>
      <c r="Q19" s="57"/>
      <c r="R19" s="58"/>
      <c r="S19" s="58"/>
      <c r="T19" s="58">
        <v>1</v>
      </c>
      <c r="U19" s="58"/>
      <c r="V19" s="256" t="s">
        <v>271</v>
      </c>
      <c r="W19" s="59"/>
      <c r="X19" s="60"/>
      <c r="Y19" s="27"/>
      <c r="Z19" s="27"/>
      <c r="AA19" s="27"/>
      <c r="AB19" s="27"/>
      <c r="AC19" s="27"/>
      <c r="AD19" s="26"/>
      <c r="AE19" s="9"/>
    </row>
    <row r="20" spans="1:31" ht="27.75" customHeight="1">
      <c r="A20" s="14">
        <v>12</v>
      </c>
      <c r="B20" s="300" t="s">
        <v>928</v>
      </c>
      <c r="C20" s="16" t="s">
        <v>467</v>
      </c>
      <c r="D20" s="408" t="s">
        <v>957</v>
      </c>
      <c r="E20" s="408" t="s">
        <v>955</v>
      </c>
      <c r="F20" s="303" t="s">
        <v>374</v>
      </c>
      <c r="G20" s="412" t="s">
        <v>960</v>
      </c>
      <c r="H20" s="18" t="s">
        <v>233</v>
      </c>
      <c r="I20" s="50"/>
      <c r="J20" s="50">
        <v>1</v>
      </c>
      <c r="K20" s="50"/>
      <c r="L20" s="50"/>
      <c r="M20" s="50"/>
      <c r="N20" s="50"/>
      <c r="O20" s="50"/>
      <c r="P20" s="50"/>
      <c r="Q20" s="57"/>
      <c r="R20" s="58"/>
      <c r="S20" s="58"/>
      <c r="T20" s="58">
        <v>1</v>
      </c>
      <c r="U20" s="58"/>
      <c r="V20" s="256" t="s">
        <v>271</v>
      </c>
      <c r="W20" s="59"/>
      <c r="X20" s="60"/>
      <c r="Y20" s="27"/>
      <c r="Z20" s="27"/>
      <c r="AA20" s="27"/>
      <c r="AB20" s="27"/>
      <c r="AC20" s="27"/>
      <c r="AD20" s="26"/>
      <c r="AE20" s="9"/>
    </row>
    <row r="21" spans="1:31" ht="27.75" customHeight="1">
      <c r="A21" s="14">
        <v>13</v>
      </c>
      <c r="B21" s="300" t="s">
        <v>929</v>
      </c>
      <c r="C21" s="16" t="s">
        <v>467</v>
      </c>
      <c r="D21" s="408" t="s">
        <v>957</v>
      </c>
      <c r="E21" s="408" t="s">
        <v>956</v>
      </c>
      <c r="F21" s="303" t="s">
        <v>373</v>
      </c>
      <c r="G21" s="412" t="s">
        <v>961</v>
      </c>
      <c r="H21" s="18" t="s">
        <v>233</v>
      </c>
      <c r="I21" s="50"/>
      <c r="J21" s="50">
        <v>1</v>
      </c>
      <c r="K21" s="50"/>
      <c r="L21" s="50"/>
      <c r="M21" s="50"/>
      <c r="N21" s="50"/>
      <c r="O21" s="50"/>
      <c r="P21" s="50"/>
      <c r="Q21" s="57"/>
      <c r="R21" s="58"/>
      <c r="S21" s="58"/>
      <c r="T21" s="58">
        <v>1</v>
      </c>
      <c r="U21" s="58"/>
      <c r="V21" s="256" t="s">
        <v>271</v>
      </c>
      <c r="W21" s="59"/>
      <c r="X21" s="60"/>
      <c r="Y21" s="27"/>
      <c r="Z21" s="27"/>
      <c r="AA21" s="27"/>
      <c r="AB21" s="27"/>
      <c r="AC21" s="27"/>
      <c r="AD21" s="26"/>
      <c r="AE21" s="9"/>
    </row>
    <row r="22" spans="1:31" ht="27.75" customHeight="1">
      <c r="A22" s="14">
        <v>14</v>
      </c>
      <c r="B22" s="300" t="s">
        <v>930</v>
      </c>
      <c r="C22" s="16" t="s">
        <v>467</v>
      </c>
      <c r="D22" s="408" t="s">
        <v>957</v>
      </c>
      <c r="E22" s="408" t="s">
        <v>956</v>
      </c>
      <c r="F22" s="303" t="s">
        <v>470</v>
      </c>
      <c r="G22" s="412" t="s">
        <v>961</v>
      </c>
      <c r="H22" s="18" t="s">
        <v>233</v>
      </c>
      <c r="I22" s="50"/>
      <c r="J22" s="50">
        <v>1</v>
      </c>
      <c r="K22" s="50"/>
      <c r="L22" s="50"/>
      <c r="M22" s="50"/>
      <c r="N22" s="50"/>
      <c r="O22" s="50"/>
      <c r="P22" s="50"/>
      <c r="Q22" s="57"/>
      <c r="R22" s="58"/>
      <c r="S22" s="58"/>
      <c r="T22" s="58">
        <v>1</v>
      </c>
      <c r="U22" s="58"/>
      <c r="V22" s="256" t="s">
        <v>271</v>
      </c>
      <c r="W22" s="59"/>
      <c r="X22" s="60"/>
      <c r="Y22" s="27"/>
      <c r="Z22" s="27"/>
      <c r="AA22" s="27"/>
      <c r="AB22" s="27"/>
      <c r="AC22" s="27"/>
      <c r="AD22" s="26"/>
      <c r="AE22" s="9"/>
    </row>
    <row r="23" spans="1:31" ht="27.75" customHeight="1">
      <c r="A23" s="14">
        <v>15</v>
      </c>
      <c r="B23" s="300" t="s">
        <v>931</v>
      </c>
      <c r="C23" s="16" t="s">
        <v>467</v>
      </c>
      <c r="D23" s="408" t="s">
        <v>957</v>
      </c>
      <c r="E23" s="408" t="s">
        <v>956</v>
      </c>
      <c r="F23" s="303" t="s">
        <v>443</v>
      </c>
      <c r="G23" s="412" t="s">
        <v>961</v>
      </c>
      <c r="H23" s="18" t="s">
        <v>233</v>
      </c>
      <c r="I23" s="50"/>
      <c r="J23" s="50">
        <v>1</v>
      </c>
      <c r="K23" s="50"/>
      <c r="L23" s="50"/>
      <c r="M23" s="50"/>
      <c r="N23" s="50"/>
      <c r="O23" s="50"/>
      <c r="P23" s="50"/>
      <c r="Q23" s="57"/>
      <c r="R23" s="58"/>
      <c r="S23" s="58"/>
      <c r="T23" s="58">
        <v>1</v>
      </c>
      <c r="U23" s="58"/>
      <c r="V23" s="256" t="s">
        <v>271</v>
      </c>
      <c r="W23" s="59"/>
      <c r="X23" s="60"/>
      <c r="Y23" s="27"/>
      <c r="Z23" s="27"/>
      <c r="AA23" s="27"/>
      <c r="AB23" s="27"/>
      <c r="AC23" s="27"/>
      <c r="AD23" s="26"/>
      <c r="AE23" s="9"/>
    </row>
    <row r="24" spans="1:31" ht="27.75" customHeight="1">
      <c r="A24" s="14">
        <v>16</v>
      </c>
      <c r="B24" s="300" t="s">
        <v>932</v>
      </c>
      <c r="C24" s="16" t="s">
        <v>467</v>
      </c>
      <c r="D24" s="408" t="s">
        <v>957</v>
      </c>
      <c r="E24" s="408" t="s">
        <v>956</v>
      </c>
      <c r="F24" s="303" t="s">
        <v>374</v>
      </c>
      <c r="G24" s="412" t="s">
        <v>961</v>
      </c>
      <c r="H24" s="18" t="s">
        <v>233</v>
      </c>
      <c r="I24" s="50"/>
      <c r="J24" s="50">
        <v>1</v>
      </c>
      <c r="K24" s="50"/>
      <c r="L24" s="50"/>
      <c r="M24" s="50"/>
      <c r="N24" s="50"/>
      <c r="O24" s="50"/>
      <c r="P24" s="50"/>
      <c r="Q24" s="57"/>
      <c r="R24" s="58"/>
      <c r="S24" s="58"/>
      <c r="T24" s="58">
        <v>1</v>
      </c>
      <c r="U24" s="58"/>
      <c r="V24" s="256" t="s">
        <v>271</v>
      </c>
      <c r="W24" s="59"/>
      <c r="X24" s="60"/>
      <c r="Y24" s="27"/>
      <c r="Z24" s="27"/>
      <c r="AA24" s="27"/>
      <c r="AB24" s="27"/>
      <c r="AC24" s="27"/>
      <c r="AD24" s="26"/>
      <c r="AE24" s="9"/>
    </row>
    <row r="25" spans="1:31" ht="27.75" customHeight="1">
      <c r="A25" s="14">
        <v>17</v>
      </c>
      <c r="B25" s="300" t="s">
        <v>927</v>
      </c>
      <c r="C25" s="16" t="s">
        <v>467</v>
      </c>
      <c r="D25" s="408" t="s">
        <v>957</v>
      </c>
      <c r="E25" s="408" t="s">
        <v>955</v>
      </c>
      <c r="F25" s="303" t="s">
        <v>373</v>
      </c>
      <c r="G25" s="412" t="s">
        <v>962</v>
      </c>
      <c r="H25" s="18" t="s">
        <v>233</v>
      </c>
      <c r="I25" s="50"/>
      <c r="J25" s="50">
        <v>1</v>
      </c>
      <c r="K25" s="50"/>
      <c r="L25" s="50"/>
      <c r="M25" s="50"/>
      <c r="N25" s="50"/>
      <c r="O25" s="50"/>
      <c r="P25" s="50"/>
      <c r="Q25" s="57"/>
      <c r="R25" s="58"/>
      <c r="S25" s="58"/>
      <c r="T25" s="58">
        <v>1</v>
      </c>
      <c r="U25" s="58"/>
      <c r="V25" s="256" t="s">
        <v>271</v>
      </c>
      <c r="W25" s="59"/>
      <c r="X25" s="60"/>
      <c r="Y25" s="27"/>
      <c r="Z25" s="27"/>
      <c r="AA25" s="27"/>
      <c r="AB25" s="27"/>
      <c r="AC25" s="27"/>
      <c r="AD25" s="26"/>
      <c r="AE25" s="9"/>
    </row>
    <row r="26" spans="1:31" ht="27.75" customHeight="1">
      <c r="A26" s="14">
        <v>18</v>
      </c>
      <c r="B26" s="300" t="s">
        <v>933</v>
      </c>
      <c r="C26" s="16" t="s">
        <v>467</v>
      </c>
      <c r="D26" s="408" t="s">
        <v>957</v>
      </c>
      <c r="E26" s="408" t="s">
        <v>955</v>
      </c>
      <c r="F26" s="303" t="s">
        <v>470</v>
      </c>
      <c r="G26" s="412" t="s">
        <v>962</v>
      </c>
      <c r="H26" s="18" t="s">
        <v>233</v>
      </c>
      <c r="I26" s="50"/>
      <c r="J26" s="50">
        <v>1</v>
      </c>
      <c r="K26" s="50"/>
      <c r="L26" s="50"/>
      <c r="M26" s="50"/>
      <c r="N26" s="50"/>
      <c r="O26" s="50"/>
      <c r="P26" s="50"/>
      <c r="Q26" s="57"/>
      <c r="R26" s="58"/>
      <c r="S26" s="58"/>
      <c r="T26" s="58">
        <v>1</v>
      </c>
      <c r="U26" s="58"/>
      <c r="V26" s="256" t="s">
        <v>271</v>
      </c>
      <c r="W26" s="59"/>
      <c r="X26" s="60"/>
      <c r="Y26" s="27"/>
      <c r="Z26" s="27"/>
      <c r="AA26" s="27"/>
      <c r="AB26" s="27"/>
      <c r="AC26" s="27"/>
      <c r="AD26" s="26"/>
      <c r="AE26" s="9"/>
    </row>
    <row r="27" spans="1:31" ht="27.75" customHeight="1">
      <c r="A27" s="14">
        <v>19</v>
      </c>
      <c r="B27" s="300" t="s">
        <v>934</v>
      </c>
      <c r="C27" s="16" t="s">
        <v>467</v>
      </c>
      <c r="D27" s="408" t="s">
        <v>957</v>
      </c>
      <c r="E27" s="408" t="s">
        <v>955</v>
      </c>
      <c r="F27" s="303" t="s">
        <v>443</v>
      </c>
      <c r="G27" s="412" t="s">
        <v>962</v>
      </c>
      <c r="H27" s="18" t="s">
        <v>233</v>
      </c>
      <c r="I27" s="50"/>
      <c r="J27" s="50">
        <v>1</v>
      </c>
      <c r="K27" s="50"/>
      <c r="L27" s="50"/>
      <c r="M27" s="50"/>
      <c r="N27" s="50"/>
      <c r="O27" s="50"/>
      <c r="P27" s="50"/>
      <c r="Q27" s="57"/>
      <c r="R27" s="58"/>
      <c r="S27" s="58"/>
      <c r="T27" s="58">
        <v>1</v>
      </c>
      <c r="U27" s="58"/>
      <c r="V27" s="256" t="s">
        <v>271</v>
      </c>
      <c r="W27" s="59"/>
      <c r="X27" s="60"/>
      <c r="Y27" s="27"/>
      <c r="Z27" s="27"/>
      <c r="AA27" s="27"/>
      <c r="AB27" s="27"/>
      <c r="AC27" s="27"/>
      <c r="AD27" s="26"/>
      <c r="AE27" s="9"/>
    </row>
    <row r="28" spans="1:31" ht="27.75" customHeight="1">
      <c r="A28" s="14">
        <v>20</v>
      </c>
      <c r="B28" s="300" t="s">
        <v>935</v>
      </c>
      <c r="C28" s="16" t="s">
        <v>467</v>
      </c>
      <c r="D28" s="408" t="s">
        <v>957</v>
      </c>
      <c r="E28" s="408" t="s">
        <v>955</v>
      </c>
      <c r="F28" s="303" t="s">
        <v>374</v>
      </c>
      <c r="G28" s="412" t="s">
        <v>962</v>
      </c>
      <c r="H28" s="18" t="s">
        <v>233</v>
      </c>
      <c r="I28" s="50"/>
      <c r="J28" s="50">
        <v>1</v>
      </c>
      <c r="K28" s="50"/>
      <c r="L28" s="50"/>
      <c r="M28" s="50"/>
      <c r="N28" s="50"/>
      <c r="O28" s="50"/>
      <c r="P28" s="50"/>
      <c r="Q28" s="57"/>
      <c r="R28" s="58"/>
      <c r="S28" s="58"/>
      <c r="T28" s="58">
        <v>1</v>
      </c>
      <c r="U28" s="58"/>
      <c r="V28" s="256" t="s">
        <v>271</v>
      </c>
      <c r="W28" s="59"/>
      <c r="X28" s="60"/>
      <c r="Y28" s="27"/>
      <c r="Z28" s="27"/>
      <c r="AA28" s="27"/>
      <c r="AB28" s="27"/>
      <c r="AC28" s="27"/>
      <c r="AD28" s="26"/>
      <c r="AE28" s="9"/>
    </row>
    <row r="29" spans="1:31" ht="27.75" customHeight="1">
      <c r="A29" s="14">
        <v>21</v>
      </c>
      <c r="B29" s="300" t="s">
        <v>936</v>
      </c>
      <c r="C29" s="16" t="s">
        <v>467</v>
      </c>
      <c r="D29" s="408" t="s">
        <v>957</v>
      </c>
      <c r="E29" s="408" t="s">
        <v>955</v>
      </c>
      <c r="F29" s="303" t="s">
        <v>373</v>
      </c>
      <c r="G29" s="412" t="s">
        <v>963</v>
      </c>
      <c r="H29" s="18" t="s">
        <v>233</v>
      </c>
      <c r="I29" s="50"/>
      <c r="J29" s="50">
        <v>1</v>
      </c>
      <c r="K29" s="50"/>
      <c r="L29" s="50"/>
      <c r="M29" s="50"/>
      <c r="N29" s="50"/>
      <c r="O29" s="50"/>
      <c r="P29" s="50"/>
      <c r="Q29" s="57"/>
      <c r="R29" s="58"/>
      <c r="S29" s="58"/>
      <c r="T29" s="58">
        <v>1</v>
      </c>
      <c r="U29" s="58"/>
      <c r="V29" s="256" t="s">
        <v>271</v>
      </c>
      <c r="W29" s="59"/>
      <c r="X29" s="60"/>
      <c r="Y29" s="27"/>
      <c r="Z29" s="27"/>
      <c r="AA29" s="27"/>
      <c r="AB29" s="27"/>
      <c r="AC29" s="27"/>
      <c r="AD29" s="26"/>
      <c r="AE29" s="9"/>
    </row>
    <row r="30" spans="1:31" ht="27.75" customHeight="1">
      <c r="A30" s="14">
        <v>22</v>
      </c>
      <c r="B30" s="300" t="s">
        <v>937</v>
      </c>
      <c r="C30" s="16" t="s">
        <v>467</v>
      </c>
      <c r="D30" s="408" t="s">
        <v>957</v>
      </c>
      <c r="E30" s="408" t="s">
        <v>956</v>
      </c>
      <c r="F30" s="303" t="s">
        <v>470</v>
      </c>
      <c r="G30" s="412" t="s">
        <v>963</v>
      </c>
      <c r="H30" s="18" t="s">
        <v>233</v>
      </c>
      <c r="I30" s="50"/>
      <c r="J30" s="50">
        <v>1</v>
      </c>
      <c r="K30" s="50"/>
      <c r="L30" s="50"/>
      <c r="M30" s="50"/>
      <c r="N30" s="50"/>
      <c r="O30" s="50"/>
      <c r="P30" s="50"/>
      <c r="Q30" s="57"/>
      <c r="R30" s="58"/>
      <c r="S30" s="58"/>
      <c r="T30" s="58">
        <v>1</v>
      </c>
      <c r="U30" s="58"/>
      <c r="V30" s="256" t="s">
        <v>271</v>
      </c>
      <c r="W30" s="59"/>
      <c r="X30" s="60"/>
      <c r="Y30" s="27"/>
      <c r="Z30" s="27"/>
      <c r="AA30" s="27"/>
      <c r="AB30" s="27"/>
      <c r="AC30" s="27"/>
      <c r="AD30" s="26"/>
      <c r="AE30" s="9"/>
    </row>
    <row r="31" spans="1:31" ht="27.75" customHeight="1">
      <c r="A31" s="14">
        <v>23</v>
      </c>
      <c r="B31" s="300" t="s">
        <v>938</v>
      </c>
      <c r="C31" s="16" t="s">
        <v>467</v>
      </c>
      <c r="D31" s="408" t="s">
        <v>957</v>
      </c>
      <c r="E31" s="408" t="s">
        <v>956</v>
      </c>
      <c r="F31" s="303" t="s">
        <v>443</v>
      </c>
      <c r="G31" s="412" t="s">
        <v>963</v>
      </c>
      <c r="H31" s="18" t="s">
        <v>233</v>
      </c>
      <c r="I31" s="50"/>
      <c r="J31" s="50">
        <v>1</v>
      </c>
      <c r="K31" s="50"/>
      <c r="L31" s="50"/>
      <c r="M31" s="50"/>
      <c r="N31" s="50"/>
      <c r="O31" s="50"/>
      <c r="P31" s="50"/>
      <c r="Q31" s="57"/>
      <c r="R31" s="58"/>
      <c r="S31" s="58"/>
      <c r="T31" s="58">
        <v>1</v>
      </c>
      <c r="U31" s="58"/>
      <c r="V31" s="256" t="s">
        <v>271</v>
      </c>
      <c r="W31" s="59"/>
      <c r="X31" s="60"/>
      <c r="Y31" s="27"/>
      <c r="Z31" s="27"/>
      <c r="AA31" s="27"/>
      <c r="AB31" s="27"/>
      <c r="AC31" s="27"/>
      <c r="AD31" s="26"/>
      <c r="AE31" s="9"/>
    </row>
    <row r="32" spans="1:31" ht="27.75" customHeight="1">
      <c r="A32" s="14">
        <v>24</v>
      </c>
      <c r="B32" s="300" t="s">
        <v>939</v>
      </c>
      <c r="C32" s="16" t="s">
        <v>467</v>
      </c>
      <c r="D32" s="408" t="s">
        <v>957</v>
      </c>
      <c r="E32" s="408" t="s">
        <v>955</v>
      </c>
      <c r="F32" s="303" t="s">
        <v>374</v>
      </c>
      <c r="G32" s="412" t="s">
        <v>963</v>
      </c>
      <c r="H32" s="18" t="s">
        <v>233</v>
      </c>
      <c r="I32" s="50"/>
      <c r="J32" s="50">
        <v>1</v>
      </c>
      <c r="K32" s="50"/>
      <c r="L32" s="50"/>
      <c r="M32" s="50"/>
      <c r="N32" s="50"/>
      <c r="O32" s="50"/>
      <c r="P32" s="50"/>
      <c r="Q32" s="57"/>
      <c r="R32" s="58"/>
      <c r="S32" s="58"/>
      <c r="T32" s="58">
        <v>1</v>
      </c>
      <c r="U32" s="58"/>
      <c r="V32" s="256" t="s">
        <v>271</v>
      </c>
      <c r="W32" s="59"/>
      <c r="X32" s="60"/>
      <c r="Y32" s="27"/>
      <c r="Z32" s="27"/>
      <c r="AA32" s="27"/>
      <c r="AB32" s="27"/>
      <c r="AC32" s="27"/>
      <c r="AD32" s="26"/>
      <c r="AE32" s="9"/>
    </row>
    <row r="33" spans="1:31" ht="27.75" customHeight="1">
      <c r="A33" s="14">
        <v>25</v>
      </c>
      <c r="B33" s="300" t="s">
        <v>940</v>
      </c>
      <c r="C33" s="16" t="s">
        <v>467</v>
      </c>
      <c r="D33" s="408" t="s">
        <v>957</v>
      </c>
      <c r="E33" s="408" t="s">
        <v>955</v>
      </c>
      <c r="F33" s="303" t="s">
        <v>373</v>
      </c>
      <c r="G33" s="412" t="s">
        <v>964</v>
      </c>
      <c r="H33" s="18" t="s">
        <v>233</v>
      </c>
      <c r="I33" s="50"/>
      <c r="J33" s="50">
        <v>1</v>
      </c>
      <c r="K33" s="50"/>
      <c r="L33" s="50"/>
      <c r="M33" s="50"/>
      <c r="N33" s="50"/>
      <c r="O33" s="50"/>
      <c r="P33" s="50"/>
      <c r="Q33" s="57"/>
      <c r="R33" s="58"/>
      <c r="S33" s="58"/>
      <c r="T33" s="58">
        <v>1</v>
      </c>
      <c r="U33" s="58"/>
      <c r="V33" s="256" t="s">
        <v>271</v>
      </c>
      <c r="W33" s="59"/>
      <c r="X33" s="60"/>
      <c r="Y33" s="27"/>
      <c r="Z33" s="27"/>
      <c r="AA33" s="27"/>
      <c r="AB33" s="27"/>
      <c r="AC33" s="27"/>
      <c r="AD33" s="26"/>
      <c r="AE33" s="9"/>
    </row>
    <row r="34" spans="1:31" ht="27.75" customHeight="1">
      <c r="A34" s="14">
        <v>26</v>
      </c>
      <c r="B34" s="300" t="s">
        <v>941</v>
      </c>
      <c r="C34" s="16" t="s">
        <v>467</v>
      </c>
      <c r="D34" s="408" t="s">
        <v>957</v>
      </c>
      <c r="E34" s="408" t="s">
        <v>956</v>
      </c>
      <c r="F34" s="303" t="s">
        <v>470</v>
      </c>
      <c r="G34" s="412" t="s">
        <v>964</v>
      </c>
      <c r="H34" s="18" t="s">
        <v>233</v>
      </c>
      <c r="I34" s="50"/>
      <c r="J34" s="50">
        <v>1</v>
      </c>
      <c r="K34" s="50"/>
      <c r="L34" s="50"/>
      <c r="M34" s="50"/>
      <c r="N34" s="50"/>
      <c r="O34" s="50"/>
      <c r="P34" s="50"/>
      <c r="Q34" s="57"/>
      <c r="R34" s="58"/>
      <c r="S34" s="58"/>
      <c r="T34" s="58">
        <v>1</v>
      </c>
      <c r="U34" s="58"/>
      <c r="V34" s="256" t="s">
        <v>271</v>
      </c>
      <c r="W34" s="59"/>
      <c r="X34" s="60"/>
      <c r="Y34" s="27"/>
      <c r="Z34" s="27"/>
      <c r="AA34" s="27"/>
      <c r="AB34" s="27"/>
      <c r="AC34" s="27"/>
      <c r="AD34" s="26"/>
      <c r="AE34" s="9"/>
    </row>
    <row r="35" spans="1:31" ht="27.75" customHeight="1">
      <c r="A35" s="14">
        <v>27</v>
      </c>
      <c r="B35" s="300" t="s">
        <v>942</v>
      </c>
      <c r="C35" s="16" t="s">
        <v>467</v>
      </c>
      <c r="D35" s="408" t="s">
        <v>957</v>
      </c>
      <c r="E35" s="408" t="s">
        <v>955</v>
      </c>
      <c r="F35" s="303" t="s">
        <v>443</v>
      </c>
      <c r="G35" s="412" t="s">
        <v>964</v>
      </c>
      <c r="H35" s="18" t="s">
        <v>233</v>
      </c>
      <c r="I35" s="50"/>
      <c r="J35" s="50">
        <v>1</v>
      </c>
      <c r="K35" s="50"/>
      <c r="L35" s="50"/>
      <c r="M35" s="50"/>
      <c r="N35" s="50"/>
      <c r="O35" s="50"/>
      <c r="P35" s="50"/>
      <c r="Q35" s="57"/>
      <c r="R35" s="58"/>
      <c r="S35" s="58"/>
      <c r="T35" s="58">
        <v>1</v>
      </c>
      <c r="U35" s="58"/>
      <c r="V35" s="256" t="s">
        <v>271</v>
      </c>
      <c r="W35" s="59"/>
      <c r="X35" s="60"/>
      <c r="Y35" s="27"/>
      <c r="Z35" s="27"/>
      <c r="AA35" s="27"/>
      <c r="AB35" s="27"/>
      <c r="AC35" s="27"/>
      <c r="AD35" s="26"/>
      <c r="AE35" s="9"/>
    </row>
    <row r="36" spans="1:31" ht="27.75" customHeight="1">
      <c r="A36" s="14">
        <v>28</v>
      </c>
      <c r="B36" s="300" t="s">
        <v>943</v>
      </c>
      <c r="C36" s="16" t="s">
        <v>467</v>
      </c>
      <c r="D36" s="408" t="s">
        <v>957</v>
      </c>
      <c r="E36" s="408" t="s">
        <v>955</v>
      </c>
      <c r="F36" s="303" t="s">
        <v>374</v>
      </c>
      <c r="G36" s="412" t="s">
        <v>964</v>
      </c>
      <c r="H36" s="18" t="s">
        <v>233</v>
      </c>
      <c r="I36" s="50"/>
      <c r="J36" s="50">
        <v>1</v>
      </c>
      <c r="K36" s="50"/>
      <c r="L36" s="50"/>
      <c r="M36" s="50"/>
      <c r="N36" s="50"/>
      <c r="O36" s="50"/>
      <c r="P36" s="50"/>
      <c r="Q36" s="57"/>
      <c r="R36" s="58"/>
      <c r="S36" s="58"/>
      <c r="T36" s="58">
        <v>1</v>
      </c>
      <c r="U36" s="58"/>
      <c r="V36" s="256" t="s">
        <v>271</v>
      </c>
      <c r="W36" s="59"/>
      <c r="X36" s="60"/>
      <c r="Y36" s="27"/>
      <c r="Z36" s="27"/>
      <c r="AA36" s="27"/>
      <c r="AB36" s="27"/>
      <c r="AC36" s="27"/>
      <c r="AD36" s="26"/>
      <c r="AE36" s="9"/>
    </row>
    <row r="37" spans="1:31" ht="27.75" customHeight="1">
      <c r="A37" s="14">
        <v>29</v>
      </c>
      <c r="B37" s="300" t="s">
        <v>944</v>
      </c>
      <c r="C37" s="16" t="s">
        <v>467</v>
      </c>
      <c r="D37" s="408" t="s">
        <v>957</v>
      </c>
      <c r="E37" s="408" t="s">
        <v>956</v>
      </c>
      <c r="F37" s="303" t="s">
        <v>373</v>
      </c>
      <c r="G37" s="412" t="s">
        <v>965</v>
      </c>
      <c r="H37" s="18" t="s">
        <v>233</v>
      </c>
      <c r="I37" s="50"/>
      <c r="J37" s="50">
        <v>1</v>
      </c>
      <c r="K37" s="50"/>
      <c r="L37" s="50"/>
      <c r="M37" s="50"/>
      <c r="N37" s="50"/>
      <c r="O37" s="50"/>
      <c r="P37" s="50"/>
      <c r="Q37" s="57"/>
      <c r="R37" s="58"/>
      <c r="S37" s="58"/>
      <c r="T37" s="58">
        <v>1</v>
      </c>
      <c r="U37" s="58"/>
      <c r="V37" s="256" t="s">
        <v>271</v>
      </c>
      <c r="W37" s="59"/>
      <c r="X37" s="60"/>
      <c r="Y37" s="27"/>
      <c r="Z37" s="27"/>
      <c r="AA37" s="27"/>
      <c r="AB37" s="27"/>
      <c r="AC37" s="27"/>
      <c r="AD37" s="26"/>
      <c r="AE37" s="9"/>
    </row>
    <row r="38" spans="1:31" ht="27.75" customHeight="1">
      <c r="A38" s="14">
        <v>30</v>
      </c>
      <c r="B38" s="300" t="s">
        <v>945</v>
      </c>
      <c r="C38" s="16" t="s">
        <v>467</v>
      </c>
      <c r="D38" s="408" t="s">
        <v>957</v>
      </c>
      <c r="E38" s="408" t="s">
        <v>955</v>
      </c>
      <c r="F38" s="303" t="s">
        <v>470</v>
      </c>
      <c r="G38" s="412" t="s">
        <v>965</v>
      </c>
      <c r="H38" s="18" t="s">
        <v>233</v>
      </c>
      <c r="I38" s="50"/>
      <c r="J38" s="50">
        <v>1</v>
      </c>
      <c r="K38" s="50"/>
      <c r="L38" s="50"/>
      <c r="M38" s="50"/>
      <c r="N38" s="50"/>
      <c r="O38" s="50"/>
      <c r="P38" s="50"/>
      <c r="Q38" s="57"/>
      <c r="R38" s="58"/>
      <c r="S38" s="58"/>
      <c r="T38" s="58">
        <v>1</v>
      </c>
      <c r="U38" s="58"/>
      <c r="V38" s="256" t="s">
        <v>271</v>
      </c>
      <c r="W38" s="59"/>
      <c r="X38" s="60"/>
      <c r="Y38" s="27"/>
      <c r="Z38" s="27"/>
      <c r="AA38" s="27"/>
      <c r="AB38" s="27"/>
      <c r="AC38" s="27"/>
      <c r="AD38" s="26"/>
      <c r="AE38" s="9"/>
    </row>
    <row r="39" spans="1:31" ht="27.75" customHeight="1">
      <c r="A39" s="14">
        <v>31</v>
      </c>
      <c r="B39" s="300" t="s">
        <v>937</v>
      </c>
      <c r="C39" s="16" t="s">
        <v>467</v>
      </c>
      <c r="D39" s="408" t="s">
        <v>957</v>
      </c>
      <c r="E39" s="408" t="s">
        <v>956</v>
      </c>
      <c r="F39" s="303" t="s">
        <v>443</v>
      </c>
      <c r="G39" s="412" t="s">
        <v>965</v>
      </c>
      <c r="H39" s="18" t="s">
        <v>233</v>
      </c>
      <c r="I39" s="50"/>
      <c r="J39" s="50">
        <v>1</v>
      </c>
      <c r="K39" s="50"/>
      <c r="L39" s="50"/>
      <c r="M39" s="50"/>
      <c r="N39" s="50"/>
      <c r="O39" s="50"/>
      <c r="P39" s="50"/>
      <c r="Q39" s="57"/>
      <c r="R39" s="58"/>
      <c r="S39" s="58"/>
      <c r="T39" s="58">
        <v>1</v>
      </c>
      <c r="U39" s="58"/>
      <c r="V39" s="256" t="s">
        <v>271</v>
      </c>
      <c r="W39" s="59"/>
      <c r="X39" s="60"/>
      <c r="Y39" s="27"/>
      <c r="Z39" s="27"/>
      <c r="AA39" s="27"/>
      <c r="AB39" s="27"/>
      <c r="AC39" s="27"/>
      <c r="AD39" s="26"/>
      <c r="AE39" s="9"/>
    </row>
    <row r="40" spans="1:31" ht="27.75" customHeight="1">
      <c r="A40" s="14">
        <v>32</v>
      </c>
      <c r="B40" s="300" t="s">
        <v>946</v>
      </c>
      <c r="C40" s="16" t="s">
        <v>467</v>
      </c>
      <c r="D40" s="408" t="s">
        <v>957</v>
      </c>
      <c r="E40" s="408" t="s">
        <v>956</v>
      </c>
      <c r="F40" s="303" t="s">
        <v>374</v>
      </c>
      <c r="G40" s="412" t="s">
        <v>965</v>
      </c>
      <c r="H40" s="18" t="s">
        <v>233</v>
      </c>
      <c r="I40" s="50"/>
      <c r="J40" s="50">
        <v>1</v>
      </c>
      <c r="K40" s="50"/>
      <c r="L40" s="50"/>
      <c r="M40" s="50"/>
      <c r="N40" s="50"/>
      <c r="O40" s="50"/>
      <c r="P40" s="50"/>
      <c r="Q40" s="57"/>
      <c r="R40" s="58"/>
      <c r="S40" s="58"/>
      <c r="T40" s="58">
        <v>1</v>
      </c>
      <c r="U40" s="58"/>
      <c r="V40" s="256" t="s">
        <v>271</v>
      </c>
      <c r="W40" s="59"/>
      <c r="X40" s="60"/>
      <c r="Y40" s="27"/>
      <c r="Z40" s="27"/>
      <c r="AA40" s="27"/>
      <c r="AB40" s="27"/>
      <c r="AC40" s="27"/>
      <c r="AD40" s="26"/>
      <c r="AE40" s="9"/>
    </row>
    <row r="41" spans="1:31" ht="27.75" customHeight="1">
      <c r="A41" s="14">
        <v>33</v>
      </c>
      <c r="B41" s="300" t="s">
        <v>947</v>
      </c>
      <c r="C41" s="16" t="s">
        <v>467</v>
      </c>
      <c r="D41" s="408" t="s">
        <v>957</v>
      </c>
      <c r="E41" s="408" t="s">
        <v>956</v>
      </c>
      <c r="F41" s="303" t="s">
        <v>373</v>
      </c>
      <c r="G41" s="412" t="s">
        <v>966</v>
      </c>
      <c r="H41" s="18" t="s">
        <v>233</v>
      </c>
      <c r="I41" s="50"/>
      <c r="J41" s="50">
        <v>1</v>
      </c>
      <c r="K41" s="50"/>
      <c r="L41" s="50"/>
      <c r="M41" s="50"/>
      <c r="N41" s="50"/>
      <c r="O41" s="50"/>
      <c r="P41" s="50"/>
      <c r="Q41" s="57"/>
      <c r="R41" s="58"/>
      <c r="S41" s="58"/>
      <c r="T41" s="58">
        <v>1</v>
      </c>
      <c r="U41" s="58"/>
      <c r="V41" s="256" t="s">
        <v>271</v>
      </c>
      <c r="W41" s="59"/>
      <c r="X41" s="60"/>
      <c r="Y41" s="27"/>
      <c r="Z41" s="27"/>
      <c r="AA41" s="27"/>
      <c r="AB41" s="27"/>
      <c r="AC41" s="27"/>
      <c r="AD41" s="26"/>
      <c r="AE41" s="9"/>
    </row>
    <row r="42" spans="1:31" ht="27.75" customHeight="1">
      <c r="A42" s="14">
        <v>34</v>
      </c>
      <c r="B42" s="300" t="s">
        <v>948</v>
      </c>
      <c r="C42" s="16" t="s">
        <v>467</v>
      </c>
      <c r="D42" s="408" t="s">
        <v>957</v>
      </c>
      <c r="E42" s="408" t="s">
        <v>956</v>
      </c>
      <c r="F42" s="303" t="s">
        <v>470</v>
      </c>
      <c r="G42" s="412" t="s">
        <v>966</v>
      </c>
      <c r="H42" s="18" t="s">
        <v>233</v>
      </c>
      <c r="I42" s="50"/>
      <c r="J42" s="50">
        <v>1</v>
      </c>
      <c r="K42" s="50"/>
      <c r="L42" s="50"/>
      <c r="M42" s="50"/>
      <c r="N42" s="50"/>
      <c r="O42" s="50"/>
      <c r="P42" s="50"/>
      <c r="Q42" s="57"/>
      <c r="R42" s="58"/>
      <c r="S42" s="58"/>
      <c r="T42" s="58">
        <v>1</v>
      </c>
      <c r="U42" s="58"/>
      <c r="V42" s="256" t="s">
        <v>271</v>
      </c>
      <c r="W42" s="59"/>
      <c r="X42" s="60"/>
      <c r="Y42" s="27"/>
      <c r="Z42" s="27"/>
      <c r="AA42" s="27"/>
      <c r="AB42" s="27"/>
      <c r="AC42" s="27"/>
      <c r="AD42" s="26"/>
      <c r="AE42" s="9"/>
    </row>
    <row r="43" spans="1:31" ht="27.75" customHeight="1">
      <c r="A43" s="14">
        <v>35</v>
      </c>
      <c r="B43" s="300" t="s">
        <v>949</v>
      </c>
      <c r="C43" s="16" t="s">
        <v>467</v>
      </c>
      <c r="D43" s="408" t="s">
        <v>957</v>
      </c>
      <c r="E43" s="408" t="s">
        <v>955</v>
      </c>
      <c r="F43" s="303" t="s">
        <v>443</v>
      </c>
      <c r="G43" s="412" t="s">
        <v>966</v>
      </c>
      <c r="H43" s="18" t="s">
        <v>233</v>
      </c>
      <c r="I43" s="50"/>
      <c r="J43" s="50">
        <v>1</v>
      </c>
      <c r="K43" s="50"/>
      <c r="L43" s="50"/>
      <c r="M43" s="50"/>
      <c r="N43" s="50"/>
      <c r="O43" s="50"/>
      <c r="P43" s="50"/>
      <c r="Q43" s="57"/>
      <c r="R43" s="58"/>
      <c r="S43" s="58"/>
      <c r="T43" s="58">
        <v>1</v>
      </c>
      <c r="U43" s="58"/>
      <c r="V43" s="256" t="s">
        <v>271</v>
      </c>
      <c r="W43" s="59"/>
      <c r="X43" s="60"/>
      <c r="Y43" s="27"/>
      <c r="Z43" s="27"/>
      <c r="AA43" s="27"/>
      <c r="AB43" s="27"/>
      <c r="AC43" s="27"/>
      <c r="AD43" s="26"/>
      <c r="AE43" s="9"/>
    </row>
    <row r="44" spans="1:31" ht="27.75" customHeight="1">
      <c r="A44" s="14">
        <v>36</v>
      </c>
      <c r="B44" s="300" t="s">
        <v>950</v>
      </c>
      <c r="C44" s="16" t="s">
        <v>467</v>
      </c>
      <c r="D44" s="408" t="s">
        <v>957</v>
      </c>
      <c r="E44" s="408" t="s">
        <v>955</v>
      </c>
      <c r="F44" s="303" t="s">
        <v>374</v>
      </c>
      <c r="G44" s="412" t="s">
        <v>966</v>
      </c>
      <c r="H44" s="18" t="s">
        <v>233</v>
      </c>
      <c r="I44" s="50"/>
      <c r="J44" s="50">
        <v>1</v>
      </c>
      <c r="K44" s="50"/>
      <c r="L44" s="50"/>
      <c r="M44" s="50"/>
      <c r="N44" s="50"/>
      <c r="O44" s="50"/>
      <c r="P44" s="50"/>
      <c r="Q44" s="57"/>
      <c r="R44" s="58"/>
      <c r="S44" s="58"/>
      <c r="T44" s="58">
        <v>1</v>
      </c>
      <c r="U44" s="58"/>
      <c r="V44" s="256" t="s">
        <v>271</v>
      </c>
      <c r="W44" s="59"/>
      <c r="X44" s="60"/>
      <c r="Y44" s="27"/>
      <c r="Z44" s="27"/>
      <c r="AA44" s="27"/>
      <c r="AB44" s="27"/>
      <c r="AC44" s="27"/>
      <c r="AD44" s="26"/>
      <c r="AE44" s="9"/>
    </row>
    <row r="45" spans="1:31" ht="27.75" customHeight="1">
      <c r="A45" s="14">
        <v>37</v>
      </c>
      <c r="B45" s="300" t="s">
        <v>951</v>
      </c>
      <c r="C45" s="16" t="s">
        <v>467</v>
      </c>
      <c r="D45" s="408" t="s">
        <v>957</v>
      </c>
      <c r="E45" s="408" t="s">
        <v>955</v>
      </c>
      <c r="F45" s="303" t="s">
        <v>373</v>
      </c>
      <c r="G45" s="412" t="s">
        <v>967</v>
      </c>
      <c r="H45" s="18" t="s">
        <v>233</v>
      </c>
      <c r="I45" s="50"/>
      <c r="J45" s="50">
        <v>1</v>
      </c>
      <c r="K45" s="50"/>
      <c r="L45" s="50"/>
      <c r="M45" s="50"/>
      <c r="N45" s="50"/>
      <c r="O45" s="50"/>
      <c r="P45" s="50"/>
      <c r="Q45" s="57"/>
      <c r="R45" s="58"/>
      <c r="S45" s="58"/>
      <c r="T45" s="58">
        <v>1</v>
      </c>
      <c r="U45" s="58"/>
      <c r="V45" s="256" t="s">
        <v>271</v>
      </c>
      <c r="W45" s="59"/>
      <c r="X45" s="60"/>
      <c r="Y45" s="27"/>
      <c r="Z45" s="27"/>
      <c r="AA45" s="27"/>
      <c r="AB45" s="27"/>
      <c r="AC45" s="27"/>
      <c r="AD45" s="26"/>
      <c r="AE45" s="9"/>
    </row>
    <row r="46" spans="1:31" ht="27.75" customHeight="1">
      <c r="A46" s="14">
        <v>38</v>
      </c>
      <c r="B46" s="300" t="s">
        <v>952</v>
      </c>
      <c r="C46" s="16" t="s">
        <v>467</v>
      </c>
      <c r="D46" s="408" t="s">
        <v>957</v>
      </c>
      <c r="E46" s="408" t="s">
        <v>956</v>
      </c>
      <c r="F46" s="303" t="s">
        <v>470</v>
      </c>
      <c r="G46" s="412" t="s">
        <v>967</v>
      </c>
      <c r="H46" s="18" t="s">
        <v>233</v>
      </c>
      <c r="I46" s="50"/>
      <c r="J46" s="50">
        <v>1</v>
      </c>
      <c r="K46" s="50"/>
      <c r="L46" s="50"/>
      <c r="M46" s="50"/>
      <c r="N46" s="50"/>
      <c r="O46" s="50"/>
      <c r="P46" s="50"/>
      <c r="Q46" s="57"/>
      <c r="R46" s="58"/>
      <c r="S46" s="58"/>
      <c r="T46" s="58">
        <v>1</v>
      </c>
      <c r="U46" s="58"/>
      <c r="V46" s="256" t="s">
        <v>271</v>
      </c>
      <c r="W46" s="59"/>
      <c r="X46" s="60"/>
      <c r="Y46" s="27"/>
      <c r="Z46" s="27"/>
      <c r="AA46" s="27"/>
      <c r="AB46" s="27"/>
      <c r="AC46" s="27"/>
      <c r="AD46" s="26"/>
      <c r="AE46" s="9"/>
    </row>
    <row r="47" spans="1:31" ht="27.75" customHeight="1">
      <c r="A47" s="14">
        <v>39</v>
      </c>
      <c r="B47" s="300" t="s">
        <v>953</v>
      </c>
      <c r="C47" s="16" t="s">
        <v>467</v>
      </c>
      <c r="D47" s="408" t="s">
        <v>957</v>
      </c>
      <c r="E47" s="408" t="s">
        <v>956</v>
      </c>
      <c r="F47" s="303" t="s">
        <v>443</v>
      </c>
      <c r="G47" s="412" t="s">
        <v>967</v>
      </c>
      <c r="H47" s="18" t="s">
        <v>233</v>
      </c>
      <c r="I47" s="50"/>
      <c r="J47" s="50">
        <v>1</v>
      </c>
      <c r="K47" s="50"/>
      <c r="L47" s="50"/>
      <c r="M47" s="50"/>
      <c r="N47" s="50"/>
      <c r="O47" s="50"/>
      <c r="P47" s="50"/>
      <c r="Q47" s="57"/>
      <c r="R47" s="58"/>
      <c r="S47" s="58"/>
      <c r="T47" s="58">
        <v>1</v>
      </c>
      <c r="U47" s="58"/>
      <c r="V47" s="256" t="s">
        <v>271</v>
      </c>
      <c r="W47" s="59"/>
      <c r="X47" s="60"/>
      <c r="Y47" s="27"/>
      <c r="Z47" s="27"/>
      <c r="AA47" s="27"/>
      <c r="AB47" s="27"/>
      <c r="AC47" s="27"/>
      <c r="AD47" s="26"/>
      <c r="AE47" s="9"/>
    </row>
    <row r="48" spans="1:31" ht="27.75" customHeight="1">
      <c r="A48" s="14">
        <v>40</v>
      </c>
      <c r="B48" s="300" t="s">
        <v>954</v>
      </c>
      <c r="C48" s="16" t="s">
        <v>467</v>
      </c>
      <c r="D48" s="408" t="s">
        <v>957</v>
      </c>
      <c r="E48" s="408" t="s">
        <v>956</v>
      </c>
      <c r="F48" s="303" t="s">
        <v>374</v>
      </c>
      <c r="G48" s="412" t="s">
        <v>967</v>
      </c>
      <c r="H48" s="18" t="s">
        <v>233</v>
      </c>
      <c r="I48" s="50"/>
      <c r="J48" s="50">
        <v>1</v>
      </c>
      <c r="K48" s="50"/>
      <c r="L48" s="50"/>
      <c r="M48" s="50"/>
      <c r="N48" s="50"/>
      <c r="O48" s="50"/>
      <c r="P48" s="50"/>
      <c r="Q48" s="57"/>
      <c r="R48" s="58"/>
      <c r="S48" s="58"/>
      <c r="T48" s="58">
        <v>1</v>
      </c>
      <c r="U48" s="58"/>
      <c r="V48" s="256" t="s">
        <v>271</v>
      </c>
      <c r="W48" s="59"/>
      <c r="X48" s="60"/>
      <c r="Y48" s="27"/>
      <c r="Z48" s="27"/>
      <c r="AA48" s="27"/>
      <c r="AB48" s="27"/>
      <c r="AC48" s="27"/>
      <c r="AD48" s="26"/>
      <c r="AE48" s="9"/>
    </row>
    <row r="49" spans="1:31" ht="27.75" customHeight="1">
      <c r="A49" s="14">
        <v>41</v>
      </c>
      <c r="B49" s="300" t="s">
        <v>917</v>
      </c>
      <c r="C49" s="16" t="s">
        <v>467</v>
      </c>
      <c r="D49" s="408" t="s">
        <v>957</v>
      </c>
      <c r="E49" s="408" t="s">
        <v>955</v>
      </c>
      <c r="F49" s="303" t="s">
        <v>373</v>
      </c>
      <c r="G49" s="412" t="s">
        <v>968</v>
      </c>
      <c r="H49" s="18" t="s">
        <v>233</v>
      </c>
      <c r="I49" s="50"/>
      <c r="J49" s="50">
        <v>1</v>
      </c>
      <c r="K49" s="50"/>
      <c r="L49" s="50"/>
      <c r="M49" s="50"/>
      <c r="N49" s="50"/>
      <c r="O49" s="50"/>
      <c r="P49" s="50"/>
      <c r="Q49" s="57"/>
      <c r="R49" s="58"/>
      <c r="S49" s="58"/>
      <c r="T49" s="58">
        <v>1</v>
      </c>
      <c r="U49" s="58"/>
      <c r="V49" s="256" t="s">
        <v>271</v>
      </c>
      <c r="W49" s="59"/>
      <c r="X49" s="60"/>
      <c r="Y49" s="27"/>
      <c r="Z49" s="27"/>
      <c r="AA49" s="27"/>
      <c r="AB49" s="27"/>
      <c r="AC49" s="27"/>
      <c r="AD49" s="26"/>
      <c r="AE49" s="9"/>
    </row>
    <row r="50" spans="1:31" ht="27.75" customHeight="1">
      <c r="A50" s="14">
        <v>42</v>
      </c>
      <c r="B50" s="300" t="s">
        <v>918</v>
      </c>
      <c r="C50" s="16" t="s">
        <v>467</v>
      </c>
      <c r="D50" s="408" t="s">
        <v>957</v>
      </c>
      <c r="E50" s="408" t="s">
        <v>955</v>
      </c>
      <c r="F50" s="303" t="s">
        <v>470</v>
      </c>
      <c r="G50" s="412" t="s">
        <v>968</v>
      </c>
      <c r="H50" s="18" t="s">
        <v>233</v>
      </c>
      <c r="I50" s="50"/>
      <c r="J50" s="50">
        <v>1</v>
      </c>
      <c r="K50" s="50"/>
      <c r="L50" s="50"/>
      <c r="M50" s="50"/>
      <c r="N50" s="50"/>
      <c r="O50" s="50"/>
      <c r="P50" s="50"/>
      <c r="Q50" s="57"/>
      <c r="R50" s="58"/>
      <c r="S50" s="58"/>
      <c r="T50" s="58">
        <v>1</v>
      </c>
      <c r="U50" s="58"/>
      <c r="V50" s="256" t="s">
        <v>271</v>
      </c>
      <c r="W50" s="59"/>
      <c r="X50" s="60"/>
      <c r="Y50" s="27"/>
      <c r="Z50" s="27"/>
      <c r="AA50" s="27"/>
      <c r="AB50" s="27"/>
      <c r="AC50" s="27"/>
      <c r="AD50" s="26"/>
      <c r="AE50" s="9"/>
    </row>
    <row r="51" spans="1:31" ht="27.75" customHeight="1">
      <c r="A51" s="14">
        <v>43</v>
      </c>
      <c r="B51" s="300" t="s">
        <v>919</v>
      </c>
      <c r="C51" s="16" t="s">
        <v>467</v>
      </c>
      <c r="D51" s="408" t="s">
        <v>957</v>
      </c>
      <c r="E51" s="408" t="s">
        <v>955</v>
      </c>
      <c r="F51" s="303" t="s">
        <v>443</v>
      </c>
      <c r="G51" s="412" t="s">
        <v>968</v>
      </c>
      <c r="H51" s="18" t="s">
        <v>233</v>
      </c>
      <c r="I51" s="50"/>
      <c r="J51" s="50">
        <v>1</v>
      </c>
      <c r="K51" s="50"/>
      <c r="L51" s="50"/>
      <c r="M51" s="50"/>
      <c r="N51" s="50"/>
      <c r="O51" s="50"/>
      <c r="P51" s="50"/>
      <c r="Q51" s="57"/>
      <c r="R51" s="58"/>
      <c r="S51" s="58"/>
      <c r="T51" s="58">
        <v>1</v>
      </c>
      <c r="U51" s="58"/>
      <c r="V51" s="256" t="s">
        <v>271</v>
      </c>
      <c r="W51" s="59"/>
      <c r="X51" s="60"/>
      <c r="Y51" s="27"/>
      <c r="Z51" s="27"/>
      <c r="AA51" s="27"/>
      <c r="AB51" s="27"/>
      <c r="AC51" s="27"/>
      <c r="AD51" s="26"/>
      <c r="AE51" s="9"/>
    </row>
    <row r="52" spans="1:31" ht="27.75" customHeight="1">
      <c r="A52" s="14">
        <v>44</v>
      </c>
      <c r="B52" s="300" t="s">
        <v>920</v>
      </c>
      <c r="C52" s="16" t="s">
        <v>467</v>
      </c>
      <c r="D52" s="408" t="s">
        <v>957</v>
      </c>
      <c r="E52" s="408" t="s">
        <v>955</v>
      </c>
      <c r="F52" s="303" t="s">
        <v>374</v>
      </c>
      <c r="G52" s="412" t="s">
        <v>968</v>
      </c>
      <c r="H52" s="18" t="s">
        <v>233</v>
      </c>
      <c r="I52" s="50"/>
      <c r="J52" s="50">
        <v>1</v>
      </c>
      <c r="K52" s="50"/>
      <c r="L52" s="50"/>
      <c r="M52" s="50"/>
      <c r="N52" s="50"/>
      <c r="O52" s="50"/>
      <c r="P52" s="50"/>
      <c r="Q52" s="57"/>
      <c r="R52" s="58"/>
      <c r="S52" s="58"/>
      <c r="T52" s="58">
        <v>1</v>
      </c>
      <c r="U52" s="58"/>
      <c r="V52" s="256" t="s">
        <v>271</v>
      </c>
      <c r="W52" s="59"/>
      <c r="X52" s="60"/>
      <c r="Y52" s="27"/>
      <c r="Z52" s="27"/>
      <c r="AA52" s="27"/>
      <c r="AB52" s="27"/>
      <c r="AC52" s="27"/>
      <c r="AD52" s="26"/>
      <c r="AE52" s="9"/>
    </row>
    <row r="53" spans="1:31" ht="27.75" customHeight="1">
      <c r="A53" s="14">
        <v>45</v>
      </c>
      <c r="B53" s="300" t="s">
        <v>921</v>
      </c>
      <c r="C53" s="16" t="s">
        <v>467</v>
      </c>
      <c r="D53" s="408" t="s">
        <v>957</v>
      </c>
      <c r="E53" s="408" t="s">
        <v>956</v>
      </c>
      <c r="F53" s="303" t="s">
        <v>373</v>
      </c>
      <c r="G53" s="412" t="s">
        <v>969</v>
      </c>
      <c r="H53" s="18" t="s">
        <v>233</v>
      </c>
      <c r="I53" s="50"/>
      <c r="J53" s="50">
        <v>1</v>
      </c>
      <c r="K53" s="50"/>
      <c r="L53" s="50"/>
      <c r="M53" s="50"/>
      <c r="N53" s="50"/>
      <c r="O53" s="50"/>
      <c r="P53" s="50"/>
      <c r="Q53" s="57"/>
      <c r="R53" s="58"/>
      <c r="S53" s="58"/>
      <c r="T53" s="58">
        <v>1</v>
      </c>
      <c r="U53" s="58"/>
      <c r="V53" s="256" t="s">
        <v>271</v>
      </c>
      <c r="W53" s="59"/>
      <c r="X53" s="60"/>
      <c r="Y53" s="27"/>
      <c r="Z53" s="27"/>
      <c r="AA53" s="27"/>
      <c r="AB53" s="27"/>
      <c r="AC53" s="27"/>
      <c r="AD53" s="26"/>
      <c r="AE53" s="9"/>
    </row>
    <row r="54" spans="1:31" ht="27.75" customHeight="1">
      <c r="A54" s="14">
        <v>46</v>
      </c>
      <c r="B54" s="300" t="s">
        <v>922</v>
      </c>
      <c r="C54" s="16" t="s">
        <v>467</v>
      </c>
      <c r="D54" s="408" t="s">
        <v>957</v>
      </c>
      <c r="E54" s="408" t="s">
        <v>956</v>
      </c>
      <c r="F54" s="303" t="s">
        <v>470</v>
      </c>
      <c r="G54" s="412" t="s">
        <v>969</v>
      </c>
      <c r="H54" s="18" t="s">
        <v>233</v>
      </c>
      <c r="I54" s="50"/>
      <c r="J54" s="50">
        <v>1</v>
      </c>
      <c r="K54" s="50"/>
      <c r="L54" s="50"/>
      <c r="M54" s="50"/>
      <c r="N54" s="50"/>
      <c r="O54" s="50"/>
      <c r="P54" s="50"/>
      <c r="Q54" s="57"/>
      <c r="R54" s="58"/>
      <c r="S54" s="58"/>
      <c r="T54" s="58">
        <v>1</v>
      </c>
      <c r="U54" s="58"/>
      <c r="V54" s="256" t="s">
        <v>271</v>
      </c>
      <c r="W54" s="59"/>
      <c r="X54" s="60"/>
      <c r="Y54" s="27"/>
      <c r="Z54" s="27"/>
      <c r="AA54" s="27"/>
      <c r="AB54" s="27"/>
      <c r="AC54" s="27"/>
      <c r="AD54" s="26"/>
      <c r="AE54" s="9"/>
    </row>
    <row r="55" spans="1:31" ht="27.75" customHeight="1">
      <c r="A55" s="14">
        <v>47</v>
      </c>
      <c r="B55" s="300" t="s">
        <v>923</v>
      </c>
      <c r="C55" s="16" t="s">
        <v>467</v>
      </c>
      <c r="D55" s="408" t="s">
        <v>957</v>
      </c>
      <c r="E55" s="408" t="s">
        <v>956</v>
      </c>
      <c r="F55" s="303" t="s">
        <v>443</v>
      </c>
      <c r="G55" s="412" t="s">
        <v>969</v>
      </c>
      <c r="H55" s="18" t="s">
        <v>233</v>
      </c>
      <c r="I55" s="50"/>
      <c r="J55" s="50">
        <v>1</v>
      </c>
      <c r="K55" s="50"/>
      <c r="L55" s="50"/>
      <c r="M55" s="50"/>
      <c r="N55" s="50"/>
      <c r="O55" s="50"/>
      <c r="P55" s="50"/>
      <c r="Q55" s="57"/>
      <c r="R55" s="58"/>
      <c r="S55" s="58"/>
      <c r="T55" s="58">
        <v>1</v>
      </c>
      <c r="U55" s="58"/>
      <c r="V55" s="256" t="s">
        <v>271</v>
      </c>
      <c r="W55" s="59"/>
      <c r="X55" s="60"/>
      <c r="Y55" s="27"/>
      <c r="Z55" s="27"/>
      <c r="AA55" s="27"/>
      <c r="AB55" s="27"/>
      <c r="AC55" s="27"/>
      <c r="AD55" s="26"/>
      <c r="AE55" s="9"/>
    </row>
    <row r="56" spans="1:31" ht="27.75" customHeight="1">
      <c r="A56" s="14">
        <v>48</v>
      </c>
      <c r="B56" s="300" t="s">
        <v>924</v>
      </c>
      <c r="C56" s="16" t="s">
        <v>467</v>
      </c>
      <c r="D56" s="408" t="s">
        <v>957</v>
      </c>
      <c r="E56" s="408" t="s">
        <v>955</v>
      </c>
      <c r="F56" s="303" t="s">
        <v>374</v>
      </c>
      <c r="G56" s="412" t="s">
        <v>969</v>
      </c>
      <c r="H56" s="18" t="s">
        <v>233</v>
      </c>
      <c r="I56" s="50"/>
      <c r="J56" s="50">
        <v>1</v>
      </c>
      <c r="K56" s="50"/>
      <c r="L56" s="50"/>
      <c r="M56" s="50"/>
      <c r="N56" s="50"/>
      <c r="O56" s="50"/>
      <c r="P56" s="50"/>
      <c r="Q56" s="57"/>
      <c r="R56" s="58"/>
      <c r="S56" s="58"/>
      <c r="T56" s="58">
        <v>1</v>
      </c>
      <c r="U56" s="58"/>
      <c r="V56" s="256" t="s">
        <v>271</v>
      </c>
      <c r="W56" s="59"/>
      <c r="X56" s="60"/>
      <c r="Y56" s="27"/>
      <c r="Z56" s="27"/>
      <c r="AA56" s="27"/>
      <c r="AB56" s="27"/>
      <c r="AC56" s="27"/>
      <c r="AD56" s="26"/>
      <c r="AE56" s="9"/>
    </row>
    <row r="57" spans="1:31" ht="27.75" customHeight="1">
      <c r="A57" s="14">
        <v>49</v>
      </c>
      <c r="B57" s="300" t="s">
        <v>925</v>
      </c>
      <c r="C57" s="16" t="s">
        <v>467</v>
      </c>
      <c r="D57" s="408" t="s">
        <v>957</v>
      </c>
      <c r="E57" s="408" t="s">
        <v>956</v>
      </c>
      <c r="F57" s="303" t="s">
        <v>373</v>
      </c>
      <c r="G57" s="412" t="s">
        <v>970</v>
      </c>
      <c r="H57" s="18" t="s">
        <v>233</v>
      </c>
      <c r="I57" s="50"/>
      <c r="J57" s="50">
        <v>1</v>
      </c>
      <c r="K57" s="50"/>
      <c r="L57" s="50"/>
      <c r="M57" s="50"/>
      <c r="N57" s="50"/>
      <c r="O57" s="50"/>
      <c r="P57" s="50"/>
      <c r="Q57" s="57"/>
      <c r="R57" s="58"/>
      <c r="S57" s="58"/>
      <c r="T57" s="58">
        <v>1</v>
      </c>
      <c r="U57" s="58"/>
      <c r="V57" s="256" t="s">
        <v>271</v>
      </c>
      <c r="W57" s="59"/>
      <c r="X57" s="60"/>
      <c r="Y57" s="27"/>
      <c r="Z57" s="27"/>
      <c r="AA57" s="27"/>
      <c r="AB57" s="27"/>
      <c r="AC57" s="27"/>
      <c r="AD57" s="26"/>
      <c r="AE57" s="9"/>
    </row>
    <row r="58" spans="1:31" ht="27.75" customHeight="1">
      <c r="A58" s="14">
        <v>50</v>
      </c>
      <c r="B58" s="300" t="s">
        <v>926</v>
      </c>
      <c r="C58" s="16" t="s">
        <v>467</v>
      </c>
      <c r="D58" s="408" t="s">
        <v>957</v>
      </c>
      <c r="E58" s="408" t="s">
        <v>955</v>
      </c>
      <c r="F58" s="303" t="s">
        <v>470</v>
      </c>
      <c r="G58" s="412" t="s">
        <v>970</v>
      </c>
      <c r="H58" s="18" t="s">
        <v>233</v>
      </c>
      <c r="I58" s="50"/>
      <c r="J58" s="50">
        <v>1</v>
      </c>
      <c r="K58" s="50"/>
      <c r="L58" s="50"/>
      <c r="M58" s="50"/>
      <c r="N58" s="50"/>
      <c r="O58" s="50"/>
      <c r="P58" s="50"/>
      <c r="Q58" s="57"/>
      <c r="R58" s="58"/>
      <c r="S58" s="58"/>
      <c r="T58" s="58">
        <v>1</v>
      </c>
      <c r="U58" s="58"/>
      <c r="V58" s="256" t="s">
        <v>271</v>
      </c>
      <c r="W58" s="59"/>
      <c r="X58" s="60"/>
      <c r="Y58" s="27"/>
      <c r="Z58" s="27"/>
      <c r="AA58" s="27"/>
      <c r="AB58" s="27"/>
      <c r="AC58" s="27"/>
      <c r="AD58" s="26"/>
      <c r="AE58" s="9"/>
    </row>
    <row r="59" spans="1:31" ht="27.75" customHeight="1">
      <c r="A59" s="14">
        <v>51</v>
      </c>
      <c r="B59" s="300" t="s">
        <v>927</v>
      </c>
      <c r="C59" s="16" t="s">
        <v>467</v>
      </c>
      <c r="D59" s="408" t="s">
        <v>957</v>
      </c>
      <c r="E59" s="408" t="s">
        <v>955</v>
      </c>
      <c r="F59" s="303" t="s">
        <v>443</v>
      </c>
      <c r="G59" s="412" t="s">
        <v>970</v>
      </c>
      <c r="H59" s="18" t="s">
        <v>233</v>
      </c>
      <c r="I59" s="50"/>
      <c r="J59" s="50">
        <v>1</v>
      </c>
      <c r="K59" s="50"/>
      <c r="L59" s="50"/>
      <c r="M59" s="50"/>
      <c r="N59" s="50"/>
      <c r="O59" s="50"/>
      <c r="P59" s="50"/>
      <c r="Q59" s="57"/>
      <c r="R59" s="58"/>
      <c r="S59" s="58"/>
      <c r="T59" s="58">
        <v>1</v>
      </c>
      <c r="U59" s="58"/>
      <c r="V59" s="256" t="s">
        <v>271</v>
      </c>
      <c r="W59" s="59"/>
      <c r="X59" s="60"/>
      <c r="Y59" s="27"/>
      <c r="Z59" s="27"/>
      <c r="AA59" s="27"/>
      <c r="AB59" s="27"/>
      <c r="AC59" s="27"/>
      <c r="AD59" s="26"/>
      <c r="AE59" s="9"/>
    </row>
    <row r="60" spans="1:31" ht="27.75" customHeight="1">
      <c r="A60" s="14">
        <v>52</v>
      </c>
      <c r="B60" s="300" t="s">
        <v>917</v>
      </c>
      <c r="C60" s="16" t="s">
        <v>467</v>
      </c>
      <c r="D60" s="408" t="s">
        <v>957</v>
      </c>
      <c r="E60" s="408" t="s">
        <v>955</v>
      </c>
      <c r="F60" s="303" t="s">
        <v>374</v>
      </c>
      <c r="G60" s="412" t="s">
        <v>970</v>
      </c>
      <c r="H60" s="18" t="s">
        <v>233</v>
      </c>
      <c r="I60" s="50"/>
      <c r="J60" s="50">
        <v>1</v>
      </c>
      <c r="K60" s="50"/>
      <c r="L60" s="50"/>
      <c r="M60" s="50"/>
      <c r="N60" s="50"/>
      <c r="O60" s="50"/>
      <c r="P60" s="50"/>
      <c r="Q60" s="57"/>
      <c r="R60" s="58"/>
      <c r="S60" s="58"/>
      <c r="T60" s="58">
        <v>1</v>
      </c>
      <c r="U60" s="58"/>
      <c r="V60" s="256" t="s">
        <v>271</v>
      </c>
      <c r="W60" s="59"/>
      <c r="X60" s="60"/>
      <c r="Y60" s="27"/>
      <c r="Z60" s="27"/>
      <c r="AA60" s="27"/>
      <c r="AB60" s="27"/>
      <c r="AC60" s="27"/>
      <c r="AD60" s="26"/>
      <c r="AE60" s="9"/>
    </row>
    <row r="61" spans="1:31" ht="27.75" customHeight="1">
      <c r="A61" s="14">
        <v>53</v>
      </c>
      <c r="B61" s="300" t="s">
        <v>918</v>
      </c>
      <c r="C61" s="16" t="s">
        <v>467</v>
      </c>
      <c r="D61" s="408" t="s">
        <v>957</v>
      </c>
      <c r="E61" s="408" t="s">
        <v>955</v>
      </c>
      <c r="F61" s="303" t="s">
        <v>373</v>
      </c>
      <c r="G61" s="412" t="s">
        <v>971</v>
      </c>
      <c r="H61" s="18" t="s">
        <v>233</v>
      </c>
      <c r="I61" s="50"/>
      <c r="J61" s="50">
        <v>1</v>
      </c>
      <c r="K61" s="50"/>
      <c r="L61" s="50"/>
      <c r="M61" s="50"/>
      <c r="N61" s="50"/>
      <c r="O61" s="50"/>
      <c r="P61" s="50"/>
      <c r="Q61" s="57"/>
      <c r="R61" s="58"/>
      <c r="S61" s="58"/>
      <c r="T61" s="58">
        <v>1</v>
      </c>
      <c r="U61" s="58"/>
      <c r="V61" s="256" t="s">
        <v>271</v>
      </c>
      <c r="W61" s="59"/>
      <c r="X61" s="60"/>
      <c r="Y61" s="27"/>
      <c r="Z61" s="27"/>
      <c r="AA61" s="27"/>
      <c r="AB61" s="27"/>
      <c r="AC61" s="27"/>
      <c r="AD61" s="26"/>
      <c r="AE61" s="9"/>
    </row>
    <row r="62" spans="1:31" ht="27.75" customHeight="1">
      <c r="A62" s="14">
        <v>54</v>
      </c>
      <c r="B62" s="300" t="s">
        <v>919</v>
      </c>
      <c r="C62" s="16" t="s">
        <v>467</v>
      </c>
      <c r="D62" s="408" t="s">
        <v>957</v>
      </c>
      <c r="E62" s="408" t="s">
        <v>955</v>
      </c>
      <c r="F62" s="303" t="s">
        <v>470</v>
      </c>
      <c r="G62" s="412" t="s">
        <v>971</v>
      </c>
      <c r="H62" s="18" t="s">
        <v>233</v>
      </c>
      <c r="I62" s="50"/>
      <c r="J62" s="50">
        <v>1</v>
      </c>
      <c r="K62" s="50"/>
      <c r="L62" s="50"/>
      <c r="M62" s="50"/>
      <c r="N62" s="50"/>
      <c r="O62" s="50"/>
      <c r="P62" s="50"/>
      <c r="Q62" s="57"/>
      <c r="R62" s="58"/>
      <c r="S62" s="58"/>
      <c r="T62" s="58">
        <v>1</v>
      </c>
      <c r="U62" s="58"/>
      <c r="V62" s="256" t="s">
        <v>271</v>
      </c>
      <c r="W62" s="59"/>
      <c r="X62" s="60"/>
      <c r="Y62" s="27"/>
      <c r="Z62" s="27"/>
      <c r="AA62" s="27"/>
      <c r="AB62" s="27"/>
      <c r="AC62" s="27"/>
      <c r="AD62" s="26"/>
      <c r="AE62" s="9"/>
    </row>
    <row r="63" spans="1:31" ht="27.75" customHeight="1">
      <c r="A63" s="14">
        <v>55</v>
      </c>
      <c r="B63" s="300" t="s">
        <v>920</v>
      </c>
      <c r="C63" s="16" t="s">
        <v>467</v>
      </c>
      <c r="D63" s="408" t="s">
        <v>957</v>
      </c>
      <c r="E63" s="408" t="s">
        <v>955</v>
      </c>
      <c r="F63" s="303" t="s">
        <v>443</v>
      </c>
      <c r="G63" s="412" t="s">
        <v>971</v>
      </c>
      <c r="H63" s="18" t="s">
        <v>233</v>
      </c>
      <c r="I63" s="50"/>
      <c r="J63" s="50">
        <v>1</v>
      </c>
      <c r="K63" s="50"/>
      <c r="L63" s="50"/>
      <c r="M63" s="50"/>
      <c r="N63" s="50"/>
      <c r="O63" s="50"/>
      <c r="P63" s="50"/>
      <c r="Q63" s="57"/>
      <c r="R63" s="58"/>
      <c r="S63" s="58"/>
      <c r="T63" s="58">
        <v>1</v>
      </c>
      <c r="U63" s="58"/>
      <c r="V63" s="256" t="s">
        <v>271</v>
      </c>
      <c r="W63" s="59"/>
      <c r="X63" s="60"/>
      <c r="Y63" s="27"/>
      <c r="Z63" s="27"/>
      <c r="AA63" s="27"/>
      <c r="AB63" s="27"/>
      <c r="AC63" s="27"/>
      <c r="AD63" s="26"/>
      <c r="AE63" s="9"/>
    </row>
    <row r="64" spans="1:31" ht="27.75" customHeight="1">
      <c r="A64" s="14">
        <v>56</v>
      </c>
      <c r="B64" s="300" t="s">
        <v>921</v>
      </c>
      <c r="C64" s="16" t="s">
        <v>467</v>
      </c>
      <c r="D64" s="408" t="s">
        <v>957</v>
      </c>
      <c r="E64" s="408" t="s">
        <v>956</v>
      </c>
      <c r="F64" s="303" t="s">
        <v>374</v>
      </c>
      <c r="G64" s="412" t="s">
        <v>971</v>
      </c>
      <c r="H64" s="18" t="s">
        <v>233</v>
      </c>
      <c r="I64" s="50"/>
      <c r="J64" s="50">
        <v>1</v>
      </c>
      <c r="K64" s="50"/>
      <c r="L64" s="50"/>
      <c r="M64" s="50"/>
      <c r="N64" s="50"/>
      <c r="O64" s="50"/>
      <c r="P64" s="50"/>
      <c r="Q64" s="57"/>
      <c r="R64" s="58"/>
      <c r="S64" s="58"/>
      <c r="T64" s="58">
        <v>1</v>
      </c>
      <c r="U64" s="58"/>
      <c r="V64" s="256" t="s">
        <v>271</v>
      </c>
      <c r="W64" s="59"/>
      <c r="X64" s="60"/>
      <c r="Y64" s="27"/>
      <c r="Z64" s="27"/>
      <c r="AA64" s="27"/>
      <c r="AB64" s="27"/>
      <c r="AC64" s="27"/>
      <c r="AD64" s="26"/>
      <c r="AE64" s="9"/>
    </row>
    <row r="65" spans="1:31" ht="27.75" customHeight="1">
      <c r="A65" s="14">
        <v>57</v>
      </c>
      <c r="B65" s="300" t="s">
        <v>922</v>
      </c>
      <c r="C65" s="16" t="s">
        <v>467</v>
      </c>
      <c r="D65" s="408" t="s">
        <v>957</v>
      </c>
      <c r="E65" s="408" t="s">
        <v>956</v>
      </c>
      <c r="F65" s="303" t="s">
        <v>373</v>
      </c>
      <c r="G65" s="412" t="s">
        <v>972</v>
      </c>
      <c r="H65" s="18" t="s">
        <v>233</v>
      </c>
      <c r="I65" s="50"/>
      <c r="J65" s="50">
        <v>1</v>
      </c>
      <c r="K65" s="50"/>
      <c r="L65" s="50"/>
      <c r="M65" s="50"/>
      <c r="N65" s="50"/>
      <c r="O65" s="50"/>
      <c r="P65" s="50"/>
      <c r="Q65" s="57"/>
      <c r="R65" s="58"/>
      <c r="S65" s="58"/>
      <c r="T65" s="58">
        <v>1</v>
      </c>
      <c r="U65" s="58"/>
      <c r="V65" s="256" t="s">
        <v>271</v>
      </c>
      <c r="W65" s="59"/>
      <c r="X65" s="60"/>
      <c r="Y65" s="27"/>
      <c r="Z65" s="27"/>
      <c r="AA65" s="27"/>
      <c r="AB65" s="27"/>
      <c r="AC65" s="27"/>
      <c r="AD65" s="26"/>
      <c r="AE65" s="9"/>
    </row>
    <row r="66" spans="1:31" ht="27.75" customHeight="1">
      <c r="A66" s="14">
        <v>58</v>
      </c>
      <c r="B66" s="300" t="s">
        <v>923</v>
      </c>
      <c r="C66" s="16" t="s">
        <v>467</v>
      </c>
      <c r="D66" s="408" t="s">
        <v>957</v>
      </c>
      <c r="E66" s="408" t="s">
        <v>956</v>
      </c>
      <c r="F66" s="303" t="s">
        <v>470</v>
      </c>
      <c r="G66" s="412" t="s">
        <v>972</v>
      </c>
      <c r="H66" s="18" t="s">
        <v>233</v>
      </c>
      <c r="I66" s="50"/>
      <c r="J66" s="50">
        <v>1</v>
      </c>
      <c r="K66" s="50"/>
      <c r="L66" s="50"/>
      <c r="M66" s="50"/>
      <c r="N66" s="50"/>
      <c r="O66" s="50"/>
      <c r="P66" s="50"/>
      <c r="Q66" s="57"/>
      <c r="R66" s="58"/>
      <c r="S66" s="58"/>
      <c r="T66" s="58">
        <v>1</v>
      </c>
      <c r="U66" s="58"/>
      <c r="V66" s="256" t="s">
        <v>271</v>
      </c>
      <c r="W66" s="59"/>
      <c r="X66" s="60"/>
      <c r="Y66" s="27"/>
      <c r="Z66" s="27"/>
      <c r="AA66" s="27"/>
      <c r="AB66" s="27"/>
      <c r="AC66" s="27"/>
      <c r="AD66" s="26"/>
      <c r="AE66" s="9"/>
    </row>
    <row r="67" spans="1:31" ht="27.75" customHeight="1">
      <c r="A67" s="14">
        <v>59</v>
      </c>
      <c r="B67" s="300" t="s">
        <v>924</v>
      </c>
      <c r="C67" s="16" t="s">
        <v>467</v>
      </c>
      <c r="D67" s="408" t="s">
        <v>957</v>
      </c>
      <c r="E67" s="408" t="s">
        <v>955</v>
      </c>
      <c r="F67" s="303" t="s">
        <v>443</v>
      </c>
      <c r="G67" s="412" t="s">
        <v>972</v>
      </c>
      <c r="H67" s="18" t="s">
        <v>233</v>
      </c>
      <c r="I67" s="50"/>
      <c r="J67" s="50">
        <v>1</v>
      </c>
      <c r="K67" s="50"/>
      <c r="L67" s="50"/>
      <c r="M67" s="50"/>
      <c r="N67" s="50"/>
      <c r="O67" s="50"/>
      <c r="P67" s="50"/>
      <c r="Q67" s="57"/>
      <c r="R67" s="58"/>
      <c r="S67" s="58"/>
      <c r="T67" s="58">
        <v>1</v>
      </c>
      <c r="U67" s="58"/>
      <c r="V67" s="256" t="s">
        <v>271</v>
      </c>
      <c r="W67" s="59"/>
      <c r="X67" s="60"/>
      <c r="Y67" s="27"/>
      <c r="Z67" s="27"/>
      <c r="AA67" s="27"/>
      <c r="AB67" s="27"/>
      <c r="AC67" s="27"/>
      <c r="AD67" s="26"/>
      <c r="AE67" s="9"/>
    </row>
    <row r="68" spans="1:31" ht="27.75" customHeight="1">
      <c r="A68" s="14">
        <v>60</v>
      </c>
      <c r="B68" s="300" t="s">
        <v>925</v>
      </c>
      <c r="C68" s="16" t="s">
        <v>467</v>
      </c>
      <c r="D68" s="408" t="s">
        <v>957</v>
      </c>
      <c r="E68" s="408" t="s">
        <v>956</v>
      </c>
      <c r="F68" s="303" t="s">
        <v>374</v>
      </c>
      <c r="G68" s="412" t="s">
        <v>972</v>
      </c>
      <c r="H68" s="18" t="s">
        <v>233</v>
      </c>
      <c r="I68" s="50"/>
      <c r="J68" s="50">
        <v>1</v>
      </c>
      <c r="K68" s="50"/>
      <c r="L68" s="50"/>
      <c r="M68" s="50"/>
      <c r="N68" s="50"/>
      <c r="O68" s="50"/>
      <c r="P68" s="50"/>
      <c r="Q68" s="57"/>
      <c r="R68" s="58"/>
      <c r="S68" s="58"/>
      <c r="T68" s="58">
        <v>1</v>
      </c>
      <c r="U68" s="58"/>
      <c r="V68" s="256" t="s">
        <v>271</v>
      </c>
      <c r="W68" s="59"/>
      <c r="X68" s="60"/>
      <c r="Y68" s="27"/>
      <c r="Z68" s="27"/>
      <c r="AA68" s="27"/>
      <c r="AB68" s="27"/>
      <c r="AC68" s="27"/>
      <c r="AD68" s="26"/>
      <c r="AE68" s="9"/>
    </row>
    <row r="69" spans="1:31" ht="27.75" customHeight="1">
      <c r="A69" s="14">
        <v>61</v>
      </c>
      <c r="B69" s="300" t="s">
        <v>926</v>
      </c>
      <c r="C69" s="16" t="s">
        <v>467</v>
      </c>
      <c r="D69" s="408" t="s">
        <v>957</v>
      </c>
      <c r="E69" s="408" t="s">
        <v>955</v>
      </c>
      <c r="F69" s="303" t="s">
        <v>373</v>
      </c>
      <c r="G69" s="412" t="s">
        <v>973</v>
      </c>
      <c r="H69" s="18" t="s">
        <v>233</v>
      </c>
      <c r="I69" s="50"/>
      <c r="J69" s="50">
        <v>1</v>
      </c>
      <c r="K69" s="50"/>
      <c r="L69" s="50"/>
      <c r="M69" s="50"/>
      <c r="N69" s="50"/>
      <c r="O69" s="50"/>
      <c r="P69" s="50"/>
      <c r="Q69" s="57"/>
      <c r="R69" s="58"/>
      <c r="S69" s="58"/>
      <c r="T69" s="58">
        <v>1</v>
      </c>
      <c r="U69" s="58"/>
      <c r="V69" s="256" t="s">
        <v>271</v>
      </c>
      <c r="W69" s="59"/>
      <c r="X69" s="60"/>
      <c r="Y69" s="27"/>
      <c r="Z69" s="27"/>
      <c r="AA69" s="27"/>
      <c r="AB69" s="27"/>
      <c r="AC69" s="27"/>
      <c r="AD69" s="26"/>
      <c r="AE69" s="9"/>
    </row>
    <row r="70" spans="1:31" ht="27.75" customHeight="1">
      <c r="A70" s="14">
        <v>62</v>
      </c>
      <c r="B70" s="300" t="s">
        <v>927</v>
      </c>
      <c r="C70" s="16" t="s">
        <v>467</v>
      </c>
      <c r="D70" s="408" t="s">
        <v>957</v>
      </c>
      <c r="E70" s="408" t="s">
        <v>955</v>
      </c>
      <c r="F70" s="303" t="s">
        <v>470</v>
      </c>
      <c r="G70" s="412" t="s">
        <v>973</v>
      </c>
      <c r="H70" s="18" t="s">
        <v>233</v>
      </c>
      <c r="I70" s="50"/>
      <c r="J70" s="50">
        <v>1</v>
      </c>
      <c r="K70" s="50"/>
      <c r="L70" s="50"/>
      <c r="M70" s="50"/>
      <c r="N70" s="50"/>
      <c r="O70" s="50"/>
      <c r="P70" s="50"/>
      <c r="Q70" s="57"/>
      <c r="R70" s="58"/>
      <c r="S70" s="58"/>
      <c r="T70" s="58">
        <v>1</v>
      </c>
      <c r="U70" s="58"/>
      <c r="V70" s="256" t="s">
        <v>271</v>
      </c>
      <c r="W70" s="59"/>
      <c r="X70" s="60"/>
      <c r="Y70" s="27"/>
      <c r="Z70" s="27"/>
      <c r="AA70" s="27"/>
      <c r="AB70" s="27"/>
      <c r="AC70" s="27"/>
      <c r="AD70" s="26"/>
      <c r="AE70" s="9"/>
    </row>
    <row r="71" spans="1:31" ht="27.75" customHeight="1">
      <c r="A71" s="14">
        <v>63</v>
      </c>
      <c r="B71" s="300" t="s">
        <v>928</v>
      </c>
      <c r="C71" s="16" t="s">
        <v>467</v>
      </c>
      <c r="D71" s="408" t="s">
        <v>957</v>
      </c>
      <c r="E71" s="408" t="s">
        <v>955</v>
      </c>
      <c r="F71" s="303" t="s">
        <v>443</v>
      </c>
      <c r="G71" s="412" t="s">
        <v>973</v>
      </c>
      <c r="H71" s="18" t="s">
        <v>233</v>
      </c>
      <c r="I71" s="50"/>
      <c r="J71" s="50">
        <v>1</v>
      </c>
      <c r="K71" s="50"/>
      <c r="L71" s="50"/>
      <c r="M71" s="50"/>
      <c r="N71" s="50"/>
      <c r="O71" s="50"/>
      <c r="P71" s="50"/>
      <c r="Q71" s="57"/>
      <c r="R71" s="58"/>
      <c r="S71" s="58"/>
      <c r="T71" s="58">
        <v>1</v>
      </c>
      <c r="U71" s="58"/>
      <c r="V71" s="256" t="s">
        <v>271</v>
      </c>
      <c r="W71" s="59"/>
      <c r="X71" s="60"/>
      <c r="Y71" s="27"/>
      <c r="Z71" s="27"/>
      <c r="AA71" s="27"/>
      <c r="AB71" s="27"/>
      <c r="AC71" s="27"/>
      <c r="AD71" s="26"/>
      <c r="AE71" s="9"/>
    </row>
    <row r="72" spans="1:31" ht="27.75" customHeight="1">
      <c r="A72" s="14">
        <v>64</v>
      </c>
      <c r="B72" s="300" t="s">
        <v>929</v>
      </c>
      <c r="C72" s="16" t="s">
        <v>467</v>
      </c>
      <c r="D72" s="408" t="s">
        <v>957</v>
      </c>
      <c r="E72" s="408" t="s">
        <v>956</v>
      </c>
      <c r="F72" s="303" t="s">
        <v>374</v>
      </c>
      <c r="G72" s="412" t="s">
        <v>973</v>
      </c>
      <c r="H72" s="18" t="s">
        <v>233</v>
      </c>
      <c r="I72" s="50"/>
      <c r="J72" s="50">
        <v>1</v>
      </c>
      <c r="K72" s="50"/>
      <c r="L72" s="50"/>
      <c r="M72" s="50"/>
      <c r="N72" s="50"/>
      <c r="O72" s="50"/>
      <c r="P72" s="50"/>
      <c r="Q72" s="57"/>
      <c r="R72" s="58"/>
      <c r="S72" s="58"/>
      <c r="T72" s="58">
        <v>1</v>
      </c>
      <c r="U72" s="58"/>
      <c r="V72" s="256" t="s">
        <v>271</v>
      </c>
      <c r="W72" s="59"/>
      <c r="X72" s="60"/>
      <c r="Y72" s="27"/>
      <c r="Z72" s="27"/>
      <c r="AA72" s="27"/>
      <c r="AB72" s="27"/>
      <c r="AC72" s="27"/>
      <c r="AD72" s="26"/>
      <c r="AE72" s="9"/>
    </row>
    <row r="73" spans="1:31" ht="27.75" customHeight="1">
      <c r="A73" s="14">
        <v>65</v>
      </c>
      <c r="B73" s="300" t="s">
        <v>930</v>
      </c>
      <c r="C73" s="16" t="s">
        <v>467</v>
      </c>
      <c r="D73" s="408" t="s">
        <v>957</v>
      </c>
      <c r="E73" s="408" t="s">
        <v>956</v>
      </c>
      <c r="F73" s="303" t="s">
        <v>373</v>
      </c>
      <c r="G73" s="412" t="s">
        <v>974</v>
      </c>
      <c r="H73" s="18" t="s">
        <v>233</v>
      </c>
      <c r="I73" s="50"/>
      <c r="J73" s="50">
        <v>1</v>
      </c>
      <c r="K73" s="50"/>
      <c r="L73" s="50"/>
      <c r="M73" s="50"/>
      <c r="N73" s="50"/>
      <c r="O73" s="50"/>
      <c r="P73" s="50"/>
      <c r="Q73" s="57"/>
      <c r="R73" s="58"/>
      <c r="S73" s="58"/>
      <c r="T73" s="58">
        <v>1</v>
      </c>
      <c r="U73" s="58"/>
      <c r="V73" s="256" t="s">
        <v>271</v>
      </c>
      <c r="W73" s="59"/>
      <c r="X73" s="60"/>
      <c r="Y73" s="27"/>
      <c r="Z73" s="27"/>
      <c r="AA73" s="27"/>
      <c r="AB73" s="27"/>
      <c r="AC73" s="27"/>
      <c r="AD73" s="26"/>
      <c r="AE73" s="9"/>
    </row>
    <row r="74" spans="1:31" ht="27.75" customHeight="1">
      <c r="A74" s="14">
        <v>66</v>
      </c>
      <c r="B74" s="300" t="s">
        <v>931</v>
      </c>
      <c r="C74" s="16" t="s">
        <v>467</v>
      </c>
      <c r="D74" s="408" t="s">
        <v>957</v>
      </c>
      <c r="E74" s="408" t="s">
        <v>956</v>
      </c>
      <c r="F74" s="303" t="s">
        <v>470</v>
      </c>
      <c r="G74" s="412" t="s">
        <v>974</v>
      </c>
      <c r="H74" s="18" t="s">
        <v>233</v>
      </c>
      <c r="I74" s="50"/>
      <c r="J74" s="50">
        <v>1</v>
      </c>
      <c r="K74" s="50"/>
      <c r="L74" s="50"/>
      <c r="M74" s="50"/>
      <c r="N74" s="50"/>
      <c r="O74" s="50"/>
      <c r="P74" s="50"/>
      <c r="Q74" s="57"/>
      <c r="R74" s="58"/>
      <c r="S74" s="58"/>
      <c r="T74" s="58">
        <v>1</v>
      </c>
      <c r="U74" s="58"/>
      <c r="V74" s="256" t="s">
        <v>271</v>
      </c>
      <c r="W74" s="59"/>
      <c r="X74" s="60"/>
      <c r="Y74" s="27"/>
      <c r="Z74" s="27"/>
      <c r="AA74" s="27"/>
      <c r="AB74" s="27"/>
      <c r="AC74" s="27"/>
      <c r="AD74" s="26"/>
      <c r="AE74" s="9"/>
    </row>
    <row r="75" spans="1:31" ht="27.75" customHeight="1">
      <c r="A75" s="14">
        <v>67</v>
      </c>
      <c r="B75" s="300" t="s">
        <v>932</v>
      </c>
      <c r="C75" s="16" t="s">
        <v>467</v>
      </c>
      <c r="D75" s="408" t="s">
        <v>957</v>
      </c>
      <c r="E75" s="408" t="s">
        <v>956</v>
      </c>
      <c r="F75" s="303" t="s">
        <v>443</v>
      </c>
      <c r="G75" s="412" t="s">
        <v>974</v>
      </c>
      <c r="H75" s="18" t="s">
        <v>233</v>
      </c>
      <c r="I75" s="50"/>
      <c r="J75" s="50">
        <v>1</v>
      </c>
      <c r="K75" s="50"/>
      <c r="L75" s="50"/>
      <c r="M75" s="50"/>
      <c r="N75" s="50"/>
      <c r="O75" s="50"/>
      <c r="P75" s="50"/>
      <c r="Q75" s="57"/>
      <c r="R75" s="58"/>
      <c r="S75" s="58"/>
      <c r="T75" s="58">
        <v>1</v>
      </c>
      <c r="U75" s="58"/>
      <c r="V75" s="256" t="s">
        <v>271</v>
      </c>
      <c r="W75" s="59"/>
      <c r="X75" s="60"/>
      <c r="Y75" s="27"/>
      <c r="Z75" s="27"/>
      <c r="AA75" s="27"/>
      <c r="AB75" s="27"/>
      <c r="AC75" s="27"/>
      <c r="AD75" s="26"/>
      <c r="AE75" s="9"/>
    </row>
    <row r="76" spans="1:31" ht="27.75" customHeight="1">
      <c r="A76" s="14">
        <v>68</v>
      </c>
      <c r="B76" s="300" t="s">
        <v>927</v>
      </c>
      <c r="C76" s="16" t="s">
        <v>467</v>
      </c>
      <c r="D76" s="408" t="s">
        <v>957</v>
      </c>
      <c r="E76" s="408" t="s">
        <v>955</v>
      </c>
      <c r="F76" s="303" t="s">
        <v>374</v>
      </c>
      <c r="G76" s="412" t="s">
        <v>974</v>
      </c>
      <c r="H76" s="18" t="s">
        <v>233</v>
      </c>
      <c r="I76" s="50"/>
      <c r="J76" s="50">
        <v>1</v>
      </c>
      <c r="K76" s="50"/>
      <c r="L76" s="50"/>
      <c r="M76" s="50"/>
      <c r="N76" s="50"/>
      <c r="O76" s="50"/>
      <c r="P76" s="50"/>
      <c r="Q76" s="57"/>
      <c r="R76" s="58"/>
      <c r="S76" s="58"/>
      <c r="T76" s="58">
        <v>1</v>
      </c>
      <c r="U76" s="58"/>
      <c r="V76" s="256" t="s">
        <v>271</v>
      </c>
      <c r="W76" s="59"/>
      <c r="X76" s="60"/>
      <c r="Y76" s="27"/>
      <c r="Z76" s="27"/>
      <c r="AA76" s="27"/>
      <c r="AB76" s="27"/>
      <c r="AC76" s="27"/>
      <c r="AD76" s="26"/>
      <c r="AE76" s="9"/>
    </row>
    <row r="77" spans="1:31" ht="27.75" customHeight="1">
      <c r="A77" s="14">
        <v>69</v>
      </c>
      <c r="B77" s="300" t="s">
        <v>933</v>
      </c>
      <c r="C77" s="16" t="s">
        <v>467</v>
      </c>
      <c r="D77" s="408" t="s">
        <v>957</v>
      </c>
      <c r="E77" s="408" t="s">
        <v>955</v>
      </c>
      <c r="F77" s="303" t="s">
        <v>373</v>
      </c>
      <c r="G77" s="412" t="s">
        <v>975</v>
      </c>
      <c r="H77" s="18" t="s">
        <v>233</v>
      </c>
      <c r="I77" s="50"/>
      <c r="J77" s="50">
        <v>1</v>
      </c>
      <c r="K77" s="50"/>
      <c r="L77" s="50"/>
      <c r="M77" s="50"/>
      <c r="N77" s="50"/>
      <c r="O77" s="50"/>
      <c r="P77" s="50"/>
      <c r="Q77" s="57"/>
      <c r="R77" s="58"/>
      <c r="S77" s="58"/>
      <c r="T77" s="58">
        <v>1</v>
      </c>
      <c r="U77" s="58"/>
      <c r="V77" s="256" t="s">
        <v>271</v>
      </c>
      <c r="W77" s="59"/>
      <c r="X77" s="60"/>
      <c r="Y77" s="27"/>
      <c r="Z77" s="27"/>
      <c r="AA77" s="27"/>
      <c r="AB77" s="27"/>
      <c r="AC77" s="27"/>
      <c r="AD77" s="26"/>
      <c r="AE77" s="9"/>
    </row>
    <row r="78" spans="1:31" ht="27.75" customHeight="1">
      <c r="A78" s="14">
        <v>70</v>
      </c>
      <c r="B78" s="300" t="s">
        <v>934</v>
      </c>
      <c r="C78" s="16" t="s">
        <v>467</v>
      </c>
      <c r="D78" s="408" t="s">
        <v>957</v>
      </c>
      <c r="E78" s="408" t="s">
        <v>955</v>
      </c>
      <c r="F78" s="303" t="s">
        <v>470</v>
      </c>
      <c r="G78" s="412" t="s">
        <v>975</v>
      </c>
      <c r="H78" s="18" t="s">
        <v>233</v>
      </c>
      <c r="I78" s="50"/>
      <c r="J78" s="50">
        <v>1</v>
      </c>
      <c r="K78" s="50"/>
      <c r="L78" s="50"/>
      <c r="M78" s="50"/>
      <c r="N78" s="50"/>
      <c r="O78" s="50"/>
      <c r="P78" s="50"/>
      <c r="Q78" s="57"/>
      <c r="R78" s="58"/>
      <c r="S78" s="58"/>
      <c r="T78" s="58">
        <v>1</v>
      </c>
      <c r="U78" s="58"/>
      <c r="V78" s="256" t="s">
        <v>271</v>
      </c>
      <c r="W78" s="59"/>
      <c r="X78" s="60"/>
      <c r="Y78" s="27"/>
      <c r="Z78" s="27"/>
      <c r="AA78" s="27"/>
      <c r="AB78" s="27"/>
      <c r="AC78" s="27"/>
      <c r="AD78" s="26"/>
      <c r="AE78" s="9"/>
    </row>
    <row r="79" spans="1:31" ht="27.75" customHeight="1">
      <c r="A79" s="14">
        <v>71</v>
      </c>
      <c r="B79" s="300" t="s">
        <v>935</v>
      </c>
      <c r="C79" s="16" t="s">
        <v>467</v>
      </c>
      <c r="D79" s="408" t="s">
        <v>957</v>
      </c>
      <c r="E79" s="408" t="s">
        <v>955</v>
      </c>
      <c r="F79" s="303" t="s">
        <v>443</v>
      </c>
      <c r="G79" s="412" t="s">
        <v>975</v>
      </c>
      <c r="H79" s="18" t="s">
        <v>233</v>
      </c>
      <c r="I79" s="50"/>
      <c r="J79" s="50">
        <v>1</v>
      </c>
      <c r="K79" s="50"/>
      <c r="L79" s="50"/>
      <c r="M79" s="50"/>
      <c r="N79" s="50"/>
      <c r="O79" s="50"/>
      <c r="P79" s="50"/>
      <c r="Q79" s="57"/>
      <c r="R79" s="58"/>
      <c r="S79" s="58"/>
      <c r="T79" s="58">
        <v>1</v>
      </c>
      <c r="U79" s="58"/>
      <c r="V79" s="256" t="s">
        <v>271</v>
      </c>
      <c r="W79" s="59"/>
      <c r="X79" s="60"/>
      <c r="Y79" s="27"/>
      <c r="Z79" s="27"/>
      <c r="AA79" s="27"/>
      <c r="AB79" s="27"/>
      <c r="AC79" s="27"/>
      <c r="AD79" s="26"/>
      <c r="AE79" s="9"/>
    </row>
    <row r="80" spans="1:31" ht="27.75" customHeight="1">
      <c r="A80" s="14">
        <v>72</v>
      </c>
      <c r="B80" s="300" t="s">
        <v>936</v>
      </c>
      <c r="C80" s="16" t="s">
        <v>467</v>
      </c>
      <c r="D80" s="408" t="s">
        <v>957</v>
      </c>
      <c r="E80" s="408" t="s">
        <v>955</v>
      </c>
      <c r="F80" s="303" t="s">
        <v>374</v>
      </c>
      <c r="G80" s="412" t="s">
        <v>975</v>
      </c>
      <c r="H80" s="18" t="s">
        <v>233</v>
      </c>
      <c r="I80" s="50"/>
      <c r="J80" s="50">
        <v>1</v>
      </c>
      <c r="K80" s="50"/>
      <c r="L80" s="50"/>
      <c r="M80" s="50"/>
      <c r="N80" s="50"/>
      <c r="O80" s="50"/>
      <c r="P80" s="50"/>
      <c r="Q80" s="57"/>
      <c r="R80" s="58"/>
      <c r="S80" s="58"/>
      <c r="T80" s="58">
        <v>1</v>
      </c>
      <c r="U80" s="58"/>
      <c r="V80" s="256" t="s">
        <v>271</v>
      </c>
      <c r="W80" s="59"/>
      <c r="X80" s="60"/>
      <c r="Y80" s="27"/>
      <c r="Z80" s="27"/>
      <c r="AA80" s="27"/>
      <c r="AB80" s="27"/>
      <c r="AC80" s="27"/>
      <c r="AD80" s="26"/>
      <c r="AE80" s="9"/>
    </row>
    <row r="81" spans="1:31" ht="27.75" customHeight="1">
      <c r="A81" s="14">
        <v>73</v>
      </c>
      <c r="B81" s="300" t="s">
        <v>937</v>
      </c>
      <c r="C81" s="16" t="s">
        <v>467</v>
      </c>
      <c r="D81" s="408" t="s">
        <v>957</v>
      </c>
      <c r="E81" s="408" t="s">
        <v>956</v>
      </c>
      <c r="F81" s="303" t="s">
        <v>373</v>
      </c>
      <c r="G81" s="412" t="s">
        <v>976</v>
      </c>
      <c r="H81" s="18" t="s">
        <v>233</v>
      </c>
      <c r="I81" s="50"/>
      <c r="J81" s="50">
        <v>1</v>
      </c>
      <c r="K81" s="50"/>
      <c r="L81" s="50"/>
      <c r="M81" s="50"/>
      <c r="N81" s="50"/>
      <c r="O81" s="50"/>
      <c r="P81" s="50"/>
      <c r="Q81" s="57"/>
      <c r="R81" s="58"/>
      <c r="S81" s="58"/>
      <c r="T81" s="58">
        <v>1</v>
      </c>
      <c r="U81" s="58"/>
      <c r="V81" s="256" t="s">
        <v>271</v>
      </c>
      <c r="W81" s="59"/>
      <c r="X81" s="60"/>
      <c r="Y81" s="27"/>
      <c r="Z81" s="27"/>
      <c r="AA81" s="27"/>
      <c r="AB81" s="27"/>
      <c r="AC81" s="27"/>
      <c r="AD81" s="26"/>
      <c r="AE81" s="9"/>
    </row>
    <row r="82" spans="1:31" ht="27.75" customHeight="1">
      <c r="A82" s="14">
        <v>74</v>
      </c>
      <c r="B82" s="300" t="s">
        <v>938</v>
      </c>
      <c r="C82" s="16" t="s">
        <v>467</v>
      </c>
      <c r="D82" s="408" t="s">
        <v>957</v>
      </c>
      <c r="E82" s="408" t="s">
        <v>956</v>
      </c>
      <c r="F82" s="303" t="s">
        <v>470</v>
      </c>
      <c r="G82" s="412" t="s">
        <v>976</v>
      </c>
      <c r="H82" s="18" t="s">
        <v>233</v>
      </c>
      <c r="I82" s="50"/>
      <c r="J82" s="50">
        <v>1</v>
      </c>
      <c r="K82" s="50"/>
      <c r="L82" s="50"/>
      <c r="M82" s="50"/>
      <c r="N82" s="50"/>
      <c r="O82" s="50"/>
      <c r="P82" s="50"/>
      <c r="Q82" s="57"/>
      <c r="R82" s="58"/>
      <c r="S82" s="58"/>
      <c r="T82" s="58">
        <v>1</v>
      </c>
      <c r="U82" s="58"/>
      <c r="V82" s="256" t="s">
        <v>271</v>
      </c>
      <c r="W82" s="59"/>
      <c r="X82" s="60"/>
      <c r="Y82" s="27"/>
      <c r="Z82" s="27"/>
      <c r="AA82" s="27"/>
      <c r="AB82" s="27"/>
      <c r="AC82" s="27"/>
      <c r="AD82" s="26"/>
      <c r="AE82" s="9"/>
    </row>
    <row r="83" spans="1:31" ht="27.75" customHeight="1">
      <c r="A83" s="14">
        <v>75</v>
      </c>
      <c r="B83" s="300" t="s">
        <v>939</v>
      </c>
      <c r="C83" s="16" t="s">
        <v>467</v>
      </c>
      <c r="D83" s="408" t="s">
        <v>957</v>
      </c>
      <c r="E83" s="408" t="s">
        <v>955</v>
      </c>
      <c r="F83" s="303" t="s">
        <v>443</v>
      </c>
      <c r="G83" s="412" t="s">
        <v>976</v>
      </c>
      <c r="H83" s="18" t="s">
        <v>233</v>
      </c>
      <c r="I83" s="50"/>
      <c r="J83" s="50">
        <v>1</v>
      </c>
      <c r="K83" s="50"/>
      <c r="L83" s="50"/>
      <c r="M83" s="50"/>
      <c r="N83" s="50"/>
      <c r="O83" s="50"/>
      <c r="P83" s="50"/>
      <c r="Q83" s="57"/>
      <c r="R83" s="58"/>
      <c r="S83" s="58"/>
      <c r="T83" s="58">
        <v>1</v>
      </c>
      <c r="U83" s="58"/>
      <c r="V83" s="256" t="s">
        <v>271</v>
      </c>
      <c r="W83" s="59"/>
      <c r="X83" s="60"/>
      <c r="Y83" s="27"/>
      <c r="Z83" s="27"/>
      <c r="AA83" s="27"/>
      <c r="AB83" s="27"/>
      <c r="AC83" s="27"/>
      <c r="AD83" s="26"/>
      <c r="AE83" s="9"/>
    </row>
    <row r="84" spans="1:31" ht="27.75" customHeight="1">
      <c r="A84" s="14">
        <v>76</v>
      </c>
      <c r="B84" s="300" t="s">
        <v>940</v>
      </c>
      <c r="C84" s="16" t="s">
        <v>467</v>
      </c>
      <c r="D84" s="408" t="s">
        <v>957</v>
      </c>
      <c r="E84" s="408" t="s">
        <v>955</v>
      </c>
      <c r="F84" s="303" t="s">
        <v>374</v>
      </c>
      <c r="G84" s="412" t="s">
        <v>976</v>
      </c>
      <c r="H84" s="18" t="s">
        <v>233</v>
      </c>
      <c r="I84" s="50"/>
      <c r="J84" s="50">
        <v>1</v>
      </c>
      <c r="K84" s="50"/>
      <c r="L84" s="50"/>
      <c r="M84" s="50"/>
      <c r="N84" s="50"/>
      <c r="O84" s="50"/>
      <c r="P84" s="50"/>
      <c r="Q84" s="57"/>
      <c r="R84" s="58"/>
      <c r="S84" s="58"/>
      <c r="T84" s="58">
        <v>1</v>
      </c>
      <c r="U84" s="58"/>
      <c r="V84" s="256" t="s">
        <v>271</v>
      </c>
      <c r="W84" s="59"/>
      <c r="X84" s="60"/>
      <c r="Y84" s="27"/>
      <c r="Z84" s="27"/>
      <c r="AA84" s="27"/>
      <c r="AB84" s="27"/>
      <c r="AC84" s="27"/>
      <c r="AD84" s="26"/>
      <c r="AE84" s="9"/>
    </row>
    <row r="85" spans="1:31" ht="27.75" customHeight="1">
      <c r="A85" s="14">
        <v>77</v>
      </c>
      <c r="B85" s="300" t="s">
        <v>941</v>
      </c>
      <c r="C85" s="16" t="s">
        <v>467</v>
      </c>
      <c r="D85" s="408" t="s">
        <v>957</v>
      </c>
      <c r="E85" s="408" t="s">
        <v>956</v>
      </c>
      <c r="F85" s="303" t="s">
        <v>373</v>
      </c>
      <c r="G85" s="412" t="s">
        <v>977</v>
      </c>
      <c r="H85" s="18" t="s">
        <v>233</v>
      </c>
      <c r="I85" s="50"/>
      <c r="J85" s="50">
        <v>1</v>
      </c>
      <c r="K85" s="50"/>
      <c r="L85" s="50"/>
      <c r="M85" s="50"/>
      <c r="N85" s="50"/>
      <c r="O85" s="50"/>
      <c r="P85" s="50"/>
      <c r="Q85" s="57"/>
      <c r="R85" s="58"/>
      <c r="S85" s="58"/>
      <c r="T85" s="58">
        <v>1</v>
      </c>
      <c r="U85" s="58"/>
      <c r="V85" s="256" t="s">
        <v>271</v>
      </c>
      <c r="W85" s="59"/>
      <c r="X85" s="60"/>
      <c r="Y85" s="27"/>
      <c r="Z85" s="27"/>
      <c r="AA85" s="27"/>
      <c r="AB85" s="27"/>
      <c r="AC85" s="27"/>
      <c r="AD85" s="26"/>
      <c r="AE85" s="9"/>
    </row>
    <row r="86" spans="1:31" ht="27.75" customHeight="1">
      <c r="A86" s="14">
        <v>78</v>
      </c>
      <c r="B86" s="300" t="s">
        <v>942</v>
      </c>
      <c r="C86" s="16" t="s">
        <v>467</v>
      </c>
      <c r="D86" s="408" t="s">
        <v>957</v>
      </c>
      <c r="E86" s="408" t="s">
        <v>955</v>
      </c>
      <c r="F86" s="303" t="s">
        <v>470</v>
      </c>
      <c r="G86" s="412" t="s">
        <v>977</v>
      </c>
      <c r="H86" s="18" t="s">
        <v>233</v>
      </c>
      <c r="I86" s="50"/>
      <c r="J86" s="50">
        <v>1</v>
      </c>
      <c r="K86" s="50"/>
      <c r="L86" s="50"/>
      <c r="M86" s="50"/>
      <c r="N86" s="50"/>
      <c r="O86" s="50"/>
      <c r="P86" s="50"/>
      <c r="Q86" s="57"/>
      <c r="R86" s="58"/>
      <c r="S86" s="58"/>
      <c r="T86" s="58">
        <v>1</v>
      </c>
      <c r="U86" s="58"/>
      <c r="V86" s="256" t="s">
        <v>271</v>
      </c>
      <c r="W86" s="59"/>
      <c r="X86" s="60"/>
      <c r="Y86" s="27"/>
      <c r="Z86" s="27"/>
      <c r="AA86" s="27"/>
      <c r="AB86" s="27"/>
      <c r="AC86" s="27"/>
      <c r="AD86" s="26"/>
      <c r="AE86" s="9"/>
    </row>
    <row r="87" spans="1:31" ht="27.75" customHeight="1">
      <c r="A87" s="14">
        <v>79</v>
      </c>
      <c r="B87" s="300" t="s">
        <v>943</v>
      </c>
      <c r="C87" s="16" t="s">
        <v>467</v>
      </c>
      <c r="D87" s="408" t="s">
        <v>957</v>
      </c>
      <c r="E87" s="408" t="s">
        <v>955</v>
      </c>
      <c r="F87" s="303" t="s">
        <v>443</v>
      </c>
      <c r="G87" s="412" t="s">
        <v>977</v>
      </c>
      <c r="H87" s="18" t="s">
        <v>233</v>
      </c>
      <c r="I87" s="50"/>
      <c r="J87" s="50">
        <v>1</v>
      </c>
      <c r="K87" s="50"/>
      <c r="L87" s="50"/>
      <c r="M87" s="50"/>
      <c r="N87" s="50"/>
      <c r="O87" s="50"/>
      <c r="P87" s="50"/>
      <c r="Q87" s="57"/>
      <c r="R87" s="58"/>
      <c r="S87" s="58"/>
      <c r="T87" s="58">
        <v>1</v>
      </c>
      <c r="U87" s="58"/>
      <c r="V87" s="256" t="s">
        <v>271</v>
      </c>
      <c r="W87" s="59"/>
      <c r="X87" s="60"/>
      <c r="Y87" s="27"/>
      <c r="Z87" s="27"/>
      <c r="AA87" s="27"/>
      <c r="AB87" s="27"/>
      <c r="AC87" s="27"/>
      <c r="AD87" s="26"/>
      <c r="AE87" s="9"/>
    </row>
    <row r="88" spans="1:31" ht="27.75" customHeight="1">
      <c r="A88" s="14">
        <v>80</v>
      </c>
      <c r="B88" s="300" t="s">
        <v>944</v>
      </c>
      <c r="C88" s="16" t="s">
        <v>467</v>
      </c>
      <c r="D88" s="408" t="s">
        <v>957</v>
      </c>
      <c r="E88" s="408" t="s">
        <v>956</v>
      </c>
      <c r="F88" s="303" t="s">
        <v>374</v>
      </c>
      <c r="G88" s="412" t="s">
        <v>977</v>
      </c>
      <c r="H88" s="18" t="s">
        <v>233</v>
      </c>
      <c r="I88" s="50"/>
      <c r="J88" s="50">
        <v>1</v>
      </c>
      <c r="K88" s="50"/>
      <c r="L88" s="50"/>
      <c r="M88" s="50"/>
      <c r="N88" s="50"/>
      <c r="O88" s="50"/>
      <c r="P88" s="50"/>
      <c r="Q88" s="57"/>
      <c r="R88" s="58"/>
      <c r="S88" s="58"/>
      <c r="T88" s="58">
        <v>1</v>
      </c>
      <c r="U88" s="58"/>
      <c r="V88" s="256" t="s">
        <v>271</v>
      </c>
      <c r="W88" s="59"/>
      <c r="X88" s="60"/>
      <c r="Y88" s="27"/>
      <c r="Z88" s="27"/>
      <c r="AA88" s="27"/>
      <c r="AB88" s="27"/>
      <c r="AC88" s="27"/>
      <c r="AD88" s="26"/>
      <c r="AE88" s="9"/>
    </row>
    <row r="89" spans="1:31" ht="27.75" customHeight="1">
      <c r="A89" s="14">
        <v>81</v>
      </c>
      <c r="B89" s="300" t="s">
        <v>945</v>
      </c>
      <c r="C89" s="16" t="s">
        <v>467</v>
      </c>
      <c r="D89" s="408" t="s">
        <v>957</v>
      </c>
      <c r="E89" s="408" t="s">
        <v>955</v>
      </c>
      <c r="F89" s="303" t="s">
        <v>373</v>
      </c>
      <c r="G89" s="412" t="s">
        <v>978</v>
      </c>
      <c r="H89" s="18" t="s">
        <v>233</v>
      </c>
      <c r="I89" s="50"/>
      <c r="J89" s="50">
        <v>1</v>
      </c>
      <c r="K89" s="50"/>
      <c r="L89" s="50"/>
      <c r="M89" s="50"/>
      <c r="N89" s="50"/>
      <c r="O89" s="50"/>
      <c r="P89" s="50"/>
      <c r="Q89" s="57"/>
      <c r="R89" s="58"/>
      <c r="S89" s="58"/>
      <c r="T89" s="58">
        <v>1</v>
      </c>
      <c r="U89" s="58"/>
      <c r="V89" s="256" t="s">
        <v>271</v>
      </c>
      <c r="W89" s="59"/>
      <c r="X89" s="60"/>
      <c r="Y89" s="27"/>
      <c r="Z89" s="27"/>
      <c r="AA89" s="27"/>
      <c r="AB89" s="27"/>
      <c r="AC89" s="27"/>
      <c r="AD89" s="26"/>
      <c r="AE89" s="9"/>
    </row>
    <row r="90" spans="1:31" ht="27.75" customHeight="1">
      <c r="A90" s="14">
        <v>82</v>
      </c>
      <c r="B90" s="300" t="s">
        <v>937</v>
      </c>
      <c r="C90" s="16" t="s">
        <v>467</v>
      </c>
      <c r="D90" s="408" t="s">
        <v>957</v>
      </c>
      <c r="E90" s="408" t="s">
        <v>956</v>
      </c>
      <c r="F90" s="303" t="s">
        <v>470</v>
      </c>
      <c r="G90" s="412" t="s">
        <v>978</v>
      </c>
      <c r="H90" s="18" t="s">
        <v>233</v>
      </c>
      <c r="I90" s="50"/>
      <c r="J90" s="50">
        <v>1</v>
      </c>
      <c r="K90" s="50"/>
      <c r="L90" s="50"/>
      <c r="M90" s="50"/>
      <c r="N90" s="50"/>
      <c r="O90" s="50"/>
      <c r="P90" s="50"/>
      <c r="Q90" s="57"/>
      <c r="R90" s="58"/>
      <c r="S90" s="58"/>
      <c r="T90" s="58">
        <v>1</v>
      </c>
      <c r="U90" s="58"/>
      <c r="V90" s="256" t="s">
        <v>271</v>
      </c>
      <c r="W90" s="59"/>
      <c r="X90" s="60"/>
      <c r="Y90" s="27"/>
      <c r="Z90" s="27"/>
      <c r="AA90" s="27"/>
      <c r="AB90" s="27"/>
      <c r="AC90" s="27"/>
      <c r="AD90" s="26"/>
      <c r="AE90" s="9"/>
    </row>
    <row r="91" spans="1:31" ht="27.75" customHeight="1">
      <c r="A91" s="14">
        <v>83</v>
      </c>
      <c r="B91" s="300" t="s">
        <v>946</v>
      </c>
      <c r="C91" s="16" t="s">
        <v>467</v>
      </c>
      <c r="D91" s="408" t="s">
        <v>957</v>
      </c>
      <c r="E91" s="408" t="s">
        <v>956</v>
      </c>
      <c r="F91" s="303" t="s">
        <v>443</v>
      </c>
      <c r="G91" s="412" t="s">
        <v>978</v>
      </c>
      <c r="H91" s="18" t="s">
        <v>233</v>
      </c>
      <c r="I91" s="50"/>
      <c r="J91" s="50">
        <v>1</v>
      </c>
      <c r="K91" s="50"/>
      <c r="L91" s="50"/>
      <c r="M91" s="50"/>
      <c r="N91" s="50"/>
      <c r="O91" s="50"/>
      <c r="P91" s="50"/>
      <c r="Q91" s="57"/>
      <c r="R91" s="58"/>
      <c r="S91" s="58"/>
      <c r="T91" s="58">
        <v>1</v>
      </c>
      <c r="U91" s="58"/>
      <c r="V91" s="256" t="s">
        <v>271</v>
      </c>
      <c r="W91" s="59"/>
      <c r="X91" s="60"/>
      <c r="Y91" s="27"/>
      <c r="Z91" s="27"/>
      <c r="AA91" s="27"/>
      <c r="AB91" s="27"/>
      <c r="AC91" s="27"/>
      <c r="AD91" s="26"/>
      <c r="AE91" s="9"/>
    </row>
    <row r="92" spans="1:31" ht="27.75" customHeight="1">
      <c r="A92" s="14">
        <v>84</v>
      </c>
      <c r="B92" s="300" t="s">
        <v>947</v>
      </c>
      <c r="C92" s="16" t="s">
        <v>467</v>
      </c>
      <c r="D92" s="408" t="s">
        <v>957</v>
      </c>
      <c r="E92" s="408" t="s">
        <v>956</v>
      </c>
      <c r="F92" s="303" t="s">
        <v>374</v>
      </c>
      <c r="G92" s="412" t="s">
        <v>978</v>
      </c>
      <c r="H92" s="18" t="s">
        <v>233</v>
      </c>
      <c r="I92" s="50"/>
      <c r="J92" s="50">
        <v>1</v>
      </c>
      <c r="K92" s="50"/>
      <c r="L92" s="50"/>
      <c r="M92" s="50"/>
      <c r="N92" s="50"/>
      <c r="O92" s="50"/>
      <c r="P92" s="50"/>
      <c r="Q92" s="57"/>
      <c r="R92" s="58"/>
      <c r="S92" s="58"/>
      <c r="T92" s="58">
        <v>1</v>
      </c>
      <c r="U92" s="58"/>
      <c r="V92" s="256" t="s">
        <v>271</v>
      </c>
      <c r="W92" s="59"/>
      <c r="X92" s="60"/>
      <c r="Y92" s="27"/>
      <c r="Z92" s="27"/>
      <c r="AA92" s="27"/>
      <c r="AB92" s="27"/>
      <c r="AC92" s="27"/>
      <c r="AD92" s="26"/>
      <c r="AE92" s="9"/>
    </row>
    <row r="93" spans="1:31" ht="27.75" customHeight="1">
      <c r="A93" s="14">
        <v>85</v>
      </c>
      <c r="B93" s="300" t="s">
        <v>948</v>
      </c>
      <c r="C93" s="16" t="s">
        <v>467</v>
      </c>
      <c r="D93" s="408" t="s">
        <v>957</v>
      </c>
      <c r="E93" s="408" t="s">
        <v>956</v>
      </c>
      <c r="F93" s="303" t="s">
        <v>373</v>
      </c>
      <c r="G93" s="412" t="s">
        <v>979</v>
      </c>
      <c r="H93" s="18" t="s">
        <v>233</v>
      </c>
      <c r="I93" s="50"/>
      <c r="J93" s="50">
        <v>1</v>
      </c>
      <c r="K93" s="50"/>
      <c r="L93" s="50"/>
      <c r="M93" s="50"/>
      <c r="N93" s="50"/>
      <c r="O93" s="50"/>
      <c r="P93" s="50"/>
      <c r="Q93" s="57"/>
      <c r="R93" s="58"/>
      <c r="S93" s="58"/>
      <c r="T93" s="58">
        <v>1</v>
      </c>
      <c r="U93" s="58"/>
      <c r="V93" s="256" t="s">
        <v>271</v>
      </c>
      <c r="W93" s="59"/>
      <c r="X93" s="60"/>
      <c r="Y93" s="27"/>
      <c r="Z93" s="27"/>
      <c r="AA93" s="27"/>
      <c r="AB93" s="27"/>
      <c r="AC93" s="27"/>
      <c r="AD93" s="26"/>
      <c r="AE93" s="9"/>
    </row>
    <row r="94" spans="1:31" ht="27.75" customHeight="1">
      <c r="A94" s="14">
        <v>86</v>
      </c>
      <c r="B94" s="300" t="s">
        <v>949</v>
      </c>
      <c r="C94" s="16" t="s">
        <v>467</v>
      </c>
      <c r="D94" s="408" t="s">
        <v>957</v>
      </c>
      <c r="E94" s="408" t="s">
        <v>955</v>
      </c>
      <c r="F94" s="303" t="s">
        <v>470</v>
      </c>
      <c r="G94" s="412" t="s">
        <v>979</v>
      </c>
      <c r="H94" s="18" t="s">
        <v>233</v>
      </c>
      <c r="I94" s="50"/>
      <c r="J94" s="50">
        <v>1</v>
      </c>
      <c r="K94" s="50"/>
      <c r="L94" s="50"/>
      <c r="M94" s="50"/>
      <c r="N94" s="50"/>
      <c r="O94" s="50"/>
      <c r="P94" s="50"/>
      <c r="Q94" s="57"/>
      <c r="R94" s="58"/>
      <c r="S94" s="58"/>
      <c r="T94" s="58">
        <v>1</v>
      </c>
      <c r="U94" s="58"/>
      <c r="V94" s="256" t="s">
        <v>271</v>
      </c>
      <c r="W94" s="59"/>
      <c r="X94" s="60"/>
      <c r="Y94" s="27"/>
      <c r="Z94" s="27"/>
      <c r="AA94" s="27"/>
      <c r="AB94" s="27"/>
      <c r="AC94" s="27"/>
      <c r="AD94" s="26"/>
      <c r="AE94" s="9"/>
    </row>
    <row r="95" spans="1:31" ht="27.75" customHeight="1">
      <c r="A95" s="14">
        <v>87</v>
      </c>
      <c r="B95" s="300" t="s">
        <v>950</v>
      </c>
      <c r="C95" s="16" t="s">
        <v>467</v>
      </c>
      <c r="D95" s="408" t="s">
        <v>957</v>
      </c>
      <c r="E95" s="408" t="s">
        <v>955</v>
      </c>
      <c r="F95" s="303" t="s">
        <v>443</v>
      </c>
      <c r="G95" s="412" t="s">
        <v>979</v>
      </c>
      <c r="H95" s="18" t="s">
        <v>233</v>
      </c>
      <c r="I95" s="50"/>
      <c r="J95" s="50">
        <v>1</v>
      </c>
      <c r="K95" s="50"/>
      <c r="L95" s="50"/>
      <c r="M95" s="50"/>
      <c r="N95" s="50"/>
      <c r="O95" s="50"/>
      <c r="P95" s="50"/>
      <c r="Q95" s="57"/>
      <c r="R95" s="58"/>
      <c r="S95" s="58"/>
      <c r="T95" s="58">
        <v>1</v>
      </c>
      <c r="U95" s="58"/>
      <c r="V95" s="256" t="s">
        <v>271</v>
      </c>
      <c r="W95" s="59"/>
      <c r="X95" s="60"/>
      <c r="Y95" s="27"/>
      <c r="Z95" s="27"/>
      <c r="AA95" s="27"/>
      <c r="AB95" s="27"/>
      <c r="AC95" s="27"/>
      <c r="AD95" s="26"/>
      <c r="AE95" s="9"/>
    </row>
    <row r="96" spans="1:31" ht="27.75" customHeight="1">
      <c r="A96" s="14">
        <v>88</v>
      </c>
      <c r="B96" s="300" t="s">
        <v>951</v>
      </c>
      <c r="C96" s="16" t="s">
        <v>467</v>
      </c>
      <c r="D96" s="408" t="s">
        <v>957</v>
      </c>
      <c r="E96" s="408" t="s">
        <v>955</v>
      </c>
      <c r="F96" s="303" t="s">
        <v>374</v>
      </c>
      <c r="G96" s="412" t="s">
        <v>979</v>
      </c>
      <c r="H96" s="18" t="s">
        <v>233</v>
      </c>
      <c r="I96" s="50"/>
      <c r="J96" s="50">
        <v>1</v>
      </c>
      <c r="K96" s="50"/>
      <c r="L96" s="50"/>
      <c r="M96" s="50"/>
      <c r="N96" s="50"/>
      <c r="O96" s="50"/>
      <c r="P96" s="50"/>
      <c r="Q96" s="57"/>
      <c r="R96" s="58"/>
      <c r="S96" s="58"/>
      <c r="T96" s="58">
        <v>1</v>
      </c>
      <c r="U96" s="58"/>
      <c r="V96" s="256" t="s">
        <v>271</v>
      </c>
      <c r="W96" s="59"/>
      <c r="X96" s="60"/>
      <c r="Y96" s="27"/>
      <c r="Z96" s="27"/>
      <c r="AA96" s="27"/>
      <c r="AB96" s="27"/>
      <c r="AC96" s="27"/>
      <c r="AD96" s="26"/>
      <c r="AE96" s="9"/>
    </row>
    <row r="97" spans="1:31" ht="27.75" customHeight="1">
      <c r="A97" s="299"/>
      <c r="B97" s="61"/>
      <c r="C97" s="73"/>
      <c r="D97" s="73"/>
      <c r="E97" s="73"/>
      <c r="F97" s="75"/>
      <c r="G97" s="74">
        <f>SUM(I97:P97)</f>
        <v>88</v>
      </c>
      <c r="H97" s="21"/>
      <c r="I97" s="51">
        <f t="shared" ref="I97:P97" si="0">SUM(I9:I96)</f>
        <v>0</v>
      </c>
      <c r="J97" s="51">
        <f t="shared" si="0"/>
        <v>88</v>
      </c>
      <c r="K97" s="51">
        <f t="shared" si="0"/>
        <v>0</v>
      </c>
      <c r="L97" s="51">
        <f t="shared" si="0"/>
        <v>0</v>
      </c>
      <c r="M97" s="51">
        <f t="shared" si="0"/>
        <v>0</v>
      </c>
      <c r="N97" s="51">
        <f t="shared" si="0"/>
        <v>0</v>
      </c>
      <c r="O97" s="51">
        <f t="shared" si="0"/>
        <v>0</v>
      </c>
      <c r="P97" s="51">
        <f t="shared" si="0"/>
        <v>0</v>
      </c>
      <c r="Q97" s="57"/>
      <c r="R97" s="58"/>
      <c r="S97" s="58"/>
      <c r="T97" s="58"/>
      <c r="U97" s="58"/>
      <c r="V97" s="61"/>
      <c r="W97" s="59"/>
      <c r="X97" s="60"/>
      <c r="Y97" s="27"/>
      <c r="Z97" s="27"/>
      <c r="AA97" s="27"/>
      <c r="AB97" s="27"/>
      <c r="AC97" s="27"/>
      <c r="AD97" s="26"/>
      <c r="AE97" s="9"/>
    </row>
    <row r="98" spans="1:31" ht="38.1" customHeight="1">
      <c r="A98" s="268" t="s">
        <v>1132</v>
      </c>
      <c r="B98" s="269"/>
      <c r="C98" s="269"/>
      <c r="D98" s="409"/>
      <c r="E98" s="269"/>
      <c r="F98" s="269"/>
      <c r="G98" s="267"/>
      <c r="H98" s="267"/>
      <c r="I98" s="267"/>
      <c r="J98" s="267"/>
      <c r="K98" s="267"/>
      <c r="L98" s="267"/>
      <c r="M98" s="267"/>
      <c r="N98" s="267"/>
      <c r="O98" s="267"/>
      <c r="P98" s="270"/>
      <c r="Q98" s="271"/>
      <c r="R98" s="272"/>
      <c r="S98" s="501">
        <f>G297</f>
        <v>198</v>
      </c>
      <c r="T98" s="501"/>
      <c r="U98" s="502" t="s">
        <v>206</v>
      </c>
      <c r="V98" s="502"/>
      <c r="W98" s="260"/>
      <c r="X98" s="261"/>
    </row>
    <row r="99" spans="1:31" ht="34.5" customHeight="1">
      <c r="A99" s="266">
        <v>1</v>
      </c>
      <c r="B99" s="418" t="s">
        <v>980</v>
      </c>
      <c r="C99" s="262" t="s">
        <v>469</v>
      </c>
      <c r="D99" s="295" t="s">
        <v>316</v>
      </c>
      <c r="E99" s="293" t="s">
        <v>316</v>
      </c>
      <c r="F99" s="75" t="s">
        <v>408</v>
      </c>
      <c r="G99" s="423">
        <v>45386</v>
      </c>
      <c r="H99" s="278" t="s">
        <v>236</v>
      </c>
      <c r="I99" s="279"/>
      <c r="J99" s="279"/>
      <c r="K99" s="279"/>
      <c r="L99" s="279"/>
      <c r="M99" s="279">
        <v>1</v>
      </c>
      <c r="N99" s="279"/>
      <c r="O99" s="279"/>
      <c r="P99" s="279"/>
      <c r="Q99" s="57"/>
      <c r="R99" s="82">
        <v>1</v>
      </c>
      <c r="S99" s="82"/>
      <c r="T99" s="82"/>
      <c r="U99" s="82"/>
      <c r="V99" s="275" t="s">
        <v>1133</v>
      </c>
      <c r="W99" s="258"/>
      <c r="X99" s="259"/>
    </row>
    <row r="100" spans="1:31" ht="34.5" customHeight="1">
      <c r="A100" s="413">
        <v>2</v>
      </c>
      <c r="B100" s="419" t="s">
        <v>981</v>
      </c>
      <c r="C100" s="262" t="s">
        <v>469</v>
      </c>
      <c r="D100" s="295" t="s">
        <v>316</v>
      </c>
      <c r="E100" s="293" t="s">
        <v>316</v>
      </c>
      <c r="F100" s="415" t="s">
        <v>286</v>
      </c>
      <c r="G100" s="423">
        <v>45386</v>
      </c>
      <c r="H100" s="416" t="s">
        <v>233</v>
      </c>
      <c r="I100" s="284"/>
      <c r="J100" s="284">
        <v>1</v>
      </c>
      <c r="K100" s="284"/>
      <c r="L100" s="284"/>
      <c r="M100" s="284"/>
      <c r="N100" s="284"/>
      <c r="O100" s="284"/>
      <c r="P100" s="284"/>
      <c r="Q100" s="57"/>
      <c r="R100" s="378"/>
      <c r="S100" s="378"/>
      <c r="T100" s="378">
        <v>1</v>
      </c>
      <c r="U100" s="378"/>
      <c r="V100" s="417" t="s">
        <v>1134</v>
      </c>
      <c r="W100" s="264"/>
      <c r="X100" s="265"/>
    </row>
    <row r="101" spans="1:31" ht="34.5" customHeight="1">
      <c r="A101" s="413">
        <v>3</v>
      </c>
      <c r="B101" s="420" t="s">
        <v>982</v>
      </c>
      <c r="C101" s="262" t="s">
        <v>469</v>
      </c>
      <c r="D101" s="295" t="s">
        <v>316</v>
      </c>
      <c r="E101" s="293" t="s">
        <v>316</v>
      </c>
      <c r="F101" s="415" t="s">
        <v>415</v>
      </c>
      <c r="G101" s="423">
        <v>45386</v>
      </c>
      <c r="H101" s="416" t="s">
        <v>218</v>
      </c>
      <c r="I101" s="284">
        <v>1</v>
      </c>
      <c r="J101" s="284"/>
      <c r="K101" s="284"/>
      <c r="L101" s="284"/>
      <c r="M101" s="284"/>
      <c r="N101" s="284"/>
      <c r="O101" s="284"/>
      <c r="P101" s="284"/>
      <c r="Q101" s="57"/>
      <c r="R101" s="378">
        <v>1</v>
      </c>
      <c r="S101" s="378"/>
      <c r="T101" s="378"/>
      <c r="U101" s="378"/>
      <c r="V101" s="417" t="s">
        <v>1135</v>
      </c>
      <c r="W101" s="264"/>
      <c r="X101" s="265"/>
    </row>
    <row r="102" spans="1:31" ht="34.5" customHeight="1">
      <c r="A102" s="413">
        <v>4</v>
      </c>
      <c r="B102" s="420" t="s">
        <v>983</v>
      </c>
      <c r="C102" s="262" t="s">
        <v>469</v>
      </c>
      <c r="D102" s="295" t="s">
        <v>316</v>
      </c>
      <c r="E102" s="293" t="s">
        <v>316</v>
      </c>
      <c r="F102" s="415" t="s">
        <v>445</v>
      </c>
      <c r="G102" s="423">
        <v>45386</v>
      </c>
      <c r="H102" s="416" t="s">
        <v>218</v>
      </c>
      <c r="I102" s="284">
        <v>1</v>
      </c>
      <c r="J102" s="284"/>
      <c r="K102" s="284"/>
      <c r="L102" s="284"/>
      <c r="M102" s="284"/>
      <c r="N102" s="284"/>
      <c r="O102" s="284"/>
      <c r="P102" s="284"/>
      <c r="Q102" s="57"/>
      <c r="R102" s="378">
        <v>1</v>
      </c>
      <c r="S102" s="378"/>
      <c r="T102" s="378"/>
      <c r="U102" s="378"/>
      <c r="V102" s="417" t="s">
        <v>1136</v>
      </c>
      <c r="W102" s="264"/>
      <c r="X102" s="265"/>
    </row>
    <row r="103" spans="1:31" ht="34.5" customHeight="1">
      <c r="A103" s="413">
        <v>5</v>
      </c>
      <c r="B103" s="420" t="s">
        <v>984</v>
      </c>
      <c r="C103" s="262" t="s">
        <v>469</v>
      </c>
      <c r="D103" s="295" t="s">
        <v>316</v>
      </c>
      <c r="E103" s="293" t="s">
        <v>316</v>
      </c>
      <c r="F103" s="415" t="s">
        <v>417</v>
      </c>
      <c r="G103" s="423">
        <v>45386</v>
      </c>
      <c r="H103" s="416" t="s">
        <v>218</v>
      </c>
      <c r="I103" s="284">
        <v>1</v>
      </c>
      <c r="J103" s="284"/>
      <c r="K103" s="284"/>
      <c r="L103" s="284"/>
      <c r="M103" s="284"/>
      <c r="N103" s="284"/>
      <c r="O103" s="284"/>
      <c r="P103" s="284"/>
      <c r="Q103" s="57"/>
      <c r="R103" s="378">
        <v>1</v>
      </c>
      <c r="S103" s="378"/>
      <c r="T103" s="378"/>
      <c r="U103" s="378"/>
      <c r="V103" s="417" t="s">
        <v>1137</v>
      </c>
      <c r="W103" s="264"/>
      <c r="X103" s="265"/>
    </row>
    <row r="104" spans="1:31" ht="34.5" customHeight="1">
      <c r="A104" s="413">
        <v>6</v>
      </c>
      <c r="B104" s="420" t="s">
        <v>985</v>
      </c>
      <c r="C104" s="262" t="s">
        <v>469</v>
      </c>
      <c r="D104" s="295" t="s">
        <v>316</v>
      </c>
      <c r="E104" s="293" t="s">
        <v>316</v>
      </c>
      <c r="F104" s="415" t="s">
        <v>414</v>
      </c>
      <c r="G104" s="423">
        <v>45386</v>
      </c>
      <c r="H104" s="416" t="s">
        <v>233</v>
      </c>
      <c r="I104" s="284"/>
      <c r="J104" s="284">
        <v>1</v>
      </c>
      <c r="K104" s="284"/>
      <c r="L104" s="284"/>
      <c r="M104" s="284"/>
      <c r="N104" s="284"/>
      <c r="O104" s="284"/>
      <c r="P104" s="284"/>
      <c r="Q104" s="57"/>
      <c r="R104" s="378"/>
      <c r="S104" s="378"/>
      <c r="T104" s="378">
        <v>1</v>
      </c>
      <c r="U104" s="378"/>
      <c r="V104" s="417" t="s">
        <v>1134</v>
      </c>
      <c r="W104" s="264"/>
      <c r="X104" s="265"/>
    </row>
    <row r="105" spans="1:31" ht="34.5" customHeight="1">
      <c r="A105" s="413">
        <v>7</v>
      </c>
      <c r="B105" s="420" t="s">
        <v>986</v>
      </c>
      <c r="C105" s="262" t="s">
        <v>469</v>
      </c>
      <c r="D105" s="295" t="s">
        <v>316</v>
      </c>
      <c r="E105" s="293" t="s">
        <v>316</v>
      </c>
      <c r="F105" s="415" t="s">
        <v>451</v>
      </c>
      <c r="G105" s="423">
        <v>45386</v>
      </c>
      <c r="H105" s="416" t="s">
        <v>218</v>
      </c>
      <c r="I105" s="284">
        <v>1</v>
      </c>
      <c r="J105" s="284"/>
      <c r="K105" s="284"/>
      <c r="L105" s="284"/>
      <c r="M105" s="284"/>
      <c r="N105" s="284"/>
      <c r="O105" s="284"/>
      <c r="P105" s="284"/>
      <c r="Q105" s="57"/>
      <c r="R105" s="378">
        <v>1</v>
      </c>
      <c r="S105" s="378"/>
      <c r="T105" s="378"/>
      <c r="U105" s="378"/>
      <c r="V105" s="417" t="s">
        <v>1138</v>
      </c>
      <c r="W105" s="264"/>
      <c r="X105" s="265"/>
    </row>
    <row r="106" spans="1:31" ht="34.5" customHeight="1">
      <c r="A106" s="413">
        <v>8</v>
      </c>
      <c r="B106" s="420" t="s">
        <v>987</v>
      </c>
      <c r="C106" s="262" t="s">
        <v>469</v>
      </c>
      <c r="D106" s="295" t="s">
        <v>316</v>
      </c>
      <c r="E106" s="293" t="s">
        <v>316</v>
      </c>
      <c r="F106" s="415" t="s">
        <v>448</v>
      </c>
      <c r="G106" s="423">
        <v>45386</v>
      </c>
      <c r="H106" s="416" t="s">
        <v>233</v>
      </c>
      <c r="I106" s="284"/>
      <c r="J106" s="284">
        <v>1</v>
      </c>
      <c r="K106" s="284"/>
      <c r="L106" s="284"/>
      <c r="M106" s="284"/>
      <c r="N106" s="284"/>
      <c r="O106" s="284"/>
      <c r="P106" s="284"/>
      <c r="Q106" s="57"/>
      <c r="R106" s="378"/>
      <c r="S106" s="378"/>
      <c r="T106" s="378">
        <v>1</v>
      </c>
      <c r="U106" s="378"/>
      <c r="V106" s="417" t="s">
        <v>1134</v>
      </c>
      <c r="W106" s="264"/>
      <c r="X106" s="265"/>
    </row>
    <row r="107" spans="1:31" ht="34.5" customHeight="1">
      <c r="A107" s="413">
        <v>9</v>
      </c>
      <c r="B107" s="420" t="s">
        <v>988</v>
      </c>
      <c r="C107" s="262" t="s">
        <v>469</v>
      </c>
      <c r="D107" s="295" t="s">
        <v>316</v>
      </c>
      <c r="E107" s="293" t="s">
        <v>316</v>
      </c>
      <c r="F107" s="75" t="s">
        <v>408</v>
      </c>
      <c r="G107" s="423">
        <v>45387</v>
      </c>
      <c r="H107" s="416" t="s">
        <v>233</v>
      </c>
      <c r="I107" s="284"/>
      <c r="J107" s="284">
        <v>1</v>
      </c>
      <c r="K107" s="284"/>
      <c r="L107" s="284"/>
      <c r="M107" s="284"/>
      <c r="N107" s="284"/>
      <c r="O107" s="284"/>
      <c r="P107" s="284"/>
      <c r="Q107" s="57"/>
      <c r="R107" s="378"/>
      <c r="S107" s="378"/>
      <c r="T107" s="378">
        <v>1</v>
      </c>
      <c r="U107" s="378"/>
      <c r="V107" s="417" t="s">
        <v>1139</v>
      </c>
      <c r="W107" s="264"/>
      <c r="X107" s="265"/>
    </row>
    <row r="108" spans="1:31" ht="34.5" customHeight="1">
      <c r="A108" s="413">
        <v>10</v>
      </c>
      <c r="B108" s="420" t="s">
        <v>989</v>
      </c>
      <c r="C108" s="262" t="s">
        <v>469</v>
      </c>
      <c r="D108" s="295" t="s">
        <v>316</v>
      </c>
      <c r="E108" s="293" t="s">
        <v>316</v>
      </c>
      <c r="F108" s="415" t="s">
        <v>286</v>
      </c>
      <c r="G108" s="423">
        <v>45387</v>
      </c>
      <c r="H108" s="416" t="s">
        <v>233</v>
      </c>
      <c r="I108" s="284"/>
      <c r="J108" s="284">
        <v>1</v>
      </c>
      <c r="K108" s="284"/>
      <c r="L108" s="284"/>
      <c r="M108" s="284"/>
      <c r="N108" s="284"/>
      <c r="O108" s="284"/>
      <c r="P108" s="284"/>
      <c r="Q108" s="57"/>
      <c r="R108" s="378"/>
      <c r="S108" s="378"/>
      <c r="T108" s="378">
        <v>1</v>
      </c>
      <c r="U108" s="378"/>
      <c r="V108" s="417" t="s">
        <v>1140</v>
      </c>
      <c r="W108" s="264"/>
      <c r="X108" s="265"/>
    </row>
    <row r="109" spans="1:31" ht="34.5" customHeight="1">
      <c r="A109" s="413">
        <v>11</v>
      </c>
      <c r="B109" s="420" t="s">
        <v>990</v>
      </c>
      <c r="C109" s="262" t="s">
        <v>469</v>
      </c>
      <c r="D109" s="295" t="s">
        <v>316</v>
      </c>
      <c r="E109" s="293" t="s">
        <v>316</v>
      </c>
      <c r="F109" s="415" t="s">
        <v>415</v>
      </c>
      <c r="G109" s="423">
        <v>45387</v>
      </c>
      <c r="H109" s="416" t="s">
        <v>218</v>
      </c>
      <c r="I109" s="284">
        <v>1</v>
      </c>
      <c r="J109" s="284"/>
      <c r="K109" s="284"/>
      <c r="L109" s="284"/>
      <c r="M109" s="284"/>
      <c r="N109" s="284"/>
      <c r="O109" s="284"/>
      <c r="P109" s="284"/>
      <c r="Q109" s="57"/>
      <c r="R109" s="378">
        <v>1</v>
      </c>
      <c r="S109" s="378"/>
      <c r="T109" s="378"/>
      <c r="U109" s="378"/>
      <c r="V109" s="417" t="s">
        <v>1141</v>
      </c>
      <c r="W109" s="264"/>
      <c r="X109" s="265"/>
    </row>
    <row r="110" spans="1:31" ht="34.5" customHeight="1">
      <c r="A110" s="413">
        <v>12</v>
      </c>
      <c r="B110" s="420" t="s">
        <v>991</v>
      </c>
      <c r="C110" s="262" t="s">
        <v>469</v>
      </c>
      <c r="D110" s="295" t="s">
        <v>316</v>
      </c>
      <c r="E110" s="293" t="s">
        <v>316</v>
      </c>
      <c r="F110" s="415" t="s">
        <v>445</v>
      </c>
      <c r="G110" s="423">
        <v>45387</v>
      </c>
      <c r="H110" s="416" t="s">
        <v>218</v>
      </c>
      <c r="I110" s="284">
        <v>1</v>
      </c>
      <c r="J110" s="284"/>
      <c r="K110" s="284"/>
      <c r="L110" s="284"/>
      <c r="M110" s="284"/>
      <c r="N110" s="284"/>
      <c r="O110" s="284"/>
      <c r="P110" s="284"/>
      <c r="Q110" s="57"/>
      <c r="R110" s="378">
        <v>1</v>
      </c>
      <c r="S110" s="378"/>
      <c r="T110" s="378"/>
      <c r="U110" s="378"/>
      <c r="V110" s="417" t="s">
        <v>1142</v>
      </c>
      <c r="W110" s="264"/>
      <c r="X110" s="265"/>
    </row>
    <row r="111" spans="1:31" ht="34.5" customHeight="1">
      <c r="A111" s="413">
        <v>13</v>
      </c>
      <c r="B111" s="420" t="s">
        <v>992</v>
      </c>
      <c r="C111" s="262" t="s">
        <v>469</v>
      </c>
      <c r="D111" s="295" t="s">
        <v>316</v>
      </c>
      <c r="E111" s="293" t="s">
        <v>316</v>
      </c>
      <c r="F111" s="415" t="s">
        <v>417</v>
      </c>
      <c r="G111" s="423">
        <v>45387</v>
      </c>
      <c r="H111" s="416" t="s">
        <v>218</v>
      </c>
      <c r="I111" s="284">
        <v>1</v>
      </c>
      <c r="J111" s="284"/>
      <c r="K111" s="284"/>
      <c r="L111" s="284"/>
      <c r="M111" s="284"/>
      <c r="N111" s="284"/>
      <c r="O111" s="284"/>
      <c r="P111" s="284"/>
      <c r="Q111" s="57"/>
      <c r="R111" s="378">
        <v>1</v>
      </c>
      <c r="S111" s="378"/>
      <c r="T111" s="378"/>
      <c r="U111" s="378"/>
      <c r="V111" s="417" t="s">
        <v>1143</v>
      </c>
      <c r="W111" s="264"/>
      <c r="X111" s="265"/>
    </row>
    <row r="112" spans="1:31" ht="34.5" customHeight="1">
      <c r="A112" s="413">
        <v>14</v>
      </c>
      <c r="B112" s="420" t="s">
        <v>993</v>
      </c>
      <c r="C112" s="262" t="s">
        <v>469</v>
      </c>
      <c r="D112" s="295" t="s">
        <v>316</v>
      </c>
      <c r="E112" s="293" t="s">
        <v>316</v>
      </c>
      <c r="F112" s="415" t="s">
        <v>414</v>
      </c>
      <c r="G112" s="423">
        <v>45387</v>
      </c>
      <c r="H112" s="416" t="s">
        <v>218</v>
      </c>
      <c r="I112" s="284">
        <v>1</v>
      </c>
      <c r="J112" s="284"/>
      <c r="K112" s="284"/>
      <c r="L112" s="284"/>
      <c r="M112" s="284"/>
      <c r="N112" s="284"/>
      <c r="O112" s="284"/>
      <c r="P112" s="284"/>
      <c r="Q112" s="57"/>
      <c r="R112" s="378">
        <v>1</v>
      </c>
      <c r="S112" s="378"/>
      <c r="T112" s="378"/>
      <c r="U112" s="378"/>
      <c r="V112" s="417" t="s">
        <v>1144</v>
      </c>
      <c r="W112" s="264"/>
      <c r="X112" s="265"/>
    </row>
    <row r="113" spans="1:24" ht="34.5" customHeight="1">
      <c r="A113" s="413">
        <v>15</v>
      </c>
      <c r="B113" s="420" t="s">
        <v>994</v>
      </c>
      <c r="C113" s="262" t="s">
        <v>469</v>
      </c>
      <c r="D113" s="295" t="s">
        <v>316</v>
      </c>
      <c r="E113" s="293" t="s">
        <v>316</v>
      </c>
      <c r="F113" s="415" t="s">
        <v>451</v>
      </c>
      <c r="G113" s="423">
        <v>45387</v>
      </c>
      <c r="H113" s="416" t="s">
        <v>218</v>
      </c>
      <c r="I113" s="284">
        <v>1</v>
      </c>
      <c r="J113" s="284"/>
      <c r="K113" s="284"/>
      <c r="L113" s="284"/>
      <c r="M113" s="284"/>
      <c r="N113" s="284"/>
      <c r="O113" s="284"/>
      <c r="P113" s="284"/>
      <c r="Q113" s="57"/>
      <c r="R113" s="378">
        <v>1</v>
      </c>
      <c r="S113" s="378"/>
      <c r="T113" s="378"/>
      <c r="U113" s="378"/>
      <c r="V113" s="417" t="s">
        <v>1145</v>
      </c>
      <c r="W113" s="264"/>
      <c r="X113" s="265"/>
    </row>
    <row r="114" spans="1:24" ht="34.5" customHeight="1">
      <c r="A114" s="413">
        <v>16</v>
      </c>
      <c r="B114" s="420" t="s">
        <v>995</v>
      </c>
      <c r="C114" s="262" t="s">
        <v>469</v>
      </c>
      <c r="D114" s="295" t="s">
        <v>316</v>
      </c>
      <c r="E114" s="293" t="s">
        <v>316</v>
      </c>
      <c r="F114" s="415" t="s">
        <v>448</v>
      </c>
      <c r="G114" s="423">
        <v>45387</v>
      </c>
      <c r="H114" s="416" t="s">
        <v>218</v>
      </c>
      <c r="I114" s="284">
        <v>1</v>
      </c>
      <c r="J114" s="284"/>
      <c r="K114" s="284"/>
      <c r="L114" s="284"/>
      <c r="M114" s="284"/>
      <c r="N114" s="284"/>
      <c r="O114" s="284"/>
      <c r="P114" s="284"/>
      <c r="Q114" s="57"/>
      <c r="R114" s="378">
        <v>1</v>
      </c>
      <c r="S114" s="378"/>
      <c r="T114" s="378"/>
      <c r="U114" s="378"/>
      <c r="V114" s="417" t="s">
        <v>1146</v>
      </c>
      <c r="W114" s="264"/>
      <c r="X114" s="265"/>
    </row>
    <row r="115" spans="1:24" ht="34.5" customHeight="1">
      <c r="A115" s="413">
        <v>17</v>
      </c>
      <c r="B115" s="420" t="s">
        <v>996</v>
      </c>
      <c r="C115" s="262" t="s">
        <v>469</v>
      </c>
      <c r="D115" s="295" t="s">
        <v>316</v>
      </c>
      <c r="E115" s="293" t="s">
        <v>316</v>
      </c>
      <c r="F115" s="75" t="s">
        <v>408</v>
      </c>
      <c r="G115" s="423">
        <v>45388</v>
      </c>
      <c r="H115" s="416" t="s">
        <v>218</v>
      </c>
      <c r="I115" s="284">
        <v>1</v>
      </c>
      <c r="J115" s="284"/>
      <c r="K115" s="284"/>
      <c r="L115" s="284"/>
      <c r="M115" s="284"/>
      <c r="N115" s="284"/>
      <c r="O115" s="284"/>
      <c r="P115" s="284"/>
      <c r="Q115" s="57"/>
      <c r="R115" s="378">
        <v>1</v>
      </c>
      <c r="S115" s="378"/>
      <c r="T115" s="378"/>
      <c r="U115" s="378"/>
      <c r="V115" s="417" t="s">
        <v>1147</v>
      </c>
      <c r="W115" s="264"/>
      <c r="X115" s="265"/>
    </row>
    <row r="116" spans="1:24" ht="34.5" customHeight="1">
      <c r="A116" s="413">
        <v>18</v>
      </c>
      <c r="B116" s="420" t="s">
        <v>997</v>
      </c>
      <c r="C116" s="262" t="s">
        <v>469</v>
      </c>
      <c r="D116" s="295" t="s">
        <v>316</v>
      </c>
      <c r="E116" s="293" t="s">
        <v>316</v>
      </c>
      <c r="F116" s="415" t="s">
        <v>286</v>
      </c>
      <c r="G116" s="423">
        <v>45388</v>
      </c>
      <c r="H116" s="416" t="s">
        <v>218</v>
      </c>
      <c r="I116" s="284">
        <v>1</v>
      </c>
      <c r="J116" s="284"/>
      <c r="K116" s="284"/>
      <c r="L116" s="284"/>
      <c r="M116" s="284"/>
      <c r="N116" s="284"/>
      <c r="O116" s="284"/>
      <c r="P116" s="284"/>
      <c r="Q116" s="57"/>
      <c r="R116" s="378">
        <v>1</v>
      </c>
      <c r="S116" s="378"/>
      <c r="T116" s="378"/>
      <c r="U116" s="378"/>
      <c r="V116" s="417" t="s">
        <v>1148</v>
      </c>
      <c r="W116" s="264"/>
      <c r="X116" s="265"/>
    </row>
    <row r="117" spans="1:24" ht="34.5" customHeight="1">
      <c r="A117" s="413">
        <v>19</v>
      </c>
      <c r="B117" s="420" t="s">
        <v>998</v>
      </c>
      <c r="C117" s="262" t="s">
        <v>469</v>
      </c>
      <c r="D117" s="295" t="s">
        <v>316</v>
      </c>
      <c r="E117" s="293" t="s">
        <v>316</v>
      </c>
      <c r="F117" s="415" t="s">
        <v>415</v>
      </c>
      <c r="G117" s="423">
        <v>45388</v>
      </c>
      <c r="H117" s="416" t="s">
        <v>218</v>
      </c>
      <c r="I117" s="284">
        <v>1</v>
      </c>
      <c r="J117" s="284"/>
      <c r="K117" s="284"/>
      <c r="L117" s="284"/>
      <c r="M117" s="284"/>
      <c r="N117" s="284"/>
      <c r="O117" s="284"/>
      <c r="P117" s="284"/>
      <c r="Q117" s="57"/>
      <c r="R117" s="378">
        <v>1</v>
      </c>
      <c r="S117" s="378"/>
      <c r="T117" s="378"/>
      <c r="U117" s="378"/>
      <c r="V117" s="417" t="s">
        <v>1149</v>
      </c>
      <c r="W117" s="264"/>
      <c r="X117" s="265"/>
    </row>
    <row r="118" spans="1:24" ht="34.5" customHeight="1">
      <c r="A118" s="413">
        <v>20</v>
      </c>
      <c r="B118" s="420" t="s">
        <v>999</v>
      </c>
      <c r="C118" s="262" t="s">
        <v>469</v>
      </c>
      <c r="D118" s="295" t="s">
        <v>316</v>
      </c>
      <c r="E118" s="293" t="s">
        <v>316</v>
      </c>
      <c r="F118" s="415" t="s">
        <v>445</v>
      </c>
      <c r="G118" s="423">
        <v>45388</v>
      </c>
      <c r="H118" s="416" t="s">
        <v>218</v>
      </c>
      <c r="I118" s="284">
        <v>1</v>
      </c>
      <c r="J118" s="284"/>
      <c r="K118" s="284"/>
      <c r="L118" s="284"/>
      <c r="M118" s="284"/>
      <c r="N118" s="284"/>
      <c r="O118" s="284"/>
      <c r="P118" s="284"/>
      <c r="Q118" s="57"/>
      <c r="R118" s="378">
        <v>1</v>
      </c>
      <c r="S118" s="378"/>
      <c r="T118" s="378"/>
      <c r="U118" s="378"/>
      <c r="V118" s="417" t="s">
        <v>1150</v>
      </c>
      <c r="W118" s="264"/>
      <c r="X118" s="265"/>
    </row>
    <row r="119" spans="1:24" ht="34.5" customHeight="1">
      <c r="A119" s="413">
        <v>21</v>
      </c>
      <c r="B119" s="420" t="s">
        <v>1000</v>
      </c>
      <c r="C119" s="262" t="s">
        <v>469</v>
      </c>
      <c r="D119" s="295" t="s">
        <v>316</v>
      </c>
      <c r="E119" s="293" t="s">
        <v>316</v>
      </c>
      <c r="F119" s="415" t="s">
        <v>417</v>
      </c>
      <c r="G119" s="423">
        <v>45388</v>
      </c>
      <c r="H119" s="416" t="s">
        <v>218</v>
      </c>
      <c r="I119" s="284">
        <v>1</v>
      </c>
      <c r="J119" s="284"/>
      <c r="K119" s="284"/>
      <c r="L119" s="284"/>
      <c r="M119" s="284"/>
      <c r="N119" s="284"/>
      <c r="O119" s="284"/>
      <c r="P119" s="284"/>
      <c r="Q119" s="57"/>
      <c r="R119" s="378">
        <v>1</v>
      </c>
      <c r="S119" s="378"/>
      <c r="T119" s="378"/>
      <c r="U119" s="378"/>
      <c r="V119" s="417" t="s">
        <v>1151</v>
      </c>
      <c r="W119" s="264"/>
      <c r="X119" s="265"/>
    </row>
    <row r="120" spans="1:24" ht="34.5" customHeight="1">
      <c r="A120" s="413">
        <v>22</v>
      </c>
      <c r="B120" s="420" t="s">
        <v>1001</v>
      </c>
      <c r="C120" s="262" t="s">
        <v>469</v>
      </c>
      <c r="D120" s="295" t="s">
        <v>316</v>
      </c>
      <c r="E120" s="293" t="s">
        <v>316</v>
      </c>
      <c r="F120" s="415" t="s">
        <v>414</v>
      </c>
      <c r="G120" s="423">
        <v>45388</v>
      </c>
      <c r="H120" s="416" t="s">
        <v>218</v>
      </c>
      <c r="I120" s="284">
        <v>1</v>
      </c>
      <c r="J120" s="284"/>
      <c r="K120" s="284"/>
      <c r="L120" s="284"/>
      <c r="M120" s="284"/>
      <c r="N120" s="284"/>
      <c r="O120" s="284"/>
      <c r="P120" s="284"/>
      <c r="Q120" s="57"/>
      <c r="R120" s="378">
        <v>1</v>
      </c>
      <c r="S120" s="378"/>
      <c r="T120" s="378"/>
      <c r="U120" s="378"/>
      <c r="V120" s="417" t="s">
        <v>1152</v>
      </c>
      <c r="W120" s="264"/>
      <c r="X120" s="265"/>
    </row>
    <row r="121" spans="1:24" ht="34.5" customHeight="1">
      <c r="A121" s="413">
        <v>23</v>
      </c>
      <c r="B121" s="420" t="s">
        <v>1002</v>
      </c>
      <c r="C121" s="262" t="s">
        <v>469</v>
      </c>
      <c r="D121" s="295" t="s">
        <v>316</v>
      </c>
      <c r="E121" s="293" t="s">
        <v>316</v>
      </c>
      <c r="F121" s="415" t="s">
        <v>451</v>
      </c>
      <c r="G121" s="423">
        <v>45388</v>
      </c>
      <c r="H121" s="416" t="s">
        <v>218</v>
      </c>
      <c r="I121" s="284">
        <v>1</v>
      </c>
      <c r="J121" s="284"/>
      <c r="K121" s="284"/>
      <c r="L121" s="284"/>
      <c r="M121" s="284"/>
      <c r="N121" s="284"/>
      <c r="O121" s="284"/>
      <c r="P121" s="284"/>
      <c r="Q121" s="57"/>
      <c r="R121" s="378">
        <v>1</v>
      </c>
      <c r="S121" s="378"/>
      <c r="T121" s="378"/>
      <c r="U121" s="378"/>
      <c r="V121" s="417" t="s">
        <v>1153</v>
      </c>
      <c r="W121" s="264"/>
      <c r="X121" s="265"/>
    </row>
    <row r="122" spans="1:24" ht="34.5" customHeight="1">
      <c r="A122" s="413">
        <v>24</v>
      </c>
      <c r="B122" s="420" t="s">
        <v>1003</v>
      </c>
      <c r="C122" s="262" t="s">
        <v>469</v>
      </c>
      <c r="D122" s="295" t="s">
        <v>316</v>
      </c>
      <c r="E122" s="293" t="s">
        <v>316</v>
      </c>
      <c r="F122" s="415" t="s">
        <v>448</v>
      </c>
      <c r="G122" s="423">
        <v>45388</v>
      </c>
      <c r="H122" s="416" t="s">
        <v>233</v>
      </c>
      <c r="I122" s="284"/>
      <c r="J122" s="284">
        <v>1</v>
      </c>
      <c r="K122" s="284"/>
      <c r="L122" s="284"/>
      <c r="M122" s="284"/>
      <c r="N122" s="284"/>
      <c r="O122" s="284"/>
      <c r="P122" s="284"/>
      <c r="Q122" s="57"/>
      <c r="R122" s="378"/>
      <c r="S122" s="378"/>
      <c r="T122" s="378">
        <v>1</v>
      </c>
      <c r="U122" s="378"/>
      <c r="V122" s="417" t="s">
        <v>1134</v>
      </c>
      <c r="W122" s="264"/>
      <c r="X122" s="265"/>
    </row>
    <row r="123" spans="1:24" ht="34.5" customHeight="1">
      <c r="A123" s="413">
        <v>25</v>
      </c>
      <c r="B123" s="420" t="s">
        <v>1004</v>
      </c>
      <c r="C123" s="262" t="s">
        <v>469</v>
      </c>
      <c r="D123" s="295" t="s">
        <v>316</v>
      </c>
      <c r="E123" s="293" t="s">
        <v>316</v>
      </c>
      <c r="F123" s="75" t="s">
        <v>408</v>
      </c>
      <c r="G123" s="423">
        <v>45389</v>
      </c>
      <c r="H123" s="416" t="s">
        <v>233</v>
      </c>
      <c r="I123" s="284"/>
      <c r="J123" s="284">
        <v>1</v>
      </c>
      <c r="K123" s="284"/>
      <c r="L123" s="284"/>
      <c r="M123" s="284"/>
      <c r="N123" s="284"/>
      <c r="O123" s="284"/>
      <c r="P123" s="284"/>
      <c r="Q123" s="57"/>
      <c r="R123" s="378"/>
      <c r="S123" s="378"/>
      <c r="T123" s="378">
        <v>1</v>
      </c>
      <c r="U123" s="378"/>
      <c r="V123" s="417" t="s">
        <v>1154</v>
      </c>
      <c r="W123" s="264"/>
      <c r="X123" s="265"/>
    </row>
    <row r="124" spans="1:24" ht="34.5" customHeight="1">
      <c r="A124" s="413">
        <v>26</v>
      </c>
      <c r="B124" s="420" t="s">
        <v>1005</v>
      </c>
      <c r="C124" s="262" t="s">
        <v>469</v>
      </c>
      <c r="D124" s="295" t="s">
        <v>316</v>
      </c>
      <c r="E124" s="293" t="s">
        <v>316</v>
      </c>
      <c r="F124" s="415" t="s">
        <v>286</v>
      </c>
      <c r="G124" s="423">
        <v>45389</v>
      </c>
      <c r="H124" s="416" t="s">
        <v>233</v>
      </c>
      <c r="I124" s="284"/>
      <c r="J124" s="284">
        <v>1</v>
      </c>
      <c r="K124" s="284"/>
      <c r="L124" s="284"/>
      <c r="M124" s="284"/>
      <c r="N124" s="284"/>
      <c r="O124" s="284"/>
      <c r="P124" s="284"/>
      <c r="Q124" s="57"/>
      <c r="R124" s="378"/>
      <c r="S124" s="378"/>
      <c r="T124" s="378">
        <v>1</v>
      </c>
      <c r="U124" s="378"/>
      <c r="V124" s="417" t="s">
        <v>1134</v>
      </c>
      <c r="W124" s="264"/>
      <c r="X124" s="265"/>
    </row>
    <row r="125" spans="1:24" ht="34.5" customHeight="1">
      <c r="A125" s="413">
        <v>27</v>
      </c>
      <c r="B125" s="420" t="s">
        <v>1006</v>
      </c>
      <c r="C125" s="262" t="s">
        <v>469</v>
      </c>
      <c r="D125" s="295" t="s">
        <v>316</v>
      </c>
      <c r="E125" s="293" t="s">
        <v>316</v>
      </c>
      <c r="F125" s="415" t="s">
        <v>415</v>
      </c>
      <c r="G125" s="423">
        <v>45389</v>
      </c>
      <c r="H125" s="416" t="s">
        <v>233</v>
      </c>
      <c r="I125" s="284"/>
      <c r="J125" s="284">
        <v>1</v>
      </c>
      <c r="K125" s="284"/>
      <c r="L125" s="284"/>
      <c r="M125" s="284"/>
      <c r="N125" s="284"/>
      <c r="O125" s="284"/>
      <c r="P125" s="284"/>
      <c r="Q125" s="57"/>
      <c r="R125" s="378"/>
      <c r="S125" s="378"/>
      <c r="T125" s="378">
        <v>1</v>
      </c>
      <c r="U125" s="378"/>
      <c r="V125" s="417" t="s">
        <v>1155</v>
      </c>
      <c r="W125" s="264"/>
      <c r="X125" s="265"/>
    </row>
    <row r="126" spans="1:24" ht="34.5" customHeight="1">
      <c r="A126" s="413">
        <v>28</v>
      </c>
      <c r="B126" s="420" t="s">
        <v>1007</v>
      </c>
      <c r="C126" s="262" t="s">
        <v>469</v>
      </c>
      <c r="D126" s="295" t="s">
        <v>316</v>
      </c>
      <c r="E126" s="293" t="s">
        <v>316</v>
      </c>
      <c r="F126" s="415" t="s">
        <v>445</v>
      </c>
      <c r="G126" s="423">
        <v>45389</v>
      </c>
      <c r="H126" s="416" t="s">
        <v>218</v>
      </c>
      <c r="I126" s="284">
        <v>1</v>
      </c>
      <c r="J126" s="284"/>
      <c r="K126" s="284"/>
      <c r="L126" s="284"/>
      <c r="M126" s="284"/>
      <c r="N126" s="284"/>
      <c r="O126" s="284"/>
      <c r="P126" s="284"/>
      <c r="Q126" s="57"/>
      <c r="R126" s="378">
        <v>1</v>
      </c>
      <c r="S126" s="378"/>
      <c r="T126" s="378"/>
      <c r="U126" s="378"/>
      <c r="V126" s="417" t="s">
        <v>1156</v>
      </c>
      <c r="W126" s="264"/>
      <c r="X126" s="265"/>
    </row>
    <row r="127" spans="1:24" ht="34.5" customHeight="1">
      <c r="A127" s="413">
        <v>29</v>
      </c>
      <c r="B127" s="420" t="s">
        <v>1008</v>
      </c>
      <c r="C127" s="262" t="s">
        <v>469</v>
      </c>
      <c r="D127" s="295" t="s">
        <v>316</v>
      </c>
      <c r="E127" s="293" t="s">
        <v>316</v>
      </c>
      <c r="F127" s="415" t="s">
        <v>417</v>
      </c>
      <c r="G127" s="423">
        <v>45389</v>
      </c>
      <c r="H127" s="416" t="s">
        <v>233</v>
      </c>
      <c r="I127" s="284"/>
      <c r="J127" s="284">
        <v>1</v>
      </c>
      <c r="K127" s="284"/>
      <c r="L127" s="284"/>
      <c r="M127" s="284"/>
      <c r="N127" s="284"/>
      <c r="O127" s="284"/>
      <c r="P127" s="284"/>
      <c r="Q127" s="57"/>
      <c r="R127" s="378"/>
      <c r="S127" s="378"/>
      <c r="T127" s="378">
        <v>1</v>
      </c>
      <c r="U127" s="378"/>
      <c r="V127" s="417" t="s">
        <v>1134</v>
      </c>
      <c r="W127" s="264"/>
      <c r="X127" s="265"/>
    </row>
    <row r="128" spans="1:24" ht="34.5" customHeight="1">
      <c r="A128" s="413">
        <v>30</v>
      </c>
      <c r="B128" s="420" t="s">
        <v>1009</v>
      </c>
      <c r="C128" s="262" t="s">
        <v>469</v>
      </c>
      <c r="D128" s="295" t="s">
        <v>316</v>
      </c>
      <c r="E128" s="293" t="s">
        <v>316</v>
      </c>
      <c r="F128" s="415" t="s">
        <v>414</v>
      </c>
      <c r="G128" s="423">
        <v>45389</v>
      </c>
      <c r="H128" s="416" t="s">
        <v>233</v>
      </c>
      <c r="I128" s="284"/>
      <c r="J128" s="284">
        <v>1</v>
      </c>
      <c r="K128" s="284"/>
      <c r="L128" s="284"/>
      <c r="M128" s="284"/>
      <c r="N128" s="284"/>
      <c r="O128" s="284"/>
      <c r="P128" s="284"/>
      <c r="Q128" s="57"/>
      <c r="R128" s="378"/>
      <c r="S128" s="378"/>
      <c r="T128" s="378">
        <v>1</v>
      </c>
      <c r="U128" s="378"/>
      <c r="V128" s="417" t="s">
        <v>1134</v>
      </c>
      <c r="W128" s="264"/>
      <c r="X128" s="265"/>
    </row>
    <row r="129" spans="1:24" ht="34.5" customHeight="1">
      <c r="A129" s="413">
        <v>31</v>
      </c>
      <c r="B129" s="421" t="s">
        <v>1010</v>
      </c>
      <c r="C129" s="262" t="s">
        <v>469</v>
      </c>
      <c r="D129" s="295" t="s">
        <v>316</v>
      </c>
      <c r="E129" s="293" t="s">
        <v>316</v>
      </c>
      <c r="F129" s="415" t="s">
        <v>451</v>
      </c>
      <c r="G129" s="423">
        <v>45389</v>
      </c>
      <c r="H129" s="416" t="s">
        <v>218</v>
      </c>
      <c r="I129" s="284">
        <v>1</v>
      </c>
      <c r="J129" s="284"/>
      <c r="K129" s="284"/>
      <c r="L129" s="284"/>
      <c r="M129" s="284"/>
      <c r="N129" s="284"/>
      <c r="O129" s="284"/>
      <c r="P129" s="284"/>
      <c r="Q129" s="57"/>
      <c r="R129" s="378">
        <v>1</v>
      </c>
      <c r="S129" s="378"/>
      <c r="T129" s="378"/>
      <c r="U129" s="378"/>
      <c r="V129" s="417" t="s">
        <v>1157</v>
      </c>
      <c r="W129" s="264"/>
      <c r="X129" s="265"/>
    </row>
    <row r="130" spans="1:24" ht="34.5" customHeight="1">
      <c r="A130" s="413">
        <v>32</v>
      </c>
      <c r="B130" s="421" t="s">
        <v>1011</v>
      </c>
      <c r="C130" s="262" t="s">
        <v>469</v>
      </c>
      <c r="D130" s="295" t="s">
        <v>316</v>
      </c>
      <c r="E130" s="293" t="s">
        <v>316</v>
      </c>
      <c r="F130" s="415" t="s">
        <v>448</v>
      </c>
      <c r="G130" s="423">
        <v>45389</v>
      </c>
      <c r="H130" s="416" t="s">
        <v>218</v>
      </c>
      <c r="I130" s="284">
        <v>1</v>
      </c>
      <c r="J130" s="284"/>
      <c r="K130" s="284"/>
      <c r="L130" s="284"/>
      <c r="M130" s="284"/>
      <c r="N130" s="284"/>
      <c r="O130" s="284"/>
      <c r="P130" s="284"/>
      <c r="Q130" s="57"/>
      <c r="R130" s="378">
        <v>1</v>
      </c>
      <c r="S130" s="378"/>
      <c r="T130" s="378"/>
      <c r="U130" s="378"/>
      <c r="V130" s="417" t="s">
        <v>1158</v>
      </c>
      <c r="W130" s="264"/>
      <c r="X130" s="265"/>
    </row>
    <row r="131" spans="1:24" ht="34.5" customHeight="1">
      <c r="A131" s="413">
        <v>33</v>
      </c>
      <c r="B131" s="421" t="s">
        <v>1012</v>
      </c>
      <c r="C131" s="262" t="s">
        <v>469</v>
      </c>
      <c r="D131" s="295" t="s">
        <v>316</v>
      </c>
      <c r="E131" s="293" t="s">
        <v>316</v>
      </c>
      <c r="F131" s="75" t="s">
        <v>408</v>
      </c>
      <c r="G131" s="423">
        <v>45390</v>
      </c>
      <c r="H131" s="416" t="s">
        <v>218</v>
      </c>
      <c r="I131" s="284">
        <v>1</v>
      </c>
      <c r="J131" s="284"/>
      <c r="K131" s="284"/>
      <c r="L131" s="284"/>
      <c r="M131" s="284"/>
      <c r="N131" s="284"/>
      <c r="O131" s="284"/>
      <c r="P131" s="284"/>
      <c r="Q131" s="57"/>
      <c r="R131" s="378">
        <v>1</v>
      </c>
      <c r="S131" s="378"/>
      <c r="T131" s="378"/>
      <c r="U131" s="378"/>
      <c r="V131" s="417" t="s">
        <v>1159</v>
      </c>
      <c r="W131" s="264"/>
      <c r="X131" s="265"/>
    </row>
    <row r="132" spans="1:24" ht="34.5" customHeight="1">
      <c r="A132" s="413">
        <v>34</v>
      </c>
      <c r="B132" s="421" t="s">
        <v>1010</v>
      </c>
      <c r="C132" s="262" t="s">
        <v>469</v>
      </c>
      <c r="D132" s="295" t="s">
        <v>316</v>
      </c>
      <c r="E132" s="293" t="s">
        <v>316</v>
      </c>
      <c r="F132" s="415" t="s">
        <v>286</v>
      </c>
      <c r="G132" s="423">
        <v>45390</v>
      </c>
      <c r="H132" s="416" t="s">
        <v>218</v>
      </c>
      <c r="I132" s="284">
        <v>1</v>
      </c>
      <c r="J132" s="284"/>
      <c r="K132" s="284"/>
      <c r="L132" s="284"/>
      <c r="M132" s="284"/>
      <c r="N132" s="284"/>
      <c r="O132" s="284"/>
      <c r="P132" s="284"/>
      <c r="Q132" s="57"/>
      <c r="R132" s="378">
        <v>1</v>
      </c>
      <c r="S132" s="378"/>
      <c r="T132" s="378"/>
      <c r="U132" s="378"/>
      <c r="V132" s="417" t="s">
        <v>1157</v>
      </c>
      <c r="W132" s="264"/>
      <c r="X132" s="265"/>
    </row>
    <row r="133" spans="1:24" ht="34.5" customHeight="1">
      <c r="A133" s="413">
        <v>35</v>
      </c>
      <c r="B133" s="421" t="s">
        <v>1011</v>
      </c>
      <c r="C133" s="262" t="s">
        <v>469</v>
      </c>
      <c r="D133" s="295" t="s">
        <v>316</v>
      </c>
      <c r="E133" s="293" t="s">
        <v>316</v>
      </c>
      <c r="F133" s="415" t="s">
        <v>415</v>
      </c>
      <c r="G133" s="423">
        <v>45390</v>
      </c>
      <c r="H133" s="416" t="s">
        <v>218</v>
      </c>
      <c r="I133" s="284">
        <v>1</v>
      </c>
      <c r="J133" s="284"/>
      <c r="K133" s="284"/>
      <c r="L133" s="284"/>
      <c r="M133" s="284"/>
      <c r="N133" s="284"/>
      <c r="O133" s="284"/>
      <c r="P133" s="284"/>
      <c r="Q133" s="57"/>
      <c r="R133" s="378">
        <v>1</v>
      </c>
      <c r="S133" s="378"/>
      <c r="T133" s="378"/>
      <c r="U133" s="378"/>
      <c r="V133" s="417" t="s">
        <v>1158</v>
      </c>
      <c r="W133" s="264"/>
      <c r="X133" s="265"/>
    </row>
    <row r="134" spans="1:24" ht="34.5" customHeight="1">
      <c r="A134" s="413">
        <v>36</v>
      </c>
      <c r="B134" s="421" t="s">
        <v>1012</v>
      </c>
      <c r="C134" s="262" t="s">
        <v>469</v>
      </c>
      <c r="D134" s="295" t="s">
        <v>316</v>
      </c>
      <c r="E134" s="293" t="s">
        <v>316</v>
      </c>
      <c r="F134" s="415" t="s">
        <v>445</v>
      </c>
      <c r="G134" s="423">
        <v>45390</v>
      </c>
      <c r="H134" s="416" t="s">
        <v>218</v>
      </c>
      <c r="I134" s="284">
        <v>1</v>
      </c>
      <c r="J134" s="284"/>
      <c r="K134" s="284"/>
      <c r="L134" s="284"/>
      <c r="M134" s="284"/>
      <c r="N134" s="284"/>
      <c r="O134" s="284"/>
      <c r="P134" s="284"/>
      <c r="Q134" s="57"/>
      <c r="R134" s="378">
        <v>1</v>
      </c>
      <c r="S134" s="378"/>
      <c r="T134" s="378"/>
      <c r="U134" s="378"/>
      <c r="V134" s="417" t="s">
        <v>1159</v>
      </c>
      <c r="W134" s="264"/>
      <c r="X134" s="265"/>
    </row>
    <row r="135" spans="1:24" ht="34.5" customHeight="1">
      <c r="A135" s="413">
        <v>37</v>
      </c>
      <c r="B135" s="421" t="s">
        <v>1013</v>
      </c>
      <c r="C135" s="262" t="s">
        <v>469</v>
      </c>
      <c r="D135" s="295" t="s">
        <v>316</v>
      </c>
      <c r="E135" s="293" t="s">
        <v>316</v>
      </c>
      <c r="F135" s="415" t="s">
        <v>417</v>
      </c>
      <c r="G135" s="423">
        <v>45390</v>
      </c>
      <c r="H135" s="416" t="s">
        <v>218</v>
      </c>
      <c r="I135" s="284">
        <v>1</v>
      </c>
      <c r="J135" s="284"/>
      <c r="K135" s="284"/>
      <c r="L135" s="284"/>
      <c r="M135" s="284"/>
      <c r="N135" s="284"/>
      <c r="O135" s="284"/>
      <c r="P135" s="284"/>
      <c r="Q135" s="57"/>
      <c r="R135" s="378">
        <v>1</v>
      </c>
      <c r="S135" s="378"/>
      <c r="T135" s="378"/>
      <c r="U135" s="378"/>
      <c r="V135" s="417" t="s">
        <v>1160</v>
      </c>
      <c r="W135" s="264"/>
      <c r="X135" s="265"/>
    </row>
    <row r="136" spans="1:24" ht="34.5" customHeight="1">
      <c r="A136" s="413">
        <v>38</v>
      </c>
      <c r="B136" s="421" t="s">
        <v>1014</v>
      </c>
      <c r="C136" s="262" t="s">
        <v>469</v>
      </c>
      <c r="D136" s="295" t="s">
        <v>316</v>
      </c>
      <c r="E136" s="293" t="s">
        <v>316</v>
      </c>
      <c r="F136" s="415" t="s">
        <v>414</v>
      </c>
      <c r="G136" s="423">
        <v>45390</v>
      </c>
      <c r="H136" s="416" t="s">
        <v>218</v>
      </c>
      <c r="I136" s="284">
        <v>1</v>
      </c>
      <c r="J136" s="284"/>
      <c r="K136" s="284"/>
      <c r="L136" s="284"/>
      <c r="M136" s="284"/>
      <c r="N136" s="284"/>
      <c r="O136" s="284"/>
      <c r="P136" s="284"/>
      <c r="Q136" s="57"/>
      <c r="R136" s="378">
        <v>1</v>
      </c>
      <c r="S136" s="378"/>
      <c r="T136" s="378"/>
      <c r="U136" s="378"/>
      <c r="V136" s="417" t="s">
        <v>1161</v>
      </c>
      <c r="W136" s="264"/>
      <c r="X136" s="265"/>
    </row>
    <row r="137" spans="1:24" ht="34.5" customHeight="1">
      <c r="A137" s="413">
        <v>39</v>
      </c>
      <c r="B137" s="421" t="s">
        <v>1015</v>
      </c>
      <c r="C137" s="262" t="s">
        <v>469</v>
      </c>
      <c r="D137" s="295" t="s">
        <v>316</v>
      </c>
      <c r="E137" s="293" t="s">
        <v>316</v>
      </c>
      <c r="F137" s="415" t="s">
        <v>451</v>
      </c>
      <c r="G137" s="423">
        <v>45390</v>
      </c>
      <c r="H137" s="416" t="s">
        <v>218</v>
      </c>
      <c r="I137" s="284">
        <v>1</v>
      </c>
      <c r="J137" s="284"/>
      <c r="K137" s="284"/>
      <c r="L137" s="284"/>
      <c r="M137" s="284"/>
      <c r="N137" s="284"/>
      <c r="O137" s="284"/>
      <c r="P137" s="284"/>
      <c r="Q137" s="57"/>
      <c r="R137" s="378">
        <v>1</v>
      </c>
      <c r="S137" s="378"/>
      <c r="T137" s="378"/>
      <c r="U137" s="378"/>
      <c r="V137" s="417" t="s">
        <v>1162</v>
      </c>
      <c r="W137" s="264"/>
      <c r="X137" s="265"/>
    </row>
    <row r="138" spans="1:24" ht="34.5" customHeight="1">
      <c r="A138" s="413">
        <v>40</v>
      </c>
      <c r="B138" s="421" t="s">
        <v>1016</v>
      </c>
      <c r="C138" s="262" t="s">
        <v>469</v>
      </c>
      <c r="D138" s="295" t="s">
        <v>316</v>
      </c>
      <c r="E138" s="293" t="s">
        <v>316</v>
      </c>
      <c r="F138" s="415" t="s">
        <v>448</v>
      </c>
      <c r="G138" s="423">
        <v>45390</v>
      </c>
      <c r="H138" s="416" t="s">
        <v>218</v>
      </c>
      <c r="I138" s="284">
        <v>1</v>
      </c>
      <c r="J138" s="284"/>
      <c r="K138" s="284"/>
      <c r="L138" s="284"/>
      <c r="M138" s="284"/>
      <c r="N138" s="284"/>
      <c r="O138" s="284"/>
      <c r="P138" s="284"/>
      <c r="Q138" s="57"/>
      <c r="R138" s="378">
        <v>1</v>
      </c>
      <c r="S138" s="378"/>
      <c r="T138" s="378"/>
      <c r="U138" s="378"/>
      <c r="V138" s="417" t="s">
        <v>1163</v>
      </c>
      <c r="W138" s="264"/>
      <c r="X138" s="265"/>
    </row>
    <row r="139" spans="1:24" ht="34.5" customHeight="1">
      <c r="A139" s="413">
        <v>41</v>
      </c>
      <c r="B139" s="421" t="s">
        <v>1011</v>
      </c>
      <c r="C139" s="262" t="s">
        <v>469</v>
      </c>
      <c r="D139" s="295" t="s">
        <v>316</v>
      </c>
      <c r="E139" s="293" t="s">
        <v>316</v>
      </c>
      <c r="F139" s="75" t="s">
        <v>408</v>
      </c>
      <c r="G139" s="423">
        <v>45391</v>
      </c>
      <c r="H139" s="416" t="s">
        <v>218</v>
      </c>
      <c r="I139" s="284">
        <v>1</v>
      </c>
      <c r="J139" s="284"/>
      <c r="K139" s="284"/>
      <c r="L139" s="284"/>
      <c r="M139" s="284"/>
      <c r="N139" s="284"/>
      <c r="O139" s="284"/>
      <c r="P139" s="284"/>
      <c r="Q139" s="57"/>
      <c r="R139" s="378">
        <v>1</v>
      </c>
      <c r="S139" s="378"/>
      <c r="T139" s="378"/>
      <c r="U139" s="378"/>
      <c r="V139" s="417" t="s">
        <v>1158</v>
      </c>
      <c r="W139" s="264"/>
      <c r="X139" s="265"/>
    </row>
    <row r="140" spans="1:24" ht="34.5" customHeight="1">
      <c r="A140" s="413">
        <v>42</v>
      </c>
      <c r="B140" s="421" t="s">
        <v>1012</v>
      </c>
      <c r="C140" s="262" t="s">
        <v>469</v>
      </c>
      <c r="D140" s="295" t="s">
        <v>316</v>
      </c>
      <c r="E140" s="293" t="s">
        <v>316</v>
      </c>
      <c r="F140" s="415" t="s">
        <v>286</v>
      </c>
      <c r="G140" s="423">
        <v>45391</v>
      </c>
      <c r="H140" s="416" t="s">
        <v>218</v>
      </c>
      <c r="I140" s="284">
        <v>1</v>
      </c>
      <c r="J140" s="284"/>
      <c r="K140" s="284"/>
      <c r="L140" s="284"/>
      <c r="M140" s="284"/>
      <c r="N140" s="284"/>
      <c r="O140" s="284"/>
      <c r="P140" s="284"/>
      <c r="Q140" s="57"/>
      <c r="R140" s="378">
        <v>1</v>
      </c>
      <c r="S140" s="378"/>
      <c r="T140" s="378"/>
      <c r="U140" s="378"/>
      <c r="V140" s="417" t="s">
        <v>1159</v>
      </c>
      <c r="W140" s="264"/>
      <c r="X140" s="265"/>
    </row>
    <row r="141" spans="1:24" ht="34.5" customHeight="1">
      <c r="A141" s="413">
        <v>43</v>
      </c>
      <c r="B141" s="421" t="s">
        <v>1011</v>
      </c>
      <c r="C141" s="262" t="s">
        <v>469</v>
      </c>
      <c r="D141" s="295" t="s">
        <v>316</v>
      </c>
      <c r="E141" s="293" t="s">
        <v>316</v>
      </c>
      <c r="F141" s="415" t="s">
        <v>415</v>
      </c>
      <c r="G141" s="423">
        <v>45391</v>
      </c>
      <c r="H141" s="416" t="s">
        <v>218</v>
      </c>
      <c r="I141" s="284">
        <v>1</v>
      </c>
      <c r="J141" s="284"/>
      <c r="K141" s="284"/>
      <c r="L141" s="284"/>
      <c r="M141" s="284"/>
      <c r="N141" s="284"/>
      <c r="O141" s="284"/>
      <c r="P141" s="284"/>
      <c r="Q141" s="57"/>
      <c r="R141" s="378">
        <v>1</v>
      </c>
      <c r="S141" s="378"/>
      <c r="T141" s="378"/>
      <c r="U141" s="378"/>
      <c r="V141" s="417" t="s">
        <v>1158</v>
      </c>
      <c r="W141" s="264"/>
      <c r="X141" s="265"/>
    </row>
    <row r="142" spans="1:24" ht="34.5" customHeight="1">
      <c r="A142" s="413">
        <v>44</v>
      </c>
      <c r="B142" s="421" t="s">
        <v>1017</v>
      </c>
      <c r="C142" s="262" t="s">
        <v>469</v>
      </c>
      <c r="D142" s="295" t="s">
        <v>316</v>
      </c>
      <c r="E142" s="293" t="s">
        <v>316</v>
      </c>
      <c r="F142" s="415" t="s">
        <v>445</v>
      </c>
      <c r="G142" s="423">
        <v>45391</v>
      </c>
      <c r="H142" s="416" t="s">
        <v>218</v>
      </c>
      <c r="I142" s="284">
        <v>1</v>
      </c>
      <c r="J142" s="284"/>
      <c r="K142" s="284"/>
      <c r="L142" s="284"/>
      <c r="M142" s="284"/>
      <c r="N142" s="284"/>
      <c r="O142" s="284"/>
      <c r="P142" s="284"/>
      <c r="Q142" s="57"/>
      <c r="R142" s="378">
        <v>1</v>
      </c>
      <c r="S142" s="378"/>
      <c r="T142" s="378"/>
      <c r="U142" s="378"/>
      <c r="V142" s="417" t="s">
        <v>1164</v>
      </c>
      <c r="W142" s="264"/>
      <c r="X142" s="265"/>
    </row>
    <row r="143" spans="1:24" ht="34.5" customHeight="1">
      <c r="A143" s="413">
        <v>45</v>
      </c>
      <c r="B143" s="421" t="s">
        <v>1018</v>
      </c>
      <c r="C143" s="262" t="s">
        <v>469</v>
      </c>
      <c r="D143" s="295" t="s">
        <v>316</v>
      </c>
      <c r="E143" s="293" t="s">
        <v>316</v>
      </c>
      <c r="F143" s="415" t="s">
        <v>417</v>
      </c>
      <c r="G143" s="423">
        <v>45391</v>
      </c>
      <c r="H143" s="416" t="s">
        <v>218</v>
      </c>
      <c r="I143" s="284">
        <v>1</v>
      </c>
      <c r="J143" s="284"/>
      <c r="K143" s="284"/>
      <c r="L143" s="284"/>
      <c r="M143" s="284"/>
      <c r="N143" s="284"/>
      <c r="O143" s="284"/>
      <c r="P143" s="284"/>
      <c r="Q143" s="57"/>
      <c r="R143" s="378">
        <v>1</v>
      </c>
      <c r="S143" s="378"/>
      <c r="T143" s="378"/>
      <c r="U143" s="378"/>
      <c r="V143" s="417" t="s">
        <v>1165</v>
      </c>
      <c r="W143" s="264"/>
      <c r="X143" s="265"/>
    </row>
    <row r="144" spans="1:24" ht="34.5" customHeight="1">
      <c r="A144" s="413">
        <v>46</v>
      </c>
      <c r="B144" s="421" t="s">
        <v>1016</v>
      </c>
      <c r="C144" s="262" t="s">
        <v>469</v>
      </c>
      <c r="D144" s="295" t="s">
        <v>316</v>
      </c>
      <c r="E144" s="293" t="s">
        <v>316</v>
      </c>
      <c r="F144" s="415" t="s">
        <v>414</v>
      </c>
      <c r="G144" s="423">
        <v>45391</v>
      </c>
      <c r="H144" s="416" t="s">
        <v>218</v>
      </c>
      <c r="I144" s="284">
        <v>1</v>
      </c>
      <c r="J144" s="284"/>
      <c r="K144" s="284"/>
      <c r="L144" s="284"/>
      <c r="M144" s="284"/>
      <c r="N144" s="284"/>
      <c r="O144" s="284"/>
      <c r="P144" s="284"/>
      <c r="Q144" s="57"/>
      <c r="R144" s="378">
        <v>1</v>
      </c>
      <c r="S144" s="378"/>
      <c r="T144" s="378"/>
      <c r="U144" s="378"/>
      <c r="V144" s="417" t="s">
        <v>1163</v>
      </c>
      <c r="W144" s="264"/>
      <c r="X144" s="265"/>
    </row>
    <row r="145" spans="1:24" ht="34.5" customHeight="1">
      <c r="A145" s="413">
        <v>47</v>
      </c>
      <c r="B145" s="421" t="s">
        <v>1011</v>
      </c>
      <c r="C145" s="262" t="s">
        <v>469</v>
      </c>
      <c r="D145" s="295" t="s">
        <v>316</v>
      </c>
      <c r="E145" s="293" t="s">
        <v>316</v>
      </c>
      <c r="F145" s="415" t="s">
        <v>451</v>
      </c>
      <c r="G145" s="423">
        <v>45391</v>
      </c>
      <c r="H145" s="416" t="s">
        <v>218</v>
      </c>
      <c r="I145" s="284">
        <v>1</v>
      </c>
      <c r="J145" s="284"/>
      <c r="K145" s="284"/>
      <c r="L145" s="284"/>
      <c r="M145" s="284"/>
      <c r="N145" s="284"/>
      <c r="O145" s="284"/>
      <c r="P145" s="284"/>
      <c r="Q145" s="57"/>
      <c r="R145" s="378">
        <v>1</v>
      </c>
      <c r="S145" s="378"/>
      <c r="T145" s="378"/>
      <c r="U145" s="378"/>
      <c r="V145" s="417" t="s">
        <v>1158</v>
      </c>
      <c r="W145" s="264"/>
      <c r="X145" s="265"/>
    </row>
    <row r="146" spans="1:24" ht="34.5" customHeight="1">
      <c r="A146" s="413">
        <v>48</v>
      </c>
      <c r="B146" s="421" t="s">
        <v>1012</v>
      </c>
      <c r="C146" s="262" t="s">
        <v>469</v>
      </c>
      <c r="D146" s="295" t="s">
        <v>316</v>
      </c>
      <c r="E146" s="293" t="s">
        <v>316</v>
      </c>
      <c r="F146" s="415" t="s">
        <v>448</v>
      </c>
      <c r="G146" s="423">
        <v>45391</v>
      </c>
      <c r="H146" s="416" t="s">
        <v>218</v>
      </c>
      <c r="I146" s="284">
        <v>1</v>
      </c>
      <c r="J146" s="284"/>
      <c r="K146" s="284"/>
      <c r="L146" s="284"/>
      <c r="M146" s="284"/>
      <c r="N146" s="284"/>
      <c r="O146" s="284"/>
      <c r="P146" s="284"/>
      <c r="Q146" s="57"/>
      <c r="R146" s="378">
        <v>1</v>
      </c>
      <c r="S146" s="378"/>
      <c r="T146" s="378"/>
      <c r="U146" s="378"/>
      <c r="V146" s="417" t="s">
        <v>1159</v>
      </c>
      <c r="W146" s="264"/>
      <c r="X146" s="265"/>
    </row>
    <row r="147" spans="1:24" ht="34.5" customHeight="1">
      <c r="A147" s="413">
        <v>49</v>
      </c>
      <c r="B147" s="421" t="s">
        <v>1011</v>
      </c>
      <c r="C147" s="262" t="s">
        <v>469</v>
      </c>
      <c r="D147" s="295" t="s">
        <v>316</v>
      </c>
      <c r="E147" s="293" t="s">
        <v>316</v>
      </c>
      <c r="F147" s="75" t="s">
        <v>408</v>
      </c>
      <c r="G147" s="423">
        <v>45392</v>
      </c>
      <c r="H147" s="416" t="s">
        <v>218</v>
      </c>
      <c r="I147" s="284">
        <v>1</v>
      </c>
      <c r="J147" s="284"/>
      <c r="K147" s="284"/>
      <c r="L147" s="284"/>
      <c r="M147" s="284"/>
      <c r="N147" s="284"/>
      <c r="O147" s="284"/>
      <c r="P147" s="284"/>
      <c r="Q147" s="57"/>
      <c r="R147" s="378">
        <v>1</v>
      </c>
      <c r="S147" s="378"/>
      <c r="T147" s="378"/>
      <c r="U147" s="378"/>
      <c r="V147" s="417" t="s">
        <v>1158</v>
      </c>
      <c r="W147" s="264"/>
      <c r="X147" s="265"/>
    </row>
    <row r="148" spans="1:24" ht="34.5" customHeight="1">
      <c r="A148" s="413">
        <v>50</v>
      </c>
      <c r="B148" s="421" t="s">
        <v>1017</v>
      </c>
      <c r="C148" s="262" t="s">
        <v>469</v>
      </c>
      <c r="D148" s="295" t="s">
        <v>316</v>
      </c>
      <c r="E148" s="293" t="s">
        <v>316</v>
      </c>
      <c r="F148" s="415" t="s">
        <v>286</v>
      </c>
      <c r="G148" s="423">
        <v>45392</v>
      </c>
      <c r="H148" s="416" t="s">
        <v>218</v>
      </c>
      <c r="I148" s="284">
        <v>1</v>
      </c>
      <c r="J148" s="284"/>
      <c r="K148" s="284"/>
      <c r="L148" s="284"/>
      <c r="M148" s="284"/>
      <c r="N148" s="284"/>
      <c r="O148" s="284"/>
      <c r="P148" s="284"/>
      <c r="Q148" s="57"/>
      <c r="R148" s="378">
        <v>1</v>
      </c>
      <c r="S148" s="378"/>
      <c r="T148" s="378"/>
      <c r="U148" s="378"/>
      <c r="V148" s="417" t="s">
        <v>1164</v>
      </c>
      <c r="W148" s="264"/>
      <c r="X148" s="265"/>
    </row>
    <row r="149" spans="1:24" ht="34.5" customHeight="1">
      <c r="A149" s="413">
        <v>51</v>
      </c>
      <c r="B149" s="421" t="s">
        <v>1018</v>
      </c>
      <c r="C149" s="262" t="s">
        <v>469</v>
      </c>
      <c r="D149" s="295" t="s">
        <v>316</v>
      </c>
      <c r="E149" s="293" t="s">
        <v>316</v>
      </c>
      <c r="F149" s="415" t="s">
        <v>415</v>
      </c>
      <c r="G149" s="423">
        <v>45392</v>
      </c>
      <c r="H149" s="416" t="s">
        <v>218</v>
      </c>
      <c r="I149" s="284">
        <v>1</v>
      </c>
      <c r="J149" s="284"/>
      <c r="K149" s="284"/>
      <c r="L149" s="284"/>
      <c r="M149" s="284"/>
      <c r="N149" s="284"/>
      <c r="O149" s="284"/>
      <c r="P149" s="284"/>
      <c r="Q149" s="57"/>
      <c r="R149" s="378">
        <v>1</v>
      </c>
      <c r="S149" s="378"/>
      <c r="T149" s="378"/>
      <c r="U149" s="378"/>
      <c r="V149" s="417" t="s">
        <v>1165</v>
      </c>
      <c r="W149" s="264"/>
      <c r="X149" s="265"/>
    </row>
    <row r="150" spans="1:24" ht="34.5" customHeight="1">
      <c r="A150" s="413">
        <v>52</v>
      </c>
      <c r="B150" s="421" t="s">
        <v>1016</v>
      </c>
      <c r="C150" s="262" t="s">
        <v>469</v>
      </c>
      <c r="D150" s="295" t="s">
        <v>316</v>
      </c>
      <c r="E150" s="293" t="s">
        <v>316</v>
      </c>
      <c r="F150" s="415" t="s">
        <v>445</v>
      </c>
      <c r="G150" s="423">
        <v>45392</v>
      </c>
      <c r="H150" s="416" t="s">
        <v>218</v>
      </c>
      <c r="I150" s="284">
        <v>1</v>
      </c>
      <c r="J150" s="284"/>
      <c r="K150" s="284"/>
      <c r="L150" s="284"/>
      <c r="M150" s="284"/>
      <c r="N150" s="284"/>
      <c r="O150" s="284"/>
      <c r="P150" s="284"/>
      <c r="Q150" s="57"/>
      <c r="R150" s="378">
        <v>1</v>
      </c>
      <c r="S150" s="378"/>
      <c r="T150" s="378"/>
      <c r="U150" s="378"/>
      <c r="V150" s="417" t="s">
        <v>1163</v>
      </c>
      <c r="W150" s="264"/>
      <c r="X150" s="265"/>
    </row>
    <row r="151" spans="1:24" ht="34.5" customHeight="1">
      <c r="A151" s="413">
        <v>53</v>
      </c>
      <c r="B151" s="421" t="s">
        <v>1011</v>
      </c>
      <c r="C151" s="262" t="s">
        <v>469</v>
      </c>
      <c r="D151" s="295" t="s">
        <v>316</v>
      </c>
      <c r="E151" s="293" t="s">
        <v>316</v>
      </c>
      <c r="F151" s="415" t="s">
        <v>417</v>
      </c>
      <c r="G151" s="423">
        <v>45392</v>
      </c>
      <c r="H151" s="416" t="s">
        <v>218</v>
      </c>
      <c r="I151" s="284">
        <v>1</v>
      </c>
      <c r="J151" s="284"/>
      <c r="K151" s="284"/>
      <c r="L151" s="284"/>
      <c r="M151" s="284"/>
      <c r="N151" s="284"/>
      <c r="O151" s="284"/>
      <c r="P151" s="284"/>
      <c r="Q151" s="57"/>
      <c r="R151" s="378">
        <v>1</v>
      </c>
      <c r="S151" s="378"/>
      <c r="T151" s="378"/>
      <c r="U151" s="378"/>
      <c r="V151" s="417" t="s">
        <v>1158</v>
      </c>
      <c r="W151" s="264"/>
      <c r="X151" s="265"/>
    </row>
    <row r="152" spans="1:24" ht="34.5" customHeight="1">
      <c r="A152" s="413">
        <v>54</v>
      </c>
      <c r="B152" s="421" t="s">
        <v>1012</v>
      </c>
      <c r="C152" s="262" t="s">
        <v>469</v>
      </c>
      <c r="D152" s="295" t="s">
        <v>316</v>
      </c>
      <c r="E152" s="293" t="s">
        <v>316</v>
      </c>
      <c r="F152" s="415" t="s">
        <v>414</v>
      </c>
      <c r="G152" s="423">
        <v>45392</v>
      </c>
      <c r="H152" s="416" t="s">
        <v>218</v>
      </c>
      <c r="I152" s="284">
        <v>1</v>
      </c>
      <c r="J152" s="284"/>
      <c r="K152" s="284"/>
      <c r="L152" s="284"/>
      <c r="M152" s="284"/>
      <c r="N152" s="284"/>
      <c r="O152" s="284"/>
      <c r="P152" s="284"/>
      <c r="Q152" s="57"/>
      <c r="R152" s="378">
        <v>1</v>
      </c>
      <c r="S152" s="378"/>
      <c r="T152" s="378"/>
      <c r="U152" s="378"/>
      <c r="V152" s="417" t="s">
        <v>1159</v>
      </c>
      <c r="W152" s="264"/>
      <c r="X152" s="265"/>
    </row>
    <row r="153" spans="1:24" ht="34.5" customHeight="1">
      <c r="A153" s="413">
        <v>55</v>
      </c>
      <c r="B153" s="421" t="s">
        <v>1012</v>
      </c>
      <c r="C153" s="262" t="s">
        <v>469</v>
      </c>
      <c r="D153" s="295" t="s">
        <v>316</v>
      </c>
      <c r="E153" s="293" t="s">
        <v>316</v>
      </c>
      <c r="F153" s="415" t="s">
        <v>451</v>
      </c>
      <c r="G153" s="423">
        <v>45392</v>
      </c>
      <c r="H153" s="416" t="s">
        <v>218</v>
      </c>
      <c r="I153" s="284">
        <v>1</v>
      </c>
      <c r="J153" s="284"/>
      <c r="K153" s="284"/>
      <c r="L153" s="284"/>
      <c r="M153" s="284"/>
      <c r="N153" s="284"/>
      <c r="O153" s="284"/>
      <c r="P153" s="284"/>
      <c r="Q153" s="57"/>
      <c r="R153" s="378">
        <v>1</v>
      </c>
      <c r="S153" s="378"/>
      <c r="T153" s="378"/>
      <c r="U153" s="378"/>
      <c r="V153" s="417" t="s">
        <v>1159</v>
      </c>
      <c r="W153" s="264"/>
      <c r="X153" s="265"/>
    </row>
    <row r="154" spans="1:24" ht="34.5" customHeight="1">
      <c r="A154" s="413">
        <v>56</v>
      </c>
      <c r="B154" s="421" t="s">
        <v>1019</v>
      </c>
      <c r="C154" s="262" t="s">
        <v>469</v>
      </c>
      <c r="D154" s="295" t="s">
        <v>316</v>
      </c>
      <c r="E154" s="293" t="s">
        <v>316</v>
      </c>
      <c r="F154" s="415" t="s">
        <v>448</v>
      </c>
      <c r="G154" s="423">
        <v>45392</v>
      </c>
      <c r="H154" s="416" t="s">
        <v>218</v>
      </c>
      <c r="I154" s="284">
        <v>1</v>
      </c>
      <c r="J154" s="284"/>
      <c r="K154" s="284"/>
      <c r="L154" s="284"/>
      <c r="M154" s="284"/>
      <c r="N154" s="284"/>
      <c r="O154" s="284"/>
      <c r="P154" s="284"/>
      <c r="Q154" s="57"/>
      <c r="R154" s="378">
        <v>1</v>
      </c>
      <c r="S154" s="378"/>
      <c r="T154" s="378"/>
      <c r="U154" s="378"/>
      <c r="V154" s="417" t="s">
        <v>1166</v>
      </c>
      <c r="W154" s="264"/>
      <c r="X154" s="265"/>
    </row>
    <row r="155" spans="1:24" ht="34.5" customHeight="1">
      <c r="A155" s="413">
        <v>57</v>
      </c>
      <c r="B155" s="421" t="s">
        <v>1017</v>
      </c>
      <c r="C155" s="262" t="s">
        <v>469</v>
      </c>
      <c r="D155" s="295" t="s">
        <v>316</v>
      </c>
      <c r="E155" s="293" t="s">
        <v>316</v>
      </c>
      <c r="F155" s="75" t="s">
        <v>408</v>
      </c>
      <c r="G155" s="423">
        <v>45393</v>
      </c>
      <c r="H155" s="416" t="s">
        <v>218</v>
      </c>
      <c r="I155" s="284">
        <v>1</v>
      </c>
      <c r="J155" s="284"/>
      <c r="K155" s="284"/>
      <c r="L155" s="284"/>
      <c r="M155" s="284"/>
      <c r="N155" s="284"/>
      <c r="O155" s="284"/>
      <c r="P155" s="284"/>
      <c r="Q155" s="57"/>
      <c r="R155" s="378">
        <v>1</v>
      </c>
      <c r="S155" s="378"/>
      <c r="T155" s="378"/>
      <c r="U155" s="378"/>
      <c r="V155" s="417" t="s">
        <v>1164</v>
      </c>
      <c r="W155" s="264"/>
      <c r="X155" s="265"/>
    </row>
    <row r="156" spans="1:24" ht="34.5" customHeight="1">
      <c r="A156" s="413">
        <v>58</v>
      </c>
      <c r="B156" s="421" t="s">
        <v>1020</v>
      </c>
      <c r="C156" s="262" t="s">
        <v>469</v>
      </c>
      <c r="D156" s="295" t="s">
        <v>316</v>
      </c>
      <c r="E156" s="293" t="s">
        <v>316</v>
      </c>
      <c r="F156" s="415" t="s">
        <v>286</v>
      </c>
      <c r="G156" s="423">
        <v>45393</v>
      </c>
      <c r="H156" s="416" t="s">
        <v>218</v>
      </c>
      <c r="I156" s="284">
        <v>1</v>
      </c>
      <c r="J156" s="284"/>
      <c r="K156" s="284"/>
      <c r="L156" s="284"/>
      <c r="M156" s="284"/>
      <c r="N156" s="284"/>
      <c r="O156" s="284"/>
      <c r="P156" s="284"/>
      <c r="Q156" s="57"/>
      <c r="R156" s="378">
        <v>1</v>
      </c>
      <c r="S156" s="378"/>
      <c r="T156" s="378"/>
      <c r="U156" s="378"/>
      <c r="V156" s="417" t="s">
        <v>1164</v>
      </c>
      <c r="W156" s="264"/>
      <c r="X156" s="265"/>
    </row>
    <row r="157" spans="1:24" ht="34.5" customHeight="1">
      <c r="A157" s="413">
        <v>59</v>
      </c>
      <c r="B157" s="421" t="s">
        <v>1016</v>
      </c>
      <c r="C157" s="262" t="s">
        <v>469</v>
      </c>
      <c r="D157" s="295" t="s">
        <v>316</v>
      </c>
      <c r="E157" s="293" t="s">
        <v>316</v>
      </c>
      <c r="F157" s="415" t="s">
        <v>415</v>
      </c>
      <c r="G157" s="423">
        <v>45393</v>
      </c>
      <c r="H157" s="416" t="s">
        <v>218</v>
      </c>
      <c r="I157" s="284">
        <v>1</v>
      </c>
      <c r="J157" s="284"/>
      <c r="K157" s="284"/>
      <c r="L157" s="284"/>
      <c r="M157" s="284"/>
      <c r="N157" s="284"/>
      <c r="O157" s="284"/>
      <c r="P157" s="284"/>
      <c r="Q157" s="57"/>
      <c r="R157" s="378">
        <v>1</v>
      </c>
      <c r="S157" s="378"/>
      <c r="T157" s="378"/>
      <c r="U157" s="378"/>
      <c r="V157" s="417" t="s">
        <v>1163</v>
      </c>
      <c r="W157" s="264"/>
      <c r="X157" s="265"/>
    </row>
    <row r="158" spans="1:24" ht="34.5" customHeight="1">
      <c r="A158" s="413">
        <v>60</v>
      </c>
      <c r="B158" s="421" t="s">
        <v>1011</v>
      </c>
      <c r="C158" s="262" t="s">
        <v>469</v>
      </c>
      <c r="D158" s="295" t="s">
        <v>316</v>
      </c>
      <c r="E158" s="293" t="s">
        <v>316</v>
      </c>
      <c r="F158" s="415" t="s">
        <v>445</v>
      </c>
      <c r="G158" s="423">
        <v>45393</v>
      </c>
      <c r="H158" s="416" t="s">
        <v>218</v>
      </c>
      <c r="I158" s="284">
        <v>1</v>
      </c>
      <c r="J158" s="284"/>
      <c r="K158" s="284"/>
      <c r="L158" s="284"/>
      <c r="M158" s="284"/>
      <c r="N158" s="284"/>
      <c r="O158" s="284"/>
      <c r="P158" s="284"/>
      <c r="Q158" s="57"/>
      <c r="R158" s="378">
        <v>1</v>
      </c>
      <c r="S158" s="378"/>
      <c r="T158" s="378"/>
      <c r="U158" s="378"/>
      <c r="V158" s="417" t="s">
        <v>1158</v>
      </c>
      <c r="W158" s="264"/>
      <c r="X158" s="265"/>
    </row>
    <row r="159" spans="1:24" ht="34.5" customHeight="1">
      <c r="A159" s="413">
        <v>61</v>
      </c>
      <c r="B159" s="422" t="s">
        <v>1021</v>
      </c>
      <c r="C159" s="262" t="s">
        <v>469</v>
      </c>
      <c r="D159" s="295" t="s">
        <v>316</v>
      </c>
      <c r="E159" s="293" t="s">
        <v>316</v>
      </c>
      <c r="F159" s="415" t="s">
        <v>417</v>
      </c>
      <c r="G159" s="423">
        <v>45393</v>
      </c>
      <c r="H159" s="416" t="s">
        <v>233</v>
      </c>
      <c r="I159" s="284"/>
      <c r="J159" s="284">
        <v>1</v>
      </c>
      <c r="K159" s="284"/>
      <c r="L159" s="284"/>
      <c r="M159" s="284"/>
      <c r="N159" s="284"/>
      <c r="O159" s="284"/>
      <c r="P159" s="284"/>
      <c r="Q159" s="57"/>
      <c r="R159" s="378"/>
      <c r="S159" s="378"/>
      <c r="T159" s="378">
        <v>1</v>
      </c>
      <c r="U159" s="378"/>
      <c r="V159" s="417" t="s">
        <v>287</v>
      </c>
      <c r="W159" s="264"/>
      <c r="X159" s="265"/>
    </row>
    <row r="160" spans="1:24" ht="34.5" customHeight="1">
      <c r="A160" s="413">
        <v>62</v>
      </c>
      <c r="B160" s="422" t="s">
        <v>1022</v>
      </c>
      <c r="C160" s="262" t="s">
        <v>469</v>
      </c>
      <c r="D160" s="295" t="s">
        <v>316</v>
      </c>
      <c r="E160" s="293" t="s">
        <v>316</v>
      </c>
      <c r="F160" s="415" t="s">
        <v>414</v>
      </c>
      <c r="G160" s="423">
        <v>45393</v>
      </c>
      <c r="H160" s="416" t="s">
        <v>233</v>
      </c>
      <c r="I160" s="284"/>
      <c r="J160" s="284">
        <v>1</v>
      </c>
      <c r="K160" s="284"/>
      <c r="L160" s="284"/>
      <c r="M160" s="284"/>
      <c r="N160" s="284"/>
      <c r="O160" s="284"/>
      <c r="P160" s="284"/>
      <c r="Q160" s="57"/>
      <c r="R160" s="378"/>
      <c r="S160" s="378"/>
      <c r="T160" s="378">
        <v>1</v>
      </c>
      <c r="U160" s="378"/>
      <c r="V160" s="417" t="s">
        <v>287</v>
      </c>
      <c r="W160" s="264"/>
      <c r="X160" s="265"/>
    </row>
    <row r="161" spans="1:24" ht="34.5" customHeight="1">
      <c r="A161" s="413">
        <v>63</v>
      </c>
      <c r="B161" s="422" t="s">
        <v>1023</v>
      </c>
      <c r="C161" s="262" t="s">
        <v>469</v>
      </c>
      <c r="D161" s="295" t="s">
        <v>316</v>
      </c>
      <c r="E161" s="293" t="s">
        <v>316</v>
      </c>
      <c r="F161" s="415" t="s">
        <v>451</v>
      </c>
      <c r="G161" s="423">
        <v>45393</v>
      </c>
      <c r="H161" s="416" t="s">
        <v>233</v>
      </c>
      <c r="I161" s="284"/>
      <c r="J161" s="284">
        <v>1</v>
      </c>
      <c r="K161" s="284"/>
      <c r="L161" s="284"/>
      <c r="M161" s="284"/>
      <c r="N161" s="284"/>
      <c r="O161" s="284"/>
      <c r="P161" s="284"/>
      <c r="Q161" s="57"/>
      <c r="R161" s="378"/>
      <c r="S161" s="378"/>
      <c r="T161" s="378">
        <v>1</v>
      </c>
      <c r="U161" s="378"/>
      <c r="V161" s="417" t="s">
        <v>287</v>
      </c>
      <c r="W161" s="264"/>
      <c r="X161" s="265"/>
    </row>
    <row r="162" spans="1:24" ht="34.5" customHeight="1">
      <c r="A162" s="413">
        <v>64</v>
      </c>
      <c r="B162" s="422" t="s">
        <v>1024</v>
      </c>
      <c r="C162" s="262" t="s">
        <v>469</v>
      </c>
      <c r="D162" s="295" t="s">
        <v>316</v>
      </c>
      <c r="E162" s="293" t="s">
        <v>316</v>
      </c>
      <c r="F162" s="415" t="s">
        <v>448</v>
      </c>
      <c r="G162" s="423">
        <v>45393</v>
      </c>
      <c r="H162" s="416" t="s">
        <v>233</v>
      </c>
      <c r="I162" s="284"/>
      <c r="J162" s="284">
        <v>1</v>
      </c>
      <c r="K162" s="284"/>
      <c r="L162" s="284"/>
      <c r="M162" s="284"/>
      <c r="N162" s="284"/>
      <c r="O162" s="284"/>
      <c r="P162" s="284"/>
      <c r="Q162" s="57"/>
      <c r="R162" s="378"/>
      <c r="S162" s="378"/>
      <c r="T162" s="378">
        <v>1</v>
      </c>
      <c r="U162" s="378"/>
      <c r="V162" s="417" t="s">
        <v>287</v>
      </c>
      <c r="W162" s="264"/>
      <c r="X162" s="265"/>
    </row>
    <row r="163" spans="1:24" ht="34.5" customHeight="1">
      <c r="A163" s="413">
        <v>65</v>
      </c>
      <c r="B163" s="422" t="s">
        <v>1025</v>
      </c>
      <c r="C163" s="262" t="s">
        <v>469</v>
      </c>
      <c r="D163" s="295" t="s">
        <v>316</v>
      </c>
      <c r="E163" s="293" t="s">
        <v>316</v>
      </c>
      <c r="F163" s="75" t="s">
        <v>408</v>
      </c>
      <c r="G163" s="423">
        <v>45394</v>
      </c>
      <c r="H163" s="416" t="s">
        <v>233</v>
      </c>
      <c r="I163" s="284"/>
      <c r="J163" s="284">
        <v>1</v>
      </c>
      <c r="K163" s="284"/>
      <c r="L163" s="284"/>
      <c r="M163" s="284"/>
      <c r="N163" s="284"/>
      <c r="O163" s="284"/>
      <c r="P163" s="284"/>
      <c r="Q163" s="57"/>
      <c r="R163" s="378"/>
      <c r="S163" s="378"/>
      <c r="T163" s="378">
        <v>1</v>
      </c>
      <c r="U163" s="378"/>
      <c r="V163" s="417" t="s">
        <v>287</v>
      </c>
      <c r="W163" s="264"/>
      <c r="X163" s="265"/>
    </row>
    <row r="164" spans="1:24" ht="34.5" customHeight="1">
      <c r="A164" s="413">
        <v>66</v>
      </c>
      <c r="B164" s="422" t="s">
        <v>1026</v>
      </c>
      <c r="C164" s="262" t="s">
        <v>469</v>
      </c>
      <c r="D164" s="295" t="s">
        <v>316</v>
      </c>
      <c r="E164" s="293" t="s">
        <v>316</v>
      </c>
      <c r="F164" s="415" t="s">
        <v>286</v>
      </c>
      <c r="G164" s="423">
        <v>45394</v>
      </c>
      <c r="H164" s="416" t="s">
        <v>233</v>
      </c>
      <c r="I164" s="284"/>
      <c r="J164" s="284">
        <v>1</v>
      </c>
      <c r="K164" s="284"/>
      <c r="L164" s="284"/>
      <c r="M164" s="284"/>
      <c r="N164" s="284"/>
      <c r="O164" s="284"/>
      <c r="P164" s="284"/>
      <c r="Q164" s="57"/>
      <c r="R164" s="378"/>
      <c r="S164" s="378"/>
      <c r="T164" s="378">
        <v>1</v>
      </c>
      <c r="U164" s="378"/>
      <c r="V164" s="417" t="s">
        <v>287</v>
      </c>
      <c r="W164" s="264"/>
      <c r="X164" s="265"/>
    </row>
    <row r="165" spans="1:24" ht="34.5" customHeight="1">
      <c r="A165" s="413">
        <v>67</v>
      </c>
      <c r="B165" s="422" t="s">
        <v>1027</v>
      </c>
      <c r="C165" s="262" t="s">
        <v>469</v>
      </c>
      <c r="D165" s="295" t="s">
        <v>316</v>
      </c>
      <c r="E165" s="293" t="s">
        <v>316</v>
      </c>
      <c r="F165" s="415" t="s">
        <v>415</v>
      </c>
      <c r="G165" s="423">
        <v>45394</v>
      </c>
      <c r="H165" s="416" t="s">
        <v>233</v>
      </c>
      <c r="I165" s="284"/>
      <c r="J165" s="284">
        <v>1</v>
      </c>
      <c r="K165" s="284"/>
      <c r="L165" s="284"/>
      <c r="M165" s="284"/>
      <c r="N165" s="284"/>
      <c r="O165" s="284"/>
      <c r="P165" s="284"/>
      <c r="Q165" s="57"/>
      <c r="R165" s="378"/>
      <c r="S165" s="378"/>
      <c r="T165" s="378">
        <v>1</v>
      </c>
      <c r="U165" s="378"/>
      <c r="V165" s="417" t="s">
        <v>287</v>
      </c>
      <c r="W165" s="264"/>
      <c r="X165" s="265"/>
    </row>
    <row r="166" spans="1:24" ht="34.5" customHeight="1">
      <c r="A166" s="413">
        <v>68</v>
      </c>
      <c r="B166" s="422" t="s">
        <v>1028</v>
      </c>
      <c r="C166" s="262" t="s">
        <v>469</v>
      </c>
      <c r="D166" s="295" t="s">
        <v>316</v>
      </c>
      <c r="E166" s="293" t="s">
        <v>316</v>
      </c>
      <c r="F166" s="415" t="s">
        <v>445</v>
      </c>
      <c r="G166" s="423">
        <v>45394</v>
      </c>
      <c r="H166" s="416" t="s">
        <v>233</v>
      </c>
      <c r="I166" s="284"/>
      <c r="J166" s="284">
        <v>1</v>
      </c>
      <c r="K166" s="284"/>
      <c r="L166" s="284"/>
      <c r="M166" s="284"/>
      <c r="N166" s="284"/>
      <c r="O166" s="284"/>
      <c r="P166" s="284"/>
      <c r="Q166" s="57"/>
      <c r="R166" s="378"/>
      <c r="S166" s="378"/>
      <c r="T166" s="378">
        <v>1</v>
      </c>
      <c r="U166" s="378"/>
      <c r="V166" s="417" t="s">
        <v>287</v>
      </c>
      <c r="W166" s="264"/>
      <c r="X166" s="265"/>
    </row>
    <row r="167" spans="1:24" ht="34.5" customHeight="1">
      <c r="A167" s="413">
        <v>69</v>
      </c>
      <c r="B167" s="422" t="s">
        <v>1029</v>
      </c>
      <c r="C167" s="262" t="s">
        <v>469</v>
      </c>
      <c r="D167" s="295" t="s">
        <v>316</v>
      </c>
      <c r="E167" s="293" t="s">
        <v>316</v>
      </c>
      <c r="F167" s="415" t="s">
        <v>417</v>
      </c>
      <c r="G167" s="423">
        <v>45394</v>
      </c>
      <c r="H167" s="416" t="s">
        <v>233</v>
      </c>
      <c r="I167" s="284"/>
      <c r="J167" s="284">
        <v>1</v>
      </c>
      <c r="K167" s="284"/>
      <c r="L167" s="284"/>
      <c r="M167" s="284"/>
      <c r="N167" s="284"/>
      <c r="O167" s="284"/>
      <c r="P167" s="284"/>
      <c r="Q167" s="57"/>
      <c r="R167" s="378"/>
      <c r="S167" s="378"/>
      <c r="T167" s="378">
        <v>1</v>
      </c>
      <c r="U167" s="378"/>
      <c r="V167" s="417" t="s">
        <v>287</v>
      </c>
      <c r="W167" s="264"/>
      <c r="X167" s="265"/>
    </row>
    <row r="168" spans="1:24" ht="34.5" customHeight="1">
      <c r="A168" s="413">
        <v>70</v>
      </c>
      <c r="B168" s="422" t="s">
        <v>1030</v>
      </c>
      <c r="C168" s="262" t="s">
        <v>469</v>
      </c>
      <c r="D168" s="295" t="s">
        <v>316</v>
      </c>
      <c r="E168" s="293" t="s">
        <v>316</v>
      </c>
      <c r="F168" s="415" t="s">
        <v>414</v>
      </c>
      <c r="G168" s="423">
        <v>45394</v>
      </c>
      <c r="H168" s="416" t="s">
        <v>233</v>
      </c>
      <c r="I168" s="284"/>
      <c r="J168" s="284">
        <v>1</v>
      </c>
      <c r="K168" s="284"/>
      <c r="L168" s="284"/>
      <c r="M168" s="284"/>
      <c r="N168" s="284"/>
      <c r="O168" s="284"/>
      <c r="P168" s="284"/>
      <c r="Q168" s="57"/>
      <c r="R168" s="378"/>
      <c r="S168" s="378"/>
      <c r="T168" s="378">
        <v>1</v>
      </c>
      <c r="U168" s="378"/>
      <c r="V168" s="417" t="s">
        <v>287</v>
      </c>
      <c r="W168" s="264"/>
      <c r="X168" s="265"/>
    </row>
    <row r="169" spans="1:24" ht="34.5" customHeight="1">
      <c r="A169" s="413">
        <v>71</v>
      </c>
      <c r="B169" s="422" t="s">
        <v>1031</v>
      </c>
      <c r="C169" s="262" t="s">
        <v>469</v>
      </c>
      <c r="D169" s="295" t="s">
        <v>316</v>
      </c>
      <c r="E169" s="293" t="s">
        <v>316</v>
      </c>
      <c r="F169" s="415" t="s">
        <v>451</v>
      </c>
      <c r="G169" s="423">
        <v>45394</v>
      </c>
      <c r="H169" s="416" t="s">
        <v>233</v>
      </c>
      <c r="I169" s="284"/>
      <c r="J169" s="284">
        <v>1</v>
      </c>
      <c r="K169" s="284"/>
      <c r="L169" s="284"/>
      <c r="M169" s="284"/>
      <c r="N169" s="284"/>
      <c r="O169" s="284"/>
      <c r="P169" s="284"/>
      <c r="Q169" s="57"/>
      <c r="R169" s="378"/>
      <c r="S169" s="378"/>
      <c r="T169" s="378">
        <v>1</v>
      </c>
      <c r="U169" s="378"/>
      <c r="V169" s="417" t="s">
        <v>287</v>
      </c>
      <c r="W169" s="264"/>
      <c r="X169" s="265"/>
    </row>
    <row r="170" spans="1:24" ht="34.5" customHeight="1">
      <c r="A170" s="413">
        <v>72</v>
      </c>
      <c r="B170" s="422" t="s">
        <v>1032</v>
      </c>
      <c r="C170" s="262" t="s">
        <v>469</v>
      </c>
      <c r="D170" s="295" t="s">
        <v>316</v>
      </c>
      <c r="E170" s="293" t="s">
        <v>316</v>
      </c>
      <c r="F170" s="415" t="s">
        <v>448</v>
      </c>
      <c r="G170" s="423">
        <v>45394</v>
      </c>
      <c r="H170" s="416" t="s">
        <v>233</v>
      </c>
      <c r="I170" s="284"/>
      <c r="J170" s="284">
        <v>1</v>
      </c>
      <c r="K170" s="284"/>
      <c r="L170" s="284"/>
      <c r="M170" s="284"/>
      <c r="N170" s="284"/>
      <c r="O170" s="284"/>
      <c r="P170" s="284"/>
      <c r="Q170" s="57"/>
      <c r="R170" s="378"/>
      <c r="S170" s="378"/>
      <c r="T170" s="378">
        <v>1</v>
      </c>
      <c r="U170" s="378"/>
      <c r="V170" s="417" t="s">
        <v>287</v>
      </c>
      <c r="W170" s="264"/>
      <c r="X170" s="265"/>
    </row>
    <row r="171" spans="1:24" ht="34.5" customHeight="1">
      <c r="A171" s="413">
        <v>73</v>
      </c>
      <c r="B171" s="422" t="s">
        <v>1033</v>
      </c>
      <c r="C171" s="262" t="s">
        <v>469</v>
      </c>
      <c r="D171" s="295" t="s">
        <v>316</v>
      </c>
      <c r="E171" s="293" t="s">
        <v>316</v>
      </c>
      <c r="F171" s="75" t="s">
        <v>408</v>
      </c>
      <c r="G171" s="423">
        <v>45395</v>
      </c>
      <c r="H171" s="416" t="s">
        <v>233</v>
      </c>
      <c r="I171" s="284"/>
      <c r="J171" s="284">
        <v>1</v>
      </c>
      <c r="K171" s="284"/>
      <c r="L171" s="284"/>
      <c r="M171" s="284"/>
      <c r="N171" s="284"/>
      <c r="O171" s="284"/>
      <c r="P171" s="284"/>
      <c r="Q171" s="57"/>
      <c r="R171" s="378"/>
      <c r="S171" s="378"/>
      <c r="T171" s="378">
        <v>1</v>
      </c>
      <c r="U171" s="378"/>
      <c r="V171" s="417" t="s">
        <v>287</v>
      </c>
      <c r="W171" s="264"/>
      <c r="X171" s="265"/>
    </row>
    <row r="172" spans="1:24" ht="34.5" customHeight="1">
      <c r="A172" s="413">
        <v>74</v>
      </c>
      <c r="B172" s="422" t="s">
        <v>1034</v>
      </c>
      <c r="C172" s="262" t="s">
        <v>469</v>
      </c>
      <c r="D172" s="295" t="s">
        <v>316</v>
      </c>
      <c r="E172" s="293" t="s">
        <v>316</v>
      </c>
      <c r="F172" s="415" t="s">
        <v>286</v>
      </c>
      <c r="G172" s="423">
        <v>45395</v>
      </c>
      <c r="H172" s="416" t="s">
        <v>233</v>
      </c>
      <c r="I172" s="284"/>
      <c r="J172" s="284">
        <v>1</v>
      </c>
      <c r="K172" s="284"/>
      <c r="L172" s="284"/>
      <c r="M172" s="284"/>
      <c r="N172" s="284"/>
      <c r="O172" s="284"/>
      <c r="P172" s="284"/>
      <c r="Q172" s="57"/>
      <c r="R172" s="378"/>
      <c r="S172" s="378"/>
      <c r="T172" s="378">
        <v>1</v>
      </c>
      <c r="U172" s="378"/>
      <c r="V172" s="417" t="s">
        <v>287</v>
      </c>
      <c r="W172" s="264"/>
      <c r="X172" s="265"/>
    </row>
    <row r="173" spans="1:24" ht="34.5" customHeight="1">
      <c r="A173" s="413">
        <v>75</v>
      </c>
      <c r="B173" s="422" t="s">
        <v>1035</v>
      </c>
      <c r="C173" s="262" t="s">
        <v>469</v>
      </c>
      <c r="D173" s="295" t="s">
        <v>316</v>
      </c>
      <c r="E173" s="293" t="s">
        <v>316</v>
      </c>
      <c r="F173" s="415" t="s">
        <v>415</v>
      </c>
      <c r="G173" s="423">
        <v>45395</v>
      </c>
      <c r="H173" s="416" t="s">
        <v>233</v>
      </c>
      <c r="I173" s="284"/>
      <c r="J173" s="284">
        <v>1</v>
      </c>
      <c r="K173" s="284"/>
      <c r="L173" s="284"/>
      <c r="M173" s="284"/>
      <c r="N173" s="284"/>
      <c r="O173" s="284"/>
      <c r="P173" s="284"/>
      <c r="Q173" s="57"/>
      <c r="R173" s="378"/>
      <c r="S173" s="378"/>
      <c r="T173" s="378">
        <v>1</v>
      </c>
      <c r="U173" s="378"/>
      <c r="V173" s="417" t="s">
        <v>287</v>
      </c>
      <c r="W173" s="264"/>
      <c r="X173" s="265"/>
    </row>
    <row r="174" spans="1:24" ht="34.5" customHeight="1">
      <c r="A174" s="413">
        <v>76</v>
      </c>
      <c r="B174" s="422" t="s">
        <v>1036</v>
      </c>
      <c r="C174" s="262" t="s">
        <v>469</v>
      </c>
      <c r="D174" s="295" t="s">
        <v>316</v>
      </c>
      <c r="E174" s="293" t="s">
        <v>316</v>
      </c>
      <c r="F174" s="415" t="s">
        <v>445</v>
      </c>
      <c r="G174" s="423">
        <v>45395</v>
      </c>
      <c r="H174" s="416" t="s">
        <v>233</v>
      </c>
      <c r="I174" s="284"/>
      <c r="J174" s="284">
        <v>1</v>
      </c>
      <c r="K174" s="284"/>
      <c r="L174" s="284"/>
      <c r="M174" s="284"/>
      <c r="N174" s="284"/>
      <c r="O174" s="284"/>
      <c r="P174" s="284"/>
      <c r="Q174" s="57"/>
      <c r="R174" s="378"/>
      <c r="S174" s="378"/>
      <c r="T174" s="378">
        <v>1</v>
      </c>
      <c r="U174" s="378"/>
      <c r="V174" s="417" t="s">
        <v>287</v>
      </c>
      <c r="W174" s="264"/>
      <c r="X174" s="265"/>
    </row>
    <row r="175" spans="1:24" ht="34.5" customHeight="1">
      <c r="A175" s="413">
        <v>77</v>
      </c>
      <c r="B175" s="422" t="s">
        <v>1037</v>
      </c>
      <c r="C175" s="262" t="s">
        <v>469</v>
      </c>
      <c r="D175" s="295" t="s">
        <v>316</v>
      </c>
      <c r="E175" s="293" t="s">
        <v>316</v>
      </c>
      <c r="F175" s="415" t="s">
        <v>417</v>
      </c>
      <c r="G175" s="423">
        <v>45395</v>
      </c>
      <c r="H175" s="416" t="s">
        <v>233</v>
      </c>
      <c r="I175" s="284"/>
      <c r="J175" s="284">
        <v>1</v>
      </c>
      <c r="K175" s="284"/>
      <c r="L175" s="284"/>
      <c r="M175" s="284"/>
      <c r="N175" s="284"/>
      <c r="O175" s="284"/>
      <c r="P175" s="284"/>
      <c r="Q175" s="57"/>
      <c r="R175" s="378"/>
      <c r="S175" s="378"/>
      <c r="T175" s="378">
        <v>1</v>
      </c>
      <c r="U175" s="378"/>
      <c r="V175" s="417" t="s">
        <v>287</v>
      </c>
      <c r="W175" s="264"/>
      <c r="X175" s="265"/>
    </row>
    <row r="176" spans="1:24" ht="34.5" customHeight="1">
      <c r="A176" s="413">
        <v>78</v>
      </c>
      <c r="B176" s="422" t="s">
        <v>1038</v>
      </c>
      <c r="C176" s="262" t="s">
        <v>469</v>
      </c>
      <c r="D176" s="295" t="s">
        <v>316</v>
      </c>
      <c r="E176" s="293" t="s">
        <v>316</v>
      </c>
      <c r="F176" s="415" t="s">
        <v>414</v>
      </c>
      <c r="G176" s="423">
        <v>45395</v>
      </c>
      <c r="H176" s="416" t="s">
        <v>233</v>
      </c>
      <c r="I176" s="284"/>
      <c r="J176" s="284">
        <v>1</v>
      </c>
      <c r="K176" s="284"/>
      <c r="L176" s="284"/>
      <c r="M176" s="284"/>
      <c r="N176" s="284"/>
      <c r="O176" s="284"/>
      <c r="P176" s="284"/>
      <c r="Q176" s="57"/>
      <c r="R176" s="378"/>
      <c r="S176" s="378"/>
      <c r="T176" s="378">
        <v>1</v>
      </c>
      <c r="U176" s="378"/>
      <c r="V176" s="417" t="s">
        <v>287</v>
      </c>
      <c r="W176" s="264"/>
      <c r="X176" s="265"/>
    </row>
    <row r="177" spans="1:24" ht="34.5" customHeight="1">
      <c r="A177" s="413">
        <v>79</v>
      </c>
      <c r="B177" s="422" t="s">
        <v>1039</v>
      </c>
      <c r="C177" s="262" t="s">
        <v>469</v>
      </c>
      <c r="D177" s="295" t="s">
        <v>316</v>
      </c>
      <c r="E177" s="293" t="s">
        <v>316</v>
      </c>
      <c r="F177" s="415" t="s">
        <v>451</v>
      </c>
      <c r="G177" s="423">
        <v>45395</v>
      </c>
      <c r="H177" s="416" t="s">
        <v>233</v>
      </c>
      <c r="I177" s="284"/>
      <c r="J177" s="284">
        <v>1</v>
      </c>
      <c r="K177" s="284"/>
      <c r="L177" s="284"/>
      <c r="M177" s="284"/>
      <c r="N177" s="284"/>
      <c r="O177" s="284"/>
      <c r="P177" s="284"/>
      <c r="Q177" s="57"/>
      <c r="R177" s="378"/>
      <c r="S177" s="378"/>
      <c r="T177" s="378">
        <v>1</v>
      </c>
      <c r="U177" s="378"/>
      <c r="V177" s="417" t="s">
        <v>287</v>
      </c>
      <c r="W177" s="264"/>
      <c r="X177" s="265"/>
    </row>
    <row r="178" spans="1:24" ht="34.5" customHeight="1">
      <c r="A178" s="413">
        <v>80</v>
      </c>
      <c r="B178" s="422" t="s">
        <v>1040</v>
      </c>
      <c r="C178" s="262" t="s">
        <v>469</v>
      </c>
      <c r="D178" s="295" t="s">
        <v>316</v>
      </c>
      <c r="E178" s="293" t="s">
        <v>316</v>
      </c>
      <c r="F178" s="415" t="s">
        <v>448</v>
      </c>
      <c r="G178" s="423">
        <v>45395</v>
      </c>
      <c r="H178" s="416" t="s">
        <v>233</v>
      </c>
      <c r="I178" s="284"/>
      <c r="J178" s="284">
        <v>1</v>
      </c>
      <c r="K178" s="284"/>
      <c r="L178" s="284"/>
      <c r="M178" s="284"/>
      <c r="N178" s="284"/>
      <c r="O178" s="284"/>
      <c r="P178" s="284"/>
      <c r="Q178" s="57"/>
      <c r="R178" s="378"/>
      <c r="S178" s="378"/>
      <c r="T178" s="378">
        <v>1</v>
      </c>
      <c r="U178" s="378"/>
      <c r="V178" s="417" t="s">
        <v>287</v>
      </c>
      <c r="W178" s="264"/>
      <c r="X178" s="265"/>
    </row>
    <row r="179" spans="1:24" ht="34.5" customHeight="1">
      <c r="A179" s="413">
        <v>81</v>
      </c>
      <c r="B179" s="422" t="s">
        <v>1041</v>
      </c>
      <c r="C179" s="262" t="s">
        <v>469</v>
      </c>
      <c r="D179" s="295" t="s">
        <v>316</v>
      </c>
      <c r="E179" s="293" t="s">
        <v>316</v>
      </c>
      <c r="F179" s="75" t="s">
        <v>408</v>
      </c>
      <c r="G179" s="423">
        <v>45396</v>
      </c>
      <c r="H179" s="416" t="s">
        <v>233</v>
      </c>
      <c r="I179" s="284"/>
      <c r="J179" s="284">
        <v>1</v>
      </c>
      <c r="K179" s="284"/>
      <c r="L179" s="284"/>
      <c r="M179" s="284"/>
      <c r="N179" s="284"/>
      <c r="O179" s="284"/>
      <c r="P179" s="284"/>
      <c r="Q179" s="57"/>
      <c r="R179" s="378"/>
      <c r="S179" s="378"/>
      <c r="T179" s="378">
        <v>1</v>
      </c>
      <c r="U179" s="378"/>
      <c r="V179" s="417" t="s">
        <v>287</v>
      </c>
      <c r="W179" s="264"/>
      <c r="X179" s="265"/>
    </row>
    <row r="180" spans="1:24" ht="34.5" customHeight="1">
      <c r="A180" s="413">
        <v>82</v>
      </c>
      <c r="B180" s="422" t="s">
        <v>1042</v>
      </c>
      <c r="C180" s="262" t="s">
        <v>469</v>
      </c>
      <c r="D180" s="295" t="s">
        <v>316</v>
      </c>
      <c r="E180" s="293" t="s">
        <v>316</v>
      </c>
      <c r="F180" s="415" t="s">
        <v>286</v>
      </c>
      <c r="G180" s="423">
        <v>45396</v>
      </c>
      <c r="H180" s="416" t="s">
        <v>233</v>
      </c>
      <c r="I180" s="284"/>
      <c r="J180" s="284">
        <v>1</v>
      </c>
      <c r="K180" s="284"/>
      <c r="L180" s="284"/>
      <c r="M180" s="284"/>
      <c r="N180" s="284"/>
      <c r="O180" s="284"/>
      <c r="P180" s="284"/>
      <c r="Q180" s="57"/>
      <c r="R180" s="378"/>
      <c r="S180" s="378"/>
      <c r="T180" s="378">
        <v>1</v>
      </c>
      <c r="U180" s="378"/>
      <c r="V180" s="417" t="s">
        <v>287</v>
      </c>
      <c r="W180" s="264"/>
      <c r="X180" s="265"/>
    </row>
    <row r="181" spans="1:24" ht="34.5" customHeight="1">
      <c r="A181" s="413">
        <v>83</v>
      </c>
      <c r="B181" s="422" t="s">
        <v>1043</v>
      </c>
      <c r="C181" s="262" t="s">
        <v>469</v>
      </c>
      <c r="D181" s="295" t="s">
        <v>316</v>
      </c>
      <c r="E181" s="293" t="s">
        <v>316</v>
      </c>
      <c r="F181" s="415" t="s">
        <v>415</v>
      </c>
      <c r="G181" s="423">
        <v>45396</v>
      </c>
      <c r="H181" s="416" t="s">
        <v>233</v>
      </c>
      <c r="I181" s="284"/>
      <c r="J181" s="284">
        <v>1</v>
      </c>
      <c r="K181" s="284"/>
      <c r="L181" s="284"/>
      <c r="M181" s="284"/>
      <c r="N181" s="284"/>
      <c r="O181" s="284"/>
      <c r="P181" s="284"/>
      <c r="Q181" s="57"/>
      <c r="R181" s="378"/>
      <c r="S181" s="378"/>
      <c r="T181" s="378">
        <v>1</v>
      </c>
      <c r="U181" s="378"/>
      <c r="V181" s="417" t="s">
        <v>287</v>
      </c>
      <c r="W181" s="264"/>
      <c r="X181" s="265"/>
    </row>
    <row r="182" spans="1:24" ht="34.5" customHeight="1">
      <c r="A182" s="413">
        <v>84</v>
      </c>
      <c r="B182" s="422" t="s">
        <v>1044</v>
      </c>
      <c r="C182" s="262" t="s">
        <v>469</v>
      </c>
      <c r="D182" s="295" t="s">
        <v>316</v>
      </c>
      <c r="E182" s="293" t="s">
        <v>316</v>
      </c>
      <c r="F182" s="415" t="s">
        <v>445</v>
      </c>
      <c r="G182" s="423">
        <v>45396</v>
      </c>
      <c r="H182" s="416" t="s">
        <v>233</v>
      </c>
      <c r="I182" s="284"/>
      <c r="J182" s="284">
        <v>1</v>
      </c>
      <c r="K182" s="284"/>
      <c r="L182" s="284"/>
      <c r="M182" s="284"/>
      <c r="N182" s="284"/>
      <c r="O182" s="284"/>
      <c r="P182" s="284"/>
      <c r="Q182" s="57"/>
      <c r="R182" s="378"/>
      <c r="S182" s="378"/>
      <c r="T182" s="378">
        <v>1</v>
      </c>
      <c r="U182" s="378"/>
      <c r="V182" s="417" t="s">
        <v>287</v>
      </c>
      <c r="W182" s="264"/>
      <c r="X182" s="265"/>
    </row>
    <row r="183" spans="1:24" ht="34.5" customHeight="1">
      <c r="A183" s="413">
        <v>85</v>
      </c>
      <c r="B183" s="422" t="s">
        <v>1045</v>
      </c>
      <c r="C183" s="262" t="s">
        <v>469</v>
      </c>
      <c r="D183" s="295" t="s">
        <v>316</v>
      </c>
      <c r="E183" s="293" t="s">
        <v>316</v>
      </c>
      <c r="F183" s="415" t="s">
        <v>417</v>
      </c>
      <c r="G183" s="423">
        <v>45396</v>
      </c>
      <c r="H183" s="416" t="s">
        <v>233</v>
      </c>
      <c r="I183" s="284"/>
      <c r="J183" s="284">
        <v>1</v>
      </c>
      <c r="K183" s="284"/>
      <c r="L183" s="284"/>
      <c r="M183" s="284"/>
      <c r="N183" s="284"/>
      <c r="O183" s="284"/>
      <c r="P183" s="284"/>
      <c r="Q183" s="57"/>
      <c r="R183" s="378"/>
      <c r="S183" s="378"/>
      <c r="T183" s="378">
        <v>1</v>
      </c>
      <c r="U183" s="378"/>
      <c r="V183" s="417" t="s">
        <v>287</v>
      </c>
      <c r="W183" s="264"/>
      <c r="X183" s="265"/>
    </row>
    <row r="184" spans="1:24" ht="34.5" customHeight="1">
      <c r="A184" s="413">
        <v>86</v>
      </c>
      <c r="B184" s="422" t="s">
        <v>1046</v>
      </c>
      <c r="C184" s="262" t="s">
        <v>469</v>
      </c>
      <c r="D184" s="295" t="s">
        <v>316</v>
      </c>
      <c r="E184" s="293" t="s">
        <v>316</v>
      </c>
      <c r="F184" s="415" t="s">
        <v>414</v>
      </c>
      <c r="G184" s="423">
        <v>45396</v>
      </c>
      <c r="H184" s="416" t="s">
        <v>233</v>
      </c>
      <c r="I184" s="284"/>
      <c r="J184" s="284">
        <v>1</v>
      </c>
      <c r="K184" s="284"/>
      <c r="L184" s="284"/>
      <c r="M184" s="284"/>
      <c r="N184" s="284"/>
      <c r="O184" s="284"/>
      <c r="P184" s="284"/>
      <c r="Q184" s="57"/>
      <c r="R184" s="378"/>
      <c r="S184" s="378"/>
      <c r="T184" s="378">
        <v>1</v>
      </c>
      <c r="U184" s="378"/>
      <c r="V184" s="417" t="s">
        <v>287</v>
      </c>
      <c r="W184" s="264"/>
      <c r="X184" s="265"/>
    </row>
    <row r="185" spans="1:24" ht="34.5" customHeight="1">
      <c r="A185" s="413">
        <v>87</v>
      </c>
      <c r="B185" s="422" t="s">
        <v>1047</v>
      </c>
      <c r="C185" s="262" t="s">
        <v>469</v>
      </c>
      <c r="D185" s="295" t="s">
        <v>316</v>
      </c>
      <c r="E185" s="293" t="s">
        <v>316</v>
      </c>
      <c r="F185" s="415" t="s">
        <v>451</v>
      </c>
      <c r="G185" s="423">
        <v>45396</v>
      </c>
      <c r="H185" s="416" t="s">
        <v>233</v>
      </c>
      <c r="I185" s="284"/>
      <c r="J185" s="284">
        <v>1</v>
      </c>
      <c r="K185" s="284"/>
      <c r="L185" s="284"/>
      <c r="M185" s="284"/>
      <c r="N185" s="284"/>
      <c r="O185" s="284"/>
      <c r="P185" s="284"/>
      <c r="Q185" s="57"/>
      <c r="R185" s="378"/>
      <c r="S185" s="378"/>
      <c r="T185" s="378">
        <v>1</v>
      </c>
      <c r="U185" s="378"/>
      <c r="V185" s="417" t="s">
        <v>287</v>
      </c>
      <c r="W185" s="264"/>
      <c r="X185" s="265"/>
    </row>
    <row r="186" spans="1:24" ht="34.5" customHeight="1">
      <c r="A186" s="413">
        <v>88</v>
      </c>
      <c r="B186" s="422" t="s">
        <v>1048</v>
      </c>
      <c r="C186" s="262" t="s">
        <v>469</v>
      </c>
      <c r="D186" s="295" t="s">
        <v>316</v>
      </c>
      <c r="E186" s="293" t="s">
        <v>316</v>
      </c>
      <c r="F186" s="415" t="s">
        <v>448</v>
      </c>
      <c r="G186" s="423">
        <v>45396</v>
      </c>
      <c r="H186" s="416" t="s">
        <v>233</v>
      </c>
      <c r="I186" s="284"/>
      <c r="J186" s="284">
        <v>1</v>
      </c>
      <c r="K186" s="284"/>
      <c r="L186" s="284"/>
      <c r="M186" s="284"/>
      <c r="N186" s="284"/>
      <c r="O186" s="284"/>
      <c r="P186" s="284"/>
      <c r="Q186" s="57"/>
      <c r="R186" s="378"/>
      <c r="S186" s="378"/>
      <c r="T186" s="378">
        <v>1</v>
      </c>
      <c r="U186" s="378"/>
      <c r="V186" s="417" t="s">
        <v>287</v>
      </c>
      <c r="W186" s="264"/>
      <c r="X186" s="265"/>
    </row>
    <row r="187" spans="1:24" ht="34.5" customHeight="1">
      <c r="A187" s="413">
        <v>89</v>
      </c>
      <c r="B187" s="422" t="s">
        <v>1049</v>
      </c>
      <c r="C187" s="262" t="s">
        <v>469</v>
      </c>
      <c r="D187" s="295" t="s">
        <v>316</v>
      </c>
      <c r="E187" s="293" t="s">
        <v>316</v>
      </c>
      <c r="F187" s="75" t="s">
        <v>417</v>
      </c>
      <c r="G187" s="423">
        <v>45397</v>
      </c>
      <c r="H187" s="416" t="s">
        <v>233</v>
      </c>
      <c r="I187" s="284"/>
      <c r="J187" s="284">
        <v>1</v>
      </c>
      <c r="K187" s="284"/>
      <c r="L187" s="284"/>
      <c r="M187" s="284"/>
      <c r="N187" s="284"/>
      <c r="O187" s="284"/>
      <c r="P187" s="284"/>
      <c r="Q187" s="57"/>
      <c r="R187" s="378"/>
      <c r="S187" s="378"/>
      <c r="T187" s="378">
        <v>1</v>
      </c>
      <c r="U187" s="378"/>
      <c r="V187" s="417" t="s">
        <v>287</v>
      </c>
      <c r="W187" s="264"/>
      <c r="X187" s="265"/>
    </row>
    <row r="188" spans="1:24" ht="34.5" customHeight="1">
      <c r="A188" s="413">
        <v>90</v>
      </c>
      <c r="B188" s="422" t="s">
        <v>1050</v>
      </c>
      <c r="C188" s="262" t="s">
        <v>469</v>
      </c>
      <c r="D188" s="295" t="s">
        <v>316</v>
      </c>
      <c r="E188" s="293" t="s">
        <v>316</v>
      </c>
      <c r="F188" s="415" t="s">
        <v>448</v>
      </c>
      <c r="G188" s="423">
        <v>45397</v>
      </c>
      <c r="H188" s="416" t="s">
        <v>233</v>
      </c>
      <c r="I188" s="284"/>
      <c r="J188" s="284">
        <v>1</v>
      </c>
      <c r="K188" s="284"/>
      <c r="L188" s="284"/>
      <c r="M188" s="284"/>
      <c r="N188" s="284"/>
      <c r="O188" s="284"/>
      <c r="P188" s="284"/>
      <c r="Q188" s="57"/>
      <c r="R188" s="378"/>
      <c r="S188" s="378"/>
      <c r="T188" s="378">
        <v>1</v>
      </c>
      <c r="U188" s="378"/>
      <c r="V188" s="417" t="s">
        <v>287</v>
      </c>
      <c r="W188" s="264"/>
      <c r="X188" s="265"/>
    </row>
    <row r="189" spans="1:24" ht="34.5" customHeight="1">
      <c r="A189" s="413">
        <v>91</v>
      </c>
      <c r="B189" s="422" t="s">
        <v>1051</v>
      </c>
      <c r="C189" s="262" t="s">
        <v>469</v>
      </c>
      <c r="D189" s="295" t="s">
        <v>316</v>
      </c>
      <c r="E189" s="293" t="s">
        <v>316</v>
      </c>
      <c r="F189" s="75" t="s">
        <v>417</v>
      </c>
      <c r="G189" s="423">
        <v>45398</v>
      </c>
      <c r="H189" s="416" t="s">
        <v>233</v>
      </c>
      <c r="I189" s="284"/>
      <c r="J189" s="284">
        <v>1</v>
      </c>
      <c r="K189" s="284"/>
      <c r="L189" s="284"/>
      <c r="M189" s="284"/>
      <c r="N189" s="284"/>
      <c r="O189" s="284"/>
      <c r="P189" s="284"/>
      <c r="Q189" s="57"/>
      <c r="R189" s="378"/>
      <c r="S189" s="378"/>
      <c r="T189" s="378">
        <v>1</v>
      </c>
      <c r="U189" s="378"/>
      <c r="V189" s="417" t="s">
        <v>287</v>
      </c>
      <c r="W189" s="264"/>
      <c r="X189" s="265"/>
    </row>
    <row r="190" spans="1:24" ht="34.5" customHeight="1">
      <c r="A190" s="413">
        <v>92</v>
      </c>
      <c r="B190" s="422" t="s">
        <v>1052</v>
      </c>
      <c r="C190" s="262" t="s">
        <v>469</v>
      </c>
      <c r="D190" s="295" t="s">
        <v>316</v>
      </c>
      <c r="E190" s="293" t="s">
        <v>316</v>
      </c>
      <c r="F190" s="415" t="s">
        <v>448</v>
      </c>
      <c r="G190" s="423">
        <v>45398</v>
      </c>
      <c r="H190" s="416" t="s">
        <v>233</v>
      </c>
      <c r="I190" s="284"/>
      <c r="J190" s="284">
        <v>1</v>
      </c>
      <c r="K190" s="284"/>
      <c r="L190" s="284"/>
      <c r="M190" s="284"/>
      <c r="N190" s="284"/>
      <c r="O190" s="284"/>
      <c r="P190" s="284"/>
      <c r="Q190" s="57"/>
      <c r="R190" s="378"/>
      <c r="S190" s="378"/>
      <c r="T190" s="378">
        <v>1</v>
      </c>
      <c r="U190" s="378"/>
      <c r="V190" s="417" t="s">
        <v>287</v>
      </c>
      <c r="W190" s="264"/>
      <c r="X190" s="265"/>
    </row>
    <row r="191" spans="1:24" ht="34.5" customHeight="1">
      <c r="A191" s="413">
        <v>93</v>
      </c>
      <c r="B191" s="422" t="s">
        <v>1053</v>
      </c>
      <c r="C191" s="262" t="s">
        <v>469</v>
      </c>
      <c r="D191" s="295" t="s">
        <v>316</v>
      </c>
      <c r="E191" s="293" t="s">
        <v>316</v>
      </c>
      <c r="F191" s="75" t="s">
        <v>417</v>
      </c>
      <c r="G191" s="423">
        <v>45399</v>
      </c>
      <c r="H191" s="416" t="s">
        <v>233</v>
      </c>
      <c r="I191" s="284"/>
      <c r="J191" s="284">
        <v>1</v>
      </c>
      <c r="K191" s="284"/>
      <c r="L191" s="284"/>
      <c r="M191" s="284"/>
      <c r="N191" s="284"/>
      <c r="O191" s="284"/>
      <c r="P191" s="284"/>
      <c r="Q191" s="57"/>
      <c r="R191" s="378"/>
      <c r="S191" s="378"/>
      <c r="T191" s="378">
        <v>1</v>
      </c>
      <c r="U191" s="378"/>
      <c r="V191" s="417" t="s">
        <v>287</v>
      </c>
      <c r="W191" s="264"/>
      <c r="X191" s="265"/>
    </row>
    <row r="192" spans="1:24" ht="34.5" customHeight="1">
      <c r="A192" s="413">
        <v>94</v>
      </c>
      <c r="B192" s="422" t="s">
        <v>1054</v>
      </c>
      <c r="C192" s="262" t="s">
        <v>469</v>
      </c>
      <c r="D192" s="295" t="s">
        <v>316</v>
      </c>
      <c r="E192" s="293" t="s">
        <v>316</v>
      </c>
      <c r="F192" s="415" t="s">
        <v>448</v>
      </c>
      <c r="G192" s="423">
        <v>45399</v>
      </c>
      <c r="H192" s="416" t="s">
        <v>233</v>
      </c>
      <c r="I192" s="284"/>
      <c r="J192" s="284">
        <v>1</v>
      </c>
      <c r="K192" s="284"/>
      <c r="L192" s="284"/>
      <c r="M192" s="284"/>
      <c r="N192" s="284"/>
      <c r="O192" s="284"/>
      <c r="P192" s="284"/>
      <c r="Q192" s="57"/>
      <c r="R192" s="378"/>
      <c r="S192" s="378"/>
      <c r="T192" s="378">
        <v>1</v>
      </c>
      <c r="U192" s="378"/>
      <c r="V192" s="417" t="s">
        <v>287</v>
      </c>
      <c r="W192" s="264"/>
      <c r="X192" s="265"/>
    </row>
    <row r="193" spans="1:24" ht="34.5" customHeight="1">
      <c r="A193" s="413">
        <v>95</v>
      </c>
      <c r="B193" s="422" t="s">
        <v>1055</v>
      </c>
      <c r="C193" s="262" t="s">
        <v>469</v>
      </c>
      <c r="D193" s="295" t="s">
        <v>316</v>
      </c>
      <c r="E193" s="293" t="s">
        <v>316</v>
      </c>
      <c r="F193" s="75" t="s">
        <v>408</v>
      </c>
      <c r="G193" s="423">
        <v>45400</v>
      </c>
      <c r="H193" s="416" t="s">
        <v>233</v>
      </c>
      <c r="I193" s="284"/>
      <c r="J193" s="284">
        <v>1</v>
      </c>
      <c r="K193" s="284"/>
      <c r="L193" s="284"/>
      <c r="M193" s="284"/>
      <c r="N193" s="284"/>
      <c r="O193" s="284"/>
      <c r="P193" s="284"/>
      <c r="Q193" s="57"/>
      <c r="R193" s="378"/>
      <c r="S193" s="378"/>
      <c r="T193" s="378">
        <v>1</v>
      </c>
      <c r="U193" s="378"/>
      <c r="V193" s="417" t="s">
        <v>287</v>
      </c>
      <c r="W193" s="264"/>
      <c r="X193" s="265"/>
    </row>
    <row r="194" spans="1:24" ht="34.5" customHeight="1">
      <c r="A194" s="413">
        <v>96</v>
      </c>
      <c r="B194" s="422" t="s">
        <v>1056</v>
      </c>
      <c r="C194" s="262" t="s">
        <v>469</v>
      </c>
      <c r="D194" s="295" t="s">
        <v>316</v>
      </c>
      <c r="E194" s="293" t="s">
        <v>316</v>
      </c>
      <c r="F194" s="415" t="s">
        <v>286</v>
      </c>
      <c r="G194" s="423">
        <v>45400</v>
      </c>
      <c r="H194" s="416" t="s">
        <v>233</v>
      </c>
      <c r="I194" s="284"/>
      <c r="J194" s="284">
        <v>1</v>
      </c>
      <c r="K194" s="284"/>
      <c r="L194" s="284"/>
      <c r="M194" s="284"/>
      <c r="N194" s="284"/>
      <c r="O194" s="284"/>
      <c r="P194" s="284"/>
      <c r="Q194" s="57"/>
      <c r="R194" s="378"/>
      <c r="S194" s="378"/>
      <c r="T194" s="378">
        <v>1</v>
      </c>
      <c r="U194" s="378"/>
      <c r="V194" s="417" t="s">
        <v>287</v>
      </c>
      <c r="W194" s="264"/>
      <c r="X194" s="265"/>
    </row>
    <row r="195" spans="1:24" ht="34.5" customHeight="1">
      <c r="A195" s="413">
        <v>97</v>
      </c>
      <c r="B195" s="422" t="s">
        <v>1057</v>
      </c>
      <c r="C195" s="262" t="s">
        <v>469</v>
      </c>
      <c r="D195" s="295" t="s">
        <v>316</v>
      </c>
      <c r="E195" s="293" t="s">
        <v>316</v>
      </c>
      <c r="F195" s="415" t="s">
        <v>415</v>
      </c>
      <c r="G195" s="423">
        <v>45400</v>
      </c>
      <c r="H195" s="416" t="s">
        <v>233</v>
      </c>
      <c r="I195" s="284"/>
      <c r="J195" s="284">
        <v>1</v>
      </c>
      <c r="K195" s="284"/>
      <c r="L195" s="284"/>
      <c r="M195" s="284"/>
      <c r="N195" s="284"/>
      <c r="O195" s="284"/>
      <c r="P195" s="284"/>
      <c r="Q195" s="57"/>
      <c r="R195" s="378"/>
      <c r="S195" s="378"/>
      <c r="T195" s="378">
        <v>1</v>
      </c>
      <c r="U195" s="378"/>
      <c r="V195" s="417" t="s">
        <v>287</v>
      </c>
      <c r="W195" s="264"/>
      <c r="X195" s="265"/>
    </row>
    <row r="196" spans="1:24" ht="34.5" customHeight="1">
      <c r="A196" s="413">
        <v>98</v>
      </c>
      <c r="B196" s="422" t="s">
        <v>1058</v>
      </c>
      <c r="C196" s="262" t="s">
        <v>469</v>
      </c>
      <c r="D196" s="295" t="s">
        <v>316</v>
      </c>
      <c r="E196" s="293" t="s">
        <v>316</v>
      </c>
      <c r="F196" s="415" t="s">
        <v>445</v>
      </c>
      <c r="G196" s="423">
        <v>45400</v>
      </c>
      <c r="H196" s="416" t="s">
        <v>233</v>
      </c>
      <c r="I196" s="284"/>
      <c r="J196" s="284">
        <v>1</v>
      </c>
      <c r="K196" s="284"/>
      <c r="L196" s="284"/>
      <c r="M196" s="284"/>
      <c r="N196" s="284"/>
      <c r="O196" s="284"/>
      <c r="P196" s="284"/>
      <c r="Q196" s="57"/>
      <c r="R196" s="378"/>
      <c r="S196" s="378"/>
      <c r="T196" s="378">
        <v>1</v>
      </c>
      <c r="U196" s="378"/>
      <c r="V196" s="417" t="s">
        <v>287</v>
      </c>
      <c r="W196" s="264"/>
      <c r="X196" s="265"/>
    </row>
    <row r="197" spans="1:24" ht="34.5" customHeight="1">
      <c r="A197" s="413">
        <v>99</v>
      </c>
      <c r="B197" s="422" t="s">
        <v>1059</v>
      </c>
      <c r="C197" s="262" t="s">
        <v>469</v>
      </c>
      <c r="D197" s="295" t="s">
        <v>316</v>
      </c>
      <c r="E197" s="293" t="s">
        <v>316</v>
      </c>
      <c r="F197" s="415" t="s">
        <v>417</v>
      </c>
      <c r="G197" s="423">
        <v>45400</v>
      </c>
      <c r="H197" s="416" t="s">
        <v>233</v>
      </c>
      <c r="I197" s="284"/>
      <c r="J197" s="284">
        <v>1</v>
      </c>
      <c r="K197" s="284"/>
      <c r="L197" s="284"/>
      <c r="M197" s="284"/>
      <c r="N197" s="284"/>
      <c r="O197" s="284"/>
      <c r="P197" s="284"/>
      <c r="Q197" s="57"/>
      <c r="R197" s="378"/>
      <c r="S197" s="378"/>
      <c r="T197" s="378">
        <v>1</v>
      </c>
      <c r="U197" s="378"/>
      <c r="V197" s="417" t="s">
        <v>287</v>
      </c>
      <c r="W197" s="264"/>
      <c r="X197" s="265"/>
    </row>
    <row r="198" spans="1:24" ht="34.5" customHeight="1">
      <c r="A198" s="413">
        <v>100</v>
      </c>
      <c r="B198" s="422" t="s">
        <v>1060</v>
      </c>
      <c r="C198" s="262" t="s">
        <v>469</v>
      </c>
      <c r="D198" s="295" t="s">
        <v>316</v>
      </c>
      <c r="E198" s="293" t="s">
        <v>316</v>
      </c>
      <c r="F198" s="415" t="s">
        <v>414</v>
      </c>
      <c r="G198" s="423">
        <v>45400</v>
      </c>
      <c r="H198" s="416" t="s">
        <v>233</v>
      </c>
      <c r="I198" s="284"/>
      <c r="J198" s="284">
        <v>1</v>
      </c>
      <c r="K198" s="284"/>
      <c r="L198" s="284"/>
      <c r="M198" s="284"/>
      <c r="N198" s="284"/>
      <c r="O198" s="284"/>
      <c r="P198" s="284"/>
      <c r="Q198" s="57"/>
      <c r="R198" s="378"/>
      <c r="S198" s="378"/>
      <c r="T198" s="378">
        <v>1</v>
      </c>
      <c r="U198" s="378"/>
      <c r="V198" s="417" t="s">
        <v>287</v>
      </c>
      <c r="W198" s="264"/>
      <c r="X198" s="265"/>
    </row>
    <row r="199" spans="1:24" ht="34.5" customHeight="1">
      <c r="A199" s="413">
        <v>101</v>
      </c>
      <c r="B199" s="421" t="s">
        <v>1016</v>
      </c>
      <c r="C199" s="262" t="s">
        <v>469</v>
      </c>
      <c r="D199" s="295" t="s">
        <v>316</v>
      </c>
      <c r="E199" s="293" t="s">
        <v>316</v>
      </c>
      <c r="F199" s="415" t="s">
        <v>451</v>
      </c>
      <c r="G199" s="423">
        <v>45400</v>
      </c>
      <c r="H199" s="416" t="s">
        <v>218</v>
      </c>
      <c r="I199" s="284">
        <v>1</v>
      </c>
      <c r="J199" s="284"/>
      <c r="K199" s="284"/>
      <c r="L199" s="284"/>
      <c r="M199" s="284"/>
      <c r="N199" s="284"/>
      <c r="O199" s="284"/>
      <c r="P199" s="284"/>
      <c r="Q199" s="57"/>
      <c r="R199" s="378">
        <v>1</v>
      </c>
      <c r="S199" s="378"/>
      <c r="T199" s="378"/>
      <c r="U199" s="378"/>
      <c r="V199" s="417" t="s">
        <v>1163</v>
      </c>
      <c r="W199" s="264"/>
      <c r="X199" s="265"/>
    </row>
    <row r="200" spans="1:24" ht="34.5" customHeight="1">
      <c r="A200" s="413">
        <v>102</v>
      </c>
      <c r="B200" s="421" t="s">
        <v>1011</v>
      </c>
      <c r="C200" s="262" t="s">
        <v>469</v>
      </c>
      <c r="D200" s="295" t="s">
        <v>316</v>
      </c>
      <c r="E200" s="293" t="s">
        <v>316</v>
      </c>
      <c r="F200" s="415" t="s">
        <v>448</v>
      </c>
      <c r="G200" s="423">
        <v>45400</v>
      </c>
      <c r="H200" s="416" t="s">
        <v>218</v>
      </c>
      <c r="I200" s="284">
        <v>1</v>
      </c>
      <c r="J200" s="284"/>
      <c r="K200" s="284"/>
      <c r="L200" s="284"/>
      <c r="M200" s="284"/>
      <c r="N200" s="284"/>
      <c r="O200" s="284"/>
      <c r="P200" s="284"/>
      <c r="Q200" s="57"/>
      <c r="R200" s="378">
        <v>1</v>
      </c>
      <c r="S200" s="378"/>
      <c r="T200" s="378"/>
      <c r="U200" s="378"/>
      <c r="V200" s="417" t="s">
        <v>1158</v>
      </c>
      <c r="W200" s="264"/>
      <c r="X200" s="265"/>
    </row>
    <row r="201" spans="1:24" ht="34.5" customHeight="1">
      <c r="A201" s="413">
        <v>103</v>
      </c>
      <c r="B201" s="421" t="s">
        <v>1012</v>
      </c>
      <c r="C201" s="262" t="s">
        <v>469</v>
      </c>
      <c r="D201" s="295" t="s">
        <v>316</v>
      </c>
      <c r="E201" s="293" t="s">
        <v>316</v>
      </c>
      <c r="F201" s="75" t="s">
        <v>408</v>
      </c>
      <c r="G201" s="423">
        <v>45401</v>
      </c>
      <c r="H201" s="416" t="s">
        <v>218</v>
      </c>
      <c r="I201" s="284">
        <v>1</v>
      </c>
      <c r="J201" s="284"/>
      <c r="K201" s="284"/>
      <c r="L201" s="284"/>
      <c r="M201" s="284"/>
      <c r="N201" s="284"/>
      <c r="O201" s="284"/>
      <c r="P201" s="284"/>
      <c r="Q201" s="57"/>
      <c r="R201" s="378">
        <v>1</v>
      </c>
      <c r="S201" s="378"/>
      <c r="T201" s="378"/>
      <c r="U201" s="378"/>
      <c r="V201" s="417" t="s">
        <v>1159</v>
      </c>
      <c r="W201" s="264"/>
      <c r="X201" s="265"/>
    </row>
    <row r="202" spans="1:24" ht="34.5" customHeight="1">
      <c r="A202" s="413">
        <v>104</v>
      </c>
      <c r="B202" s="421" t="s">
        <v>1019</v>
      </c>
      <c r="C202" s="262" t="s">
        <v>469</v>
      </c>
      <c r="D202" s="295" t="s">
        <v>316</v>
      </c>
      <c r="E202" s="293" t="s">
        <v>316</v>
      </c>
      <c r="F202" s="415" t="s">
        <v>286</v>
      </c>
      <c r="G202" s="423">
        <v>45401</v>
      </c>
      <c r="H202" s="416" t="s">
        <v>218</v>
      </c>
      <c r="I202" s="284">
        <v>1</v>
      </c>
      <c r="J202" s="284"/>
      <c r="K202" s="284"/>
      <c r="L202" s="284"/>
      <c r="M202" s="284"/>
      <c r="N202" s="284"/>
      <c r="O202" s="284"/>
      <c r="P202" s="284"/>
      <c r="Q202" s="57"/>
      <c r="R202" s="378">
        <v>1</v>
      </c>
      <c r="S202" s="378"/>
      <c r="T202" s="378"/>
      <c r="U202" s="378"/>
      <c r="V202" s="417" t="s">
        <v>1166</v>
      </c>
      <c r="W202" s="264"/>
      <c r="X202" s="265"/>
    </row>
    <row r="203" spans="1:24" ht="34.5" customHeight="1">
      <c r="A203" s="413">
        <v>105</v>
      </c>
      <c r="B203" s="421" t="s">
        <v>1017</v>
      </c>
      <c r="C203" s="262" t="s">
        <v>469</v>
      </c>
      <c r="D203" s="295" t="s">
        <v>316</v>
      </c>
      <c r="E203" s="293" t="s">
        <v>316</v>
      </c>
      <c r="F203" s="415" t="s">
        <v>415</v>
      </c>
      <c r="G203" s="423">
        <v>45401</v>
      </c>
      <c r="H203" s="416" t="s">
        <v>218</v>
      </c>
      <c r="I203" s="284">
        <v>1</v>
      </c>
      <c r="J203" s="284"/>
      <c r="K203" s="284"/>
      <c r="L203" s="284"/>
      <c r="M203" s="284"/>
      <c r="N203" s="284"/>
      <c r="O203" s="284"/>
      <c r="P203" s="284"/>
      <c r="Q203" s="57"/>
      <c r="R203" s="378">
        <v>1</v>
      </c>
      <c r="S203" s="378"/>
      <c r="T203" s="378"/>
      <c r="U203" s="378"/>
      <c r="V203" s="417" t="s">
        <v>1164</v>
      </c>
      <c r="W203" s="264"/>
      <c r="X203" s="265"/>
    </row>
    <row r="204" spans="1:24" ht="34.5" customHeight="1">
      <c r="A204" s="413">
        <v>106</v>
      </c>
      <c r="B204" s="421" t="s">
        <v>1020</v>
      </c>
      <c r="C204" s="262" t="s">
        <v>469</v>
      </c>
      <c r="D204" s="295" t="s">
        <v>316</v>
      </c>
      <c r="E204" s="293" t="s">
        <v>316</v>
      </c>
      <c r="F204" s="415" t="s">
        <v>445</v>
      </c>
      <c r="G204" s="423">
        <v>45401</v>
      </c>
      <c r="H204" s="416" t="s">
        <v>218</v>
      </c>
      <c r="I204" s="284">
        <v>1</v>
      </c>
      <c r="J204" s="284"/>
      <c r="K204" s="284"/>
      <c r="L204" s="284"/>
      <c r="M204" s="284"/>
      <c r="N204" s="284"/>
      <c r="O204" s="284"/>
      <c r="P204" s="284"/>
      <c r="Q204" s="57"/>
      <c r="R204" s="378">
        <v>1</v>
      </c>
      <c r="S204" s="378"/>
      <c r="T204" s="378"/>
      <c r="U204" s="378"/>
      <c r="V204" s="417" t="s">
        <v>1164</v>
      </c>
      <c r="W204" s="264"/>
      <c r="X204" s="265"/>
    </row>
    <row r="205" spans="1:24" ht="34.5" customHeight="1">
      <c r="A205" s="413">
        <v>107</v>
      </c>
      <c r="B205" s="421" t="s">
        <v>1061</v>
      </c>
      <c r="C205" s="262" t="s">
        <v>469</v>
      </c>
      <c r="D205" s="295" t="s">
        <v>316</v>
      </c>
      <c r="E205" s="293" t="s">
        <v>316</v>
      </c>
      <c r="F205" s="415" t="s">
        <v>417</v>
      </c>
      <c r="G205" s="423">
        <v>45401</v>
      </c>
      <c r="H205" s="416" t="s">
        <v>218</v>
      </c>
      <c r="I205" s="284">
        <v>1</v>
      </c>
      <c r="J205" s="284"/>
      <c r="K205" s="284"/>
      <c r="L205" s="284"/>
      <c r="M205" s="284"/>
      <c r="N205" s="284"/>
      <c r="O205" s="284"/>
      <c r="P205" s="284"/>
      <c r="Q205" s="57"/>
      <c r="R205" s="378">
        <v>1</v>
      </c>
      <c r="S205" s="378"/>
      <c r="T205" s="378"/>
      <c r="U205" s="378"/>
      <c r="V205" s="417" t="s">
        <v>1167</v>
      </c>
      <c r="W205" s="264"/>
      <c r="X205" s="265"/>
    </row>
    <row r="206" spans="1:24" ht="34.5" customHeight="1">
      <c r="A206" s="413">
        <v>108</v>
      </c>
      <c r="B206" s="421" t="s">
        <v>1061</v>
      </c>
      <c r="C206" s="262" t="s">
        <v>469</v>
      </c>
      <c r="D206" s="295" t="s">
        <v>316</v>
      </c>
      <c r="E206" s="293" t="s">
        <v>316</v>
      </c>
      <c r="F206" s="415" t="s">
        <v>414</v>
      </c>
      <c r="G206" s="423">
        <v>45401</v>
      </c>
      <c r="H206" s="416" t="s">
        <v>218</v>
      </c>
      <c r="I206" s="284">
        <v>1</v>
      </c>
      <c r="J206" s="284"/>
      <c r="K206" s="284"/>
      <c r="L206" s="284"/>
      <c r="M206" s="284"/>
      <c r="N206" s="284"/>
      <c r="O206" s="284"/>
      <c r="P206" s="284"/>
      <c r="Q206" s="57"/>
      <c r="R206" s="378">
        <v>1</v>
      </c>
      <c r="S206" s="378"/>
      <c r="T206" s="378"/>
      <c r="U206" s="378"/>
      <c r="V206" s="417" t="s">
        <v>1158</v>
      </c>
      <c r="W206" s="264"/>
      <c r="X206" s="265"/>
    </row>
    <row r="207" spans="1:24" ht="34.5" customHeight="1">
      <c r="A207" s="413">
        <v>109</v>
      </c>
      <c r="B207" s="421" t="s">
        <v>1012</v>
      </c>
      <c r="C207" s="262" t="s">
        <v>469</v>
      </c>
      <c r="D207" s="295" t="s">
        <v>316</v>
      </c>
      <c r="E207" s="293" t="s">
        <v>316</v>
      </c>
      <c r="F207" s="415" t="s">
        <v>451</v>
      </c>
      <c r="G207" s="423">
        <v>45401</v>
      </c>
      <c r="H207" s="416" t="s">
        <v>218</v>
      </c>
      <c r="I207" s="284">
        <v>1</v>
      </c>
      <c r="J207" s="284"/>
      <c r="K207" s="284"/>
      <c r="L207" s="284"/>
      <c r="M207" s="284"/>
      <c r="N207" s="284"/>
      <c r="O207" s="284"/>
      <c r="P207" s="284"/>
      <c r="Q207" s="57"/>
      <c r="R207" s="378">
        <v>1</v>
      </c>
      <c r="S207" s="378"/>
      <c r="T207" s="378"/>
      <c r="U207" s="378"/>
      <c r="V207" s="417" t="s">
        <v>1159</v>
      </c>
      <c r="W207" s="264"/>
      <c r="X207" s="265"/>
    </row>
    <row r="208" spans="1:24" ht="34.5" customHeight="1">
      <c r="A208" s="413">
        <v>110</v>
      </c>
      <c r="B208" s="421" t="s">
        <v>1019</v>
      </c>
      <c r="C208" s="262" t="s">
        <v>469</v>
      </c>
      <c r="D208" s="295" t="s">
        <v>316</v>
      </c>
      <c r="E208" s="293" t="s">
        <v>316</v>
      </c>
      <c r="F208" s="415" t="s">
        <v>448</v>
      </c>
      <c r="G208" s="423">
        <v>45401</v>
      </c>
      <c r="H208" s="416" t="s">
        <v>218</v>
      </c>
      <c r="I208" s="284">
        <v>1</v>
      </c>
      <c r="J208" s="284"/>
      <c r="K208" s="284"/>
      <c r="L208" s="284"/>
      <c r="M208" s="284"/>
      <c r="N208" s="284"/>
      <c r="O208" s="284"/>
      <c r="P208" s="284"/>
      <c r="Q208" s="57"/>
      <c r="R208" s="378">
        <v>1</v>
      </c>
      <c r="S208" s="378"/>
      <c r="T208" s="378"/>
      <c r="U208" s="378"/>
      <c r="V208" s="417" t="s">
        <v>1166</v>
      </c>
      <c r="W208" s="264"/>
      <c r="X208" s="265"/>
    </row>
    <row r="209" spans="1:24" ht="34.5" customHeight="1">
      <c r="A209" s="413">
        <v>111</v>
      </c>
      <c r="B209" s="421" t="s">
        <v>1017</v>
      </c>
      <c r="C209" s="262" t="s">
        <v>469</v>
      </c>
      <c r="D209" s="295" t="s">
        <v>316</v>
      </c>
      <c r="E209" s="293" t="s">
        <v>316</v>
      </c>
      <c r="F209" s="75" t="s">
        <v>408</v>
      </c>
      <c r="G209" s="423">
        <v>45402</v>
      </c>
      <c r="H209" s="416" t="s">
        <v>218</v>
      </c>
      <c r="I209" s="284">
        <v>1</v>
      </c>
      <c r="J209" s="284"/>
      <c r="K209" s="284"/>
      <c r="L209" s="284"/>
      <c r="M209" s="284"/>
      <c r="N209" s="284"/>
      <c r="O209" s="284"/>
      <c r="P209" s="284"/>
      <c r="Q209" s="57"/>
      <c r="R209" s="378">
        <v>1</v>
      </c>
      <c r="S209" s="378"/>
      <c r="T209" s="378"/>
      <c r="U209" s="378"/>
      <c r="V209" s="417" t="s">
        <v>1164</v>
      </c>
      <c r="W209" s="264"/>
      <c r="X209" s="265"/>
    </row>
    <row r="210" spans="1:24" ht="34.5" customHeight="1">
      <c r="A210" s="413">
        <v>112</v>
      </c>
      <c r="B210" s="421" t="s">
        <v>1011</v>
      </c>
      <c r="C210" s="262" t="s">
        <v>469</v>
      </c>
      <c r="D210" s="295" t="s">
        <v>316</v>
      </c>
      <c r="E210" s="293" t="s">
        <v>316</v>
      </c>
      <c r="F210" s="415" t="s">
        <v>286</v>
      </c>
      <c r="G210" s="423">
        <v>45402</v>
      </c>
      <c r="H210" s="416" t="s">
        <v>218</v>
      </c>
      <c r="I210" s="284">
        <v>1</v>
      </c>
      <c r="J210" s="284"/>
      <c r="K210" s="284"/>
      <c r="L210" s="284"/>
      <c r="M210" s="284"/>
      <c r="N210" s="284"/>
      <c r="O210" s="284"/>
      <c r="P210" s="284"/>
      <c r="Q210" s="57"/>
      <c r="R210" s="378">
        <v>1</v>
      </c>
      <c r="S210" s="378"/>
      <c r="T210" s="378"/>
      <c r="U210" s="378"/>
      <c r="V210" s="417" t="s">
        <v>1158</v>
      </c>
      <c r="W210" s="264"/>
      <c r="X210" s="265"/>
    </row>
    <row r="211" spans="1:24" ht="34.5" customHeight="1">
      <c r="A211" s="413">
        <v>113</v>
      </c>
      <c r="B211" s="421" t="s">
        <v>1011</v>
      </c>
      <c r="C211" s="262" t="s">
        <v>469</v>
      </c>
      <c r="D211" s="295" t="s">
        <v>316</v>
      </c>
      <c r="E211" s="293" t="s">
        <v>316</v>
      </c>
      <c r="F211" s="415" t="s">
        <v>415</v>
      </c>
      <c r="G211" s="423">
        <v>45402</v>
      </c>
      <c r="H211" s="416" t="s">
        <v>218</v>
      </c>
      <c r="I211" s="284">
        <v>1</v>
      </c>
      <c r="J211" s="284"/>
      <c r="K211" s="284"/>
      <c r="L211" s="284"/>
      <c r="M211" s="284"/>
      <c r="N211" s="284"/>
      <c r="O211" s="284"/>
      <c r="P211" s="284"/>
      <c r="Q211" s="57"/>
      <c r="R211" s="378">
        <v>1</v>
      </c>
      <c r="S211" s="378"/>
      <c r="T211" s="378"/>
      <c r="U211" s="378"/>
      <c r="V211" s="417" t="s">
        <v>1158</v>
      </c>
      <c r="W211" s="264"/>
      <c r="X211" s="265"/>
    </row>
    <row r="212" spans="1:24" ht="34.5" customHeight="1">
      <c r="A212" s="413">
        <v>114</v>
      </c>
      <c r="B212" s="421" t="s">
        <v>1012</v>
      </c>
      <c r="C212" s="262" t="s">
        <v>469</v>
      </c>
      <c r="D212" s="295" t="s">
        <v>316</v>
      </c>
      <c r="E212" s="293" t="s">
        <v>316</v>
      </c>
      <c r="F212" s="415" t="s">
        <v>445</v>
      </c>
      <c r="G212" s="423">
        <v>45402</v>
      </c>
      <c r="H212" s="416" t="s">
        <v>218</v>
      </c>
      <c r="I212" s="284">
        <v>1</v>
      </c>
      <c r="J212" s="284"/>
      <c r="K212" s="284"/>
      <c r="L212" s="284"/>
      <c r="M212" s="284"/>
      <c r="N212" s="284"/>
      <c r="O212" s="284"/>
      <c r="P212" s="284"/>
      <c r="Q212" s="57"/>
      <c r="R212" s="378">
        <v>1</v>
      </c>
      <c r="S212" s="378"/>
      <c r="T212" s="378"/>
      <c r="U212" s="378"/>
      <c r="V212" s="417" t="s">
        <v>1159</v>
      </c>
      <c r="W212" s="264"/>
      <c r="X212" s="265"/>
    </row>
    <row r="213" spans="1:24" ht="34.5" customHeight="1">
      <c r="A213" s="413">
        <v>115</v>
      </c>
      <c r="B213" s="421" t="s">
        <v>1019</v>
      </c>
      <c r="C213" s="262" t="s">
        <v>469</v>
      </c>
      <c r="D213" s="295" t="s">
        <v>316</v>
      </c>
      <c r="E213" s="293" t="s">
        <v>316</v>
      </c>
      <c r="F213" s="415" t="s">
        <v>417</v>
      </c>
      <c r="G213" s="423">
        <v>45402</v>
      </c>
      <c r="H213" s="416" t="s">
        <v>218</v>
      </c>
      <c r="I213" s="284">
        <v>1</v>
      </c>
      <c r="J213" s="284"/>
      <c r="K213" s="284"/>
      <c r="L213" s="284"/>
      <c r="M213" s="284"/>
      <c r="N213" s="284"/>
      <c r="O213" s="284"/>
      <c r="P213" s="284"/>
      <c r="Q213" s="57"/>
      <c r="R213" s="378">
        <v>1</v>
      </c>
      <c r="S213" s="378"/>
      <c r="T213" s="378"/>
      <c r="U213" s="378"/>
      <c r="V213" s="417" t="s">
        <v>1166</v>
      </c>
      <c r="W213" s="264"/>
      <c r="X213" s="265"/>
    </row>
    <row r="214" spans="1:24" ht="34.5" customHeight="1">
      <c r="A214" s="413">
        <v>116</v>
      </c>
      <c r="B214" s="421" t="s">
        <v>1017</v>
      </c>
      <c r="C214" s="262" t="s">
        <v>469</v>
      </c>
      <c r="D214" s="295" t="s">
        <v>316</v>
      </c>
      <c r="E214" s="293" t="s">
        <v>316</v>
      </c>
      <c r="F214" s="415" t="s">
        <v>414</v>
      </c>
      <c r="G214" s="423">
        <v>45402</v>
      </c>
      <c r="H214" s="416" t="s">
        <v>218</v>
      </c>
      <c r="I214" s="284">
        <v>1</v>
      </c>
      <c r="J214" s="284"/>
      <c r="K214" s="284"/>
      <c r="L214" s="284"/>
      <c r="M214" s="284"/>
      <c r="N214" s="284"/>
      <c r="O214" s="284"/>
      <c r="P214" s="284"/>
      <c r="Q214" s="57"/>
      <c r="R214" s="378">
        <v>1</v>
      </c>
      <c r="S214" s="378"/>
      <c r="T214" s="378"/>
      <c r="U214" s="378"/>
      <c r="V214" s="417" t="s">
        <v>1164</v>
      </c>
      <c r="W214" s="264"/>
      <c r="X214" s="265"/>
    </row>
    <row r="215" spans="1:24" ht="34.5" customHeight="1">
      <c r="A215" s="413">
        <v>117</v>
      </c>
      <c r="B215" s="421" t="s">
        <v>1062</v>
      </c>
      <c r="C215" s="262" t="s">
        <v>469</v>
      </c>
      <c r="D215" s="295" t="s">
        <v>316</v>
      </c>
      <c r="E215" s="293" t="s">
        <v>316</v>
      </c>
      <c r="F215" s="415" t="s">
        <v>451</v>
      </c>
      <c r="G215" s="423">
        <v>45402</v>
      </c>
      <c r="H215" s="416" t="s">
        <v>218</v>
      </c>
      <c r="I215" s="284">
        <v>1</v>
      </c>
      <c r="J215" s="284"/>
      <c r="K215" s="284"/>
      <c r="L215" s="284"/>
      <c r="M215" s="284"/>
      <c r="N215" s="284"/>
      <c r="O215" s="284"/>
      <c r="P215" s="284"/>
      <c r="Q215" s="57"/>
      <c r="R215" s="378">
        <v>1</v>
      </c>
      <c r="S215" s="378"/>
      <c r="T215" s="378"/>
      <c r="U215" s="378"/>
      <c r="V215" s="417" t="s">
        <v>1164</v>
      </c>
      <c r="W215" s="264"/>
      <c r="X215" s="265"/>
    </row>
    <row r="216" spans="1:24" ht="34.5" customHeight="1">
      <c r="A216" s="413">
        <v>118</v>
      </c>
      <c r="B216" s="421" t="s">
        <v>1063</v>
      </c>
      <c r="C216" s="262" t="s">
        <v>469</v>
      </c>
      <c r="D216" s="295" t="s">
        <v>316</v>
      </c>
      <c r="E216" s="293" t="s">
        <v>316</v>
      </c>
      <c r="F216" s="415" t="s">
        <v>448</v>
      </c>
      <c r="G216" s="423">
        <v>45402</v>
      </c>
      <c r="H216" s="416" t="s">
        <v>218</v>
      </c>
      <c r="I216" s="284">
        <v>1</v>
      </c>
      <c r="J216" s="284"/>
      <c r="K216" s="284"/>
      <c r="L216" s="284"/>
      <c r="M216" s="284"/>
      <c r="N216" s="284"/>
      <c r="O216" s="284"/>
      <c r="P216" s="284"/>
      <c r="Q216" s="57"/>
      <c r="R216" s="378">
        <v>1</v>
      </c>
      <c r="S216" s="378"/>
      <c r="T216" s="378"/>
      <c r="U216" s="378"/>
      <c r="V216" s="417" t="s">
        <v>1168</v>
      </c>
      <c r="W216" s="264"/>
      <c r="X216" s="265"/>
    </row>
    <row r="217" spans="1:24" ht="34.5" customHeight="1">
      <c r="A217" s="413">
        <v>119</v>
      </c>
      <c r="B217" s="421" t="s">
        <v>1064</v>
      </c>
      <c r="C217" s="262" t="s">
        <v>469</v>
      </c>
      <c r="D217" s="295" t="s">
        <v>316</v>
      </c>
      <c r="E217" s="293" t="s">
        <v>316</v>
      </c>
      <c r="F217" s="75" t="s">
        <v>408</v>
      </c>
      <c r="G217" s="423">
        <v>45403</v>
      </c>
      <c r="H217" s="416" t="s">
        <v>218</v>
      </c>
      <c r="I217" s="284">
        <v>1</v>
      </c>
      <c r="J217" s="284"/>
      <c r="K217" s="284"/>
      <c r="L217" s="284"/>
      <c r="M217" s="284"/>
      <c r="N217" s="284"/>
      <c r="O217" s="284"/>
      <c r="P217" s="284"/>
      <c r="Q217" s="57"/>
      <c r="R217" s="378">
        <v>1</v>
      </c>
      <c r="S217" s="378"/>
      <c r="T217" s="378"/>
      <c r="U217" s="378"/>
      <c r="V217" s="417" t="s">
        <v>1169</v>
      </c>
      <c r="W217" s="264"/>
      <c r="X217" s="265"/>
    </row>
    <row r="218" spans="1:24" ht="34.5" customHeight="1">
      <c r="A218" s="413">
        <v>120</v>
      </c>
      <c r="B218" s="421" t="s">
        <v>1065</v>
      </c>
      <c r="C218" s="262" t="s">
        <v>469</v>
      </c>
      <c r="D218" s="295" t="s">
        <v>316</v>
      </c>
      <c r="E218" s="293" t="s">
        <v>316</v>
      </c>
      <c r="F218" s="415" t="s">
        <v>286</v>
      </c>
      <c r="G218" s="423">
        <v>45403</v>
      </c>
      <c r="H218" s="416" t="s">
        <v>218</v>
      </c>
      <c r="I218" s="284">
        <v>1</v>
      </c>
      <c r="J218" s="284"/>
      <c r="K218" s="284"/>
      <c r="L218" s="284"/>
      <c r="M218" s="284"/>
      <c r="N218" s="284"/>
      <c r="O218" s="284"/>
      <c r="P218" s="284"/>
      <c r="Q218" s="57"/>
      <c r="R218" s="378">
        <v>1</v>
      </c>
      <c r="S218" s="378"/>
      <c r="T218" s="378"/>
      <c r="U218" s="378"/>
      <c r="V218" s="417" t="s">
        <v>1170</v>
      </c>
      <c r="W218" s="264"/>
      <c r="X218" s="265"/>
    </row>
    <row r="219" spans="1:24" ht="34.5" customHeight="1">
      <c r="A219" s="413">
        <v>121</v>
      </c>
      <c r="B219" s="421" t="s">
        <v>1066</v>
      </c>
      <c r="C219" s="262" t="s">
        <v>469</v>
      </c>
      <c r="D219" s="295" t="s">
        <v>316</v>
      </c>
      <c r="E219" s="293" t="s">
        <v>316</v>
      </c>
      <c r="F219" s="415" t="s">
        <v>415</v>
      </c>
      <c r="G219" s="423">
        <v>45403</v>
      </c>
      <c r="H219" s="416" t="s">
        <v>218</v>
      </c>
      <c r="I219" s="284">
        <v>1</v>
      </c>
      <c r="J219" s="284"/>
      <c r="K219" s="284"/>
      <c r="L219" s="284"/>
      <c r="M219" s="284"/>
      <c r="N219" s="284"/>
      <c r="O219" s="284"/>
      <c r="P219" s="284"/>
      <c r="Q219" s="57"/>
      <c r="R219" s="378">
        <v>1</v>
      </c>
      <c r="S219" s="378"/>
      <c r="T219" s="378"/>
      <c r="U219" s="378"/>
      <c r="V219" s="417" t="s">
        <v>1157</v>
      </c>
      <c r="W219" s="264"/>
      <c r="X219" s="265"/>
    </row>
    <row r="220" spans="1:24" ht="34.5" customHeight="1">
      <c r="A220" s="413">
        <v>122</v>
      </c>
      <c r="B220" s="421" t="s">
        <v>1066</v>
      </c>
      <c r="C220" s="262" t="s">
        <v>469</v>
      </c>
      <c r="D220" s="295" t="s">
        <v>316</v>
      </c>
      <c r="E220" s="293" t="s">
        <v>316</v>
      </c>
      <c r="F220" s="415" t="s">
        <v>445</v>
      </c>
      <c r="G220" s="423">
        <v>45403</v>
      </c>
      <c r="H220" s="416" t="s">
        <v>218</v>
      </c>
      <c r="I220" s="284">
        <v>1</v>
      </c>
      <c r="J220" s="284"/>
      <c r="K220" s="284"/>
      <c r="L220" s="284"/>
      <c r="M220" s="284"/>
      <c r="N220" s="284"/>
      <c r="O220" s="284"/>
      <c r="P220" s="284"/>
      <c r="Q220" s="57"/>
      <c r="R220" s="378">
        <v>1</v>
      </c>
      <c r="S220" s="378"/>
      <c r="T220" s="378"/>
      <c r="U220" s="378"/>
      <c r="V220" s="417" t="s">
        <v>1157</v>
      </c>
      <c r="W220" s="264"/>
      <c r="X220" s="265"/>
    </row>
    <row r="221" spans="1:24" ht="34.5" customHeight="1">
      <c r="A221" s="413">
        <v>123</v>
      </c>
      <c r="B221" s="421" t="s">
        <v>1012</v>
      </c>
      <c r="C221" s="262" t="s">
        <v>469</v>
      </c>
      <c r="D221" s="295" t="s">
        <v>316</v>
      </c>
      <c r="E221" s="293" t="s">
        <v>316</v>
      </c>
      <c r="F221" s="415" t="s">
        <v>417</v>
      </c>
      <c r="G221" s="423">
        <v>45403</v>
      </c>
      <c r="H221" s="416" t="s">
        <v>218</v>
      </c>
      <c r="I221" s="284">
        <v>1</v>
      </c>
      <c r="J221" s="284"/>
      <c r="K221" s="284"/>
      <c r="L221" s="284"/>
      <c r="M221" s="284"/>
      <c r="N221" s="284"/>
      <c r="O221" s="284"/>
      <c r="P221" s="284"/>
      <c r="Q221" s="57"/>
      <c r="R221" s="378">
        <v>1</v>
      </c>
      <c r="S221" s="378"/>
      <c r="T221" s="378"/>
      <c r="U221" s="378"/>
      <c r="V221" s="417" t="s">
        <v>1159</v>
      </c>
      <c r="W221" s="264"/>
      <c r="X221" s="265"/>
    </row>
    <row r="222" spans="1:24" ht="34.5" customHeight="1">
      <c r="A222" s="413">
        <v>124</v>
      </c>
      <c r="B222" s="421" t="s">
        <v>1011</v>
      </c>
      <c r="C222" s="262" t="s">
        <v>469</v>
      </c>
      <c r="D222" s="295" t="s">
        <v>316</v>
      </c>
      <c r="E222" s="293" t="s">
        <v>316</v>
      </c>
      <c r="F222" s="415" t="s">
        <v>414</v>
      </c>
      <c r="G222" s="423">
        <v>45403</v>
      </c>
      <c r="H222" s="416" t="s">
        <v>218</v>
      </c>
      <c r="I222" s="284">
        <v>1</v>
      </c>
      <c r="J222" s="284"/>
      <c r="K222" s="284"/>
      <c r="L222" s="284"/>
      <c r="M222" s="284"/>
      <c r="N222" s="284"/>
      <c r="O222" s="284"/>
      <c r="P222" s="284"/>
      <c r="Q222" s="57"/>
      <c r="R222" s="378">
        <v>1</v>
      </c>
      <c r="S222" s="378"/>
      <c r="T222" s="378"/>
      <c r="U222" s="378"/>
      <c r="V222" s="417" t="s">
        <v>1158</v>
      </c>
      <c r="W222" s="264"/>
      <c r="X222" s="265"/>
    </row>
    <row r="223" spans="1:24" ht="34.5" customHeight="1">
      <c r="A223" s="413">
        <v>125</v>
      </c>
      <c r="B223" s="421" t="s">
        <v>1066</v>
      </c>
      <c r="C223" s="262" t="s">
        <v>469</v>
      </c>
      <c r="D223" s="295" t="s">
        <v>316</v>
      </c>
      <c r="E223" s="293" t="s">
        <v>316</v>
      </c>
      <c r="F223" s="415" t="s">
        <v>451</v>
      </c>
      <c r="G223" s="423">
        <v>45403</v>
      </c>
      <c r="H223" s="416" t="s">
        <v>218</v>
      </c>
      <c r="I223" s="284">
        <v>1</v>
      </c>
      <c r="J223" s="284"/>
      <c r="K223" s="284"/>
      <c r="L223" s="284"/>
      <c r="M223" s="284"/>
      <c r="N223" s="284"/>
      <c r="O223" s="284"/>
      <c r="P223" s="284"/>
      <c r="Q223" s="57"/>
      <c r="R223" s="378">
        <v>1</v>
      </c>
      <c r="S223" s="378"/>
      <c r="T223" s="378"/>
      <c r="U223" s="378"/>
      <c r="V223" s="417" t="s">
        <v>1157</v>
      </c>
      <c r="W223" s="264"/>
      <c r="X223" s="265"/>
    </row>
    <row r="224" spans="1:24" ht="34.5" customHeight="1">
      <c r="A224" s="413">
        <v>126</v>
      </c>
      <c r="B224" s="421" t="s">
        <v>1012</v>
      </c>
      <c r="C224" s="262" t="s">
        <v>469</v>
      </c>
      <c r="D224" s="295" t="s">
        <v>316</v>
      </c>
      <c r="E224" s="293" t="s">
        <v>316</v>
      </c>
      <c r="F224" s="415" t="s">
        <v>448</v>
      </c>
      <c r="G224" s="423">
        <v>45403</v>
      </c>
      <c r="H224" s="416" t="s">
        <v>218</v>
      </c>
      <c r="I224" s="284">
        <v>1</v>
      </c>
      <c r="J224" s="284"/>
      <c r="K224" s="284"/>
      <c r="L224" s="284"/>
      <c r="M224" s="284"/>
      <c r="N224" s="284"/>
      <c r="O224" s="284"/>
      <c r="P224" s="284"/>
      <c r="Q224" s="57"/>
      <c r="R224" s="378">
        <v>1</v>
      </c>
      <c r="S224" s="378"/>
      <c r="T224" s="378"/>
      <c r="U224" s="378"/>
      <c r="V224" s="417" t="s">
        <v>1159</v>
      </c>
      <c r="W224" s="264"/>
      <c r="X224" s="265"/>
    </row>
    <row r="225" spans="1:24" ht="34.5" customHeight="1">
      <c r="A225" s="413">
        <v>127</v>
      </c>
      <c r="B225" s="421" t="s">
        <v>1011</v>
      </c>
      <c r="C225" s="262" t="s">
        <v>469</v>
      </c>
      <c r="D225" s="295" t="s">
        <v>316</v>
      </c>
      <c r="E225" s="293" t="s">
        <v>316</v>
      </c>
      <c r="F225" s="75" t="s">
        <v>408</v>
      </c>
      <c r="G225" s="423">
        <v>45404</v>
      </c>
      <c r="H225" s="416" t="s">
        <v>218</v>
      </c>
      <c r="I225" s="284">
        <v>1</v>
      </c>
      <c r="J225" s="284"/>
      <c r="K225" s="284"/>
      <c r="L225" s="284"/>
      <c r="M225" s="284"/>
      <c r="N225" s="284"/>
      <c r="O225" s="284"/>
      <c r="P225" s="284"/>
      <c r="Q225" s="57"/>
      <c r="R225" s="378">
        <v>1</v>
      </c>
      <c r="S225" s="378"/>
      <c r="T225" s="378"/>
      <c r="U225" s="378"/>
      <c r="V225" s="417" t="s">
        <v>1158</v>
      </c>
      <c r="W225" s="264"/>
      <c r="X225" s="265"/>
    </row>
    <row r="226" spans="1:24" ht="34.5" customHeight="1">
      <c r="A226" s="413">
        <v>128</v>
      </c>
      <c r="B226" s="421" t="s">
        <v>1067</v>
      </c>
      <c r="C226" s="262" t="s">
        <v>469</v>
      </c>
      <c r="D226" s="295" t="s">
        <v>316</v>
      </c>
      <c r="E226" s="293" t="s">
        <v>316</v>
      </c>
      <c r="F226" s="415" t="s">
        <v>286</v>
      </c>
      <c r="G226" s="423">
        <v>45404</v>
      </c>
      <c r="H226" s="416" t="s">
        <v>218</v>
      </c>
      <c r="I226" s="284">
        <v>1</v>
      </c>
      <c r="J226" s="284"/>
      <c r="K226" s="284"/>
      <c r="L226" s="284"/>
      <c r="M226" s="284"/>
      <c r="N226" s="284"/>
      <c r="O226" s="284"/>
      <c r="P226" s="284"/>
      <c r="Q226" s="57"/>
      <c r="R226" s="378">
        <v>1</v>
      </c>
      <c r="S226" s="378"/>
      <c r="T226" s="378"/>
      <c r="U226" s="378"/>
      <c r="V226" s="417" t="s">
        <v>1171</v>
      </c>
      <c r="W226" s="264"/>
      <c r="X226" s="265"/>
    </row>
    <row r="227" spans="1:24" ht="34.5" customHeight="1">
      <c r="A227" s="413">
        <v>129</v>
      </c>
      <c r="B227" s="421" t="s">
        <v>1068</v>
      </c>
      <c r="C227" s="262" t="s">
        <v>469</v>
      </c>
      <c r="D227" s="295" t="s">
        <v>316</v>
      </c>
      <c r="E227" s="293" t="s">
        <v>316</v>
      </c>
      <c r="F227" s="415" t="s">
        <v>415</v>
      </c>
      <c r="G227" s="423">
        <v>45404</v>
      </c>
      <c r="H227" s="416" t="s">
        <v>218</v>
      </c>
      <c r="I227" s="284">
        <v>1</v>
      </c>
      <c r="J227" s="284"/>
      <c r="K227" s="284"/>
      <c r="L227" s="284"/>
      <c r="M227" s="284"/>
      <c r="N227" s="284"/>
      <c r="O227" s="284"/>
      <c r="P227" s="284"/>
      <c r="Q227" s="57"/>
      <c r="R227" s="378">
        <v>1</v>
      </c>
      <c r="S227" s="378"/>
      <c r="T227" s="378"/>
      <c r="U227" s="378"/>
      <c r="V227" s="417" t="s">
        <v>1171</v>
      </c>
      <c r="W227" s="264"/>
      <c r="X227" s="265"/>
    </row>
    <row r="228" spans="1:24" ht="34.5" customHeight="1">
      <c r="A228" s="413">
        <v>130</v>
      </c>
      <c r="B228" s="421" t="s">
        <v>1069</v>
      </c>
      <c r="C228" s="262" t="s">
        <v>469</v>
      </c>
      <c r="D228" s="295" t="s">
        <v>316</v>
      </c>
      <c r="E228" s="293" t="s">
        <v>316</v>
      </c>
      <c r="F228" s="415" t="s">
        <v>445</v>
      </c>
      <c r="G228" s="423">
        <v>45404</v>
      </c>
      <c r="H228" s="416" t="s">
        <v>218</v>
      </c>
      <c r="I228" s="284">
        <v>1</v>
      </c>
      <c r="J228" s="284"/>
      <c r="K228" s="284"/>
      <c r="L228" s="284"/>
      <c r="M228" s="284"/>
      <c r="N228" s="284"/>
      <c r="O228" s="284"/>
      <c r="P228" s="284"/>
      <c r="Q228" s="57"/>
      <c r="R228" s="378">
        <v>1</v>
      </c>
      <c r="S228" s="378"/>
      <c r="T228" s="378"/>
      <c r="U228" s="378"/>
      <c r="V228" s="417" t="s">
        <v>1171</v>
      </c>
      <c r="W228" s="264"/>
      <c r="X228" s="265"/>
    </row>
    <row r="229" spans="1:24" ht="34.5" customHeight="1">
      <c r="A229" s="413">
        <v>131</v>
      </c>
      <c r="B229" s="421" t="s">
        <v>1070</v>
      </c>
      <c r="C229" s="262" t="s">
        <v>469</v>
      </c>
      <c r="D229" s="295" t="s">
        <v>316</v>
      </c>
      <c r="E229" s="293" t="s">
        <v>316</v>
      </c>
      <c r="F229" s="415" t="s">
        <v>417</v>
      </c>
      <c r="G229" s="423">
        <v>45404</v>
      </c>
      <c r="H229" s="416" t="s">
        <v>218</v>
      </c>
      <c r="I229" s="284">
        <v>1</v>
      </c>
      <c r="J229" s="284"/>
      <c r="K229" s="284"/>
      <c r="L229" s="284"/>
      <c r="M229" s="284"/>
      <c r="N229" s="284"/>
      <c r="O229" s="284"/>
      <c r="P229" s="284"/>
      <c r="Q229" s="57"/>
      <c r="R229" s="378">
        <v>1</v>
      </c>
      <c r="S229" s="378"/>
      <c r="T229" s="378"/>
      <c r="U229" s="378"/>
      <c r="V229" s="417" t="s">
        <v>1172</v>
      </c>
      <c r="W229" s="264"/>
      <c r="X229" s="265"/>
    </row>
    <row r="230" spans="1:24" ht="34.5" customHeight="1">
      <c r="A230" s="413">
        <v>132</v>
      </c>
      <c r="B230" s="421" t="s">
        <v>1071</v>
      </c>
      <c r="C230" s="262" t="s">
        <v>469</v>
      </c>
      <c r="D230" s="295" t="s">
        <v>316</v>
      </c>
      <c r="E230" s="293" t="s">
        <v>316</v>
      </c>
      <c r="F230" s="415" t="s">
        <v>414</v>
      </c>
      <c r="G230" s="423">
        <v>45404</v>
      </c>
      <c r="H230" s="416" t="s">
        <v>236</v>
      </c>
      <c r="I230" s="284"/>
      <c r="J230" s="284"/>
      <c r="K230" s="284"/>
      <c r="L230" s="284"/>
      <c r="M230" s="284">
        <v>1</v>
      </c>
      <c r="N230" s="284"/>
      <c r="O230" s="284"/>
      <c r="P230" s="284"/>
      <c r="Q230" s="57"/>
      <c r="R230" s="378">
        <v>1</v>
      </c>
      <c r="S230" s="378"/>
      <c r="T230" s="378"/>
      <c r="U230" s="378"/>
      <c r="V230" s="417" t="s">
        <v>1173</v>
      </c>
      <c r="W230" s="264"/>
      <c r="X230" s="265"/>
    </row>
    <row r="231" spans="1:24" ht="34.5" customHeight="1">
      <c r="A231" s="413">
        <v>133</v>
      </c>
      <c r="B231" s="421" t="s">
        <v>1072</v>
      </c>
      <c r="C231" s="262" t="s">
        <v>469</v>
      </c>
      <c r="D231" s="295" t="s">
        <v>316</v>
      </c>
      <c r="E231" s="293" t="s">
        <v>316</v>
      </c>
      <c r="F231" s="415" t="s">
        <v>451</v>
      </c>
      <c r="G231" s="423">
        <v>45404</v>
      </c>
      <c r="H231" s="416" t="s">
        <v>236</v>
      </c>
      <c r="I231" s="284"/>
      <c r="J231" s="284"/>
      <c r="K231" s="284"/>
      <c r="L231" s="284"/>
      <c r="M231" s="284">
        <v>1</v>
      </c>
      <c r="N231" s="284"/>
      <c r="O231" s="284"/>
      <c r="P231" s="284"/>
      <c r="Q231" s="57"/>
      <c r="R231" s="378">
        <v>1</v>
      </c>
      <c r="S231" s="378"/>
      <c r="T231" s="378"/>
      <c r="U231" s="378"/>
      <c r="V231" s="417" t="s">
        <v>1174</v>
      </c>
      <c r="W231" s="264"/>
      <c r="X231" s="265"/>
    </row>
    <row r="232" spans="1:24" ht="34.5" customHeight="1">
      <c r="A232" s="413">
        <v>134</v>
      </c>
      <c r="B232" s="421" t="s">
        <v>1070</v>
      </c>
      <c r="C232" s="262" t="s">
        <v>469</v>
      </c>
      <c r="D232" s="295" t="s">
        <v>316</v>
      </c>
      <c r="E232" s="293" t="s">
        <v>316</v>
      </c>
      <c r="F232" s="415" t="s">
        <v>448</v>
      </c>
      <c r="G232" s="423">
        <v>45404</v>
      </c>
      <c r="H232" s="416" t="s">
        <v>218</v>
      </c>
      <c r="I232" s="284">
        <v>1</v>
      </c>
      <c r="J232" s="284"/>
      <c r="K232" s="284"/>
      <c r="L232" s="284"/>
      <c r="M232" s="284"/>
      <c r="N232" s="284"/>
      <c r="O232" s="284"/>
      <c r="P232" s="284"/>
      <c r="Q232" s="57"/>
      <c r="R232" s="378">
        <v>1</v>
      </c>
      <c r="S232" s="378"/>
      <c r="T232" s="378"/>
      <c r="U232" s="378"/>
      <c r="V232" s="417" t="s">
        <v>1175</v>
      </c>
      <c r="W232" s="264"/>
      <c r="X232" s="265"/>
    </row>
    <row r="233" spans="1:24" ht="34.5" customHeight="1">
      <c r="A233" s="413">
        <v>135</v>
      </c>
      <c r="B233" s="421" t="s">
        <v>1073</v>
      </c>
      <c r="C233" s="262" t="s">
        <v>469</v>
      </c>
      <c r="D233" s="295" t="s">
        <v>316</v>
      </c>
      <c r="E233" s="293" t="s">
        <v>316</v>
      </c>
      <c r="F233" s="75" t="s">
        <v>408</v>
      </c>
      <c r="G233" s="423">
        <v>45405</v>
      </c>
      <c r="H233" s="416" t="s">
        <v>218</v>
      </c>
      <c r="I233" s="284">
        <v>1</v>
      </c>
      <c r="J233" s="284"/>
      <c r="K233" s="284"/>
      <c r="L233" s="284"/>
      <c r="M233" s="284"/>
      <c r="N233" s="284"/>
      <c r="O233" s="284"/>
      <c r="P233" s="284"/>
      <c r="Q233" s="57"/>
      <c r="R233" s="378">
        <v>1</v>
      </c>
      <c r="S233" s="378"/>
      <c r="T233" s="378"/>
      <c r="U233" s="378"/>
      <c r="V233" s="417" t="s">
        <v>1176</v>
      </c>
      <c r="W233" s="264"/>
      <c r="X233" s="265"/>
    </row>
    <row r="234" spans="1:24" ht="34.5" customHeight="1">
      <c r="A234" s="413">
        <v>136</v>
      </c>
      <c r="B234" s="421" t="s">
        <v>1074</v>
      </c>
      <c r="C234" s="262" t="s">
        <v>469</v>
      </c>
      <c r="D234" s="295" t="s">
        <v>316</v>
      </c>
      <c r="E234" s="293" t="s">
        <v>316</v>
      </c>
      <c r="F234" s="415" t="s">
        <v>286</v>
      </c>
      <c r="G234" s="423">
        <v>45405</v>
      </c>
      <c r="H234" s="416" t="s">
        <v>218</v>
      </c>
      <c r="I234" s="284">
        <v>1</v>
      </c>
      <c r="J234" s="284"/>
      <c r="K234" s="284"/>
      <c r="L234" s="284"/>
      <c r="M234" s="284"/>
      <c r="N234" s="284"/>
      <c r="O234" s="284"/>
      <c r="P234" s="284"/>
      <c r="Q234" s="57"/>
      <c r="R234" s="378">
        <v>1</v>
      </c>
      <c r="S234" s="378"/>
      <c r="T234" s="378"/>
      <c r="U234" s="378"/>
      <c r="V234" s="417" t="s">
        <v>1177</v>
      </c>
      <c r="W234" s="264"/>
      <c r="X234" s="265"/>
    </row>
    <row r="235" spans="1:24" ht="34.5" customHeight="1">
      <c r="A235" s="413">
        <v>137</v>
      </c>
      <c r="B235" s="421" t="s">
        <v>1075</v>
      </c>
      <c r="C235" s="262" t="s">
        <v>469</v>
      </c>
      <c r="D235" s="295" t="s">
        <v>316</v>
      </c>
      <c r="E235" s="293" t="s">
        <v>316</v>
      </c>
      <c r="F235" s="415" t="s">
        <v>415</v>
      </c>
      <c r="G235" s="423">
        <v>45405</v>
      </c>
      <c r="H235" s="416" t="s">
        <v>218</v>
      </c>
      <c r="I235" s="284">
        <v>1</v>
      </c>
      <c r="J235" s="284"/>
      <c r="K235" s="284"/>
      <c r="L235" s="284"/>
      <c r="M235" s="284"/>
      <c r="N235" s="284"/>
      <c r="O235" s="284"/>
      <c r="P235" s="284"/>
      <c r="Q235" s="57"/>
      <c r="R235" s="378">
        <v>1</v>
      </c>
      <c r="S235" s="378"/>
      <c r="T235" s="378"/>
      <c r="U235" s="378"/>
      <c r="V235" s="417" t="s">
        <v>1178</v>
      </c>
      <c r="W235" s="264"/>
      <c r="X235" s="265"/>
    </row>
    <row r="236" spans="1:24" ht="34.5" customHeight="1">
      <c r="A236" s="413">
        <v>138</v>
      </c>
      <c r="B236" s="421" t="s">
        <v>1076</v>
      </c>
      <c r="C236" s="262" t="s">
        <v>469</v>
      </c>
      <c r="D236" s="295" t="s">
        <v>316</v>
      </c>
      <c r="E236" s="293" t="s">
        <v>316</v>
      </c>
      <c r="F236" s="415" t="s">
        <v>445</v>
      </c>
      <c r="G236" s="423">
        <v>45405</v>
      </c>
      <c r="H236" s="416" t="s">
        <v>218</v>
      </c>
      <c r="I236" s="284">
        <v>1</v>
      </c>
      <c r="J236" s="284"/>
      <c r="K236" s="284"/>
      <c r="L236" s="284"/>
      <c r="M236" s="284"/>
      <c r="N236" s="284"/>
      <c r="O236" s="284"/>
      <c r="P236" s="284"/>
      <c r="Q236" s="57"/>
      <c r="R236" s="378">
        <v>1</v>
      </c>
      <c r="S236" s="378"/>
      <c r="T236" s="378"/>
      <c r="U236" s="378"/>
      <c r="V236" s="417" t="s">
        <v>1179</v>
      </c>
      <c r="W236" s="264"/>
      <c r="X236" s="265"/>
    </row>
    <row r="237" spans="1:24" ht="34.5" customHeight="1">
      <c r="A237" s="413">
        <v>139</v>
      </c>
      <c r="B237" s="421" t="s">
        <v>1077</v>
      </c>
      <c r="C237" s="262" t="s">
        <v>469</v>
      </c>
      <c r="D237" s="295" t="s">
        <v>316</v>
      </c>
      <c r="E237" s="293" t="s">
        <v>316</v>
      </c>
      <c r="F237" s="415" t="s">
        <v>417</v>
      </c>
      <c r="G237" s="423">
        <v>45405</v>
      </c>
      <c r="H237" s="416" t="s">
        <v>233</v>
      </c>
      <c r="I237" s="284"/>
      <c r="J237" s="284">
        <v>1</v>
      </c>
      <c r="K237" s="284"/>
      <c r="L237" s="284"/>
      <c r="M237" s="284"/>
      <c r="N237" s="284"/>
      <c r="O237" s="284"/>
      <c r="P237" s="284"/>
      <c r="Q237" s="57"/>
      <c r="R237" s="378"/>
      <c r="S237" s="378"/>
      <c r="T237" s="378">
        <v>1</v>
      </c>
      <c r="U237" s="378"/>
      <c r="V237" s="417" t="s">
        <v>1180</v>
      </c>
      <c r="W237" s="264"/>
      <c r="X237" s="265"/>
    </row>
    <row r="238" spans="1:24" ht="34.5" customHeight="1">
      <c r="A238" s="413">
        <v>140</v>
      </c>
      <c r="B238" s="421" t="s">
        <v>1078</v>
      </c>
      <c r="C238" s="262" t="s">
        <v>469</v>
      </c>
      <c r="D238" s="295" t="s">
        <v>316</v>
      </c>
      <c r="E238" s="293" t="s">
        <v>316</v>
      </c>
      <c r="F238" s="415" t="s">
        <v>414</v>
      </c>
      <c r="G238" s="423">
        <v>45405</v>
      </c>
      <c r="H238" s="416" t="s">
        <v>233</v>
      </c>
      <c r="I238" s="284"/>
      <c r="J238" s="284">
        <v>1</v>
      </c>
      <c r="K238" s="284"/>
      <c r="L238" s="284"/>
      <c r="M238" s="284"/>
      <c r="N238" s="284"/>
      <c r="O238" s="284"/>
      <c r="P238" s="284"/>
      <c r="Q238" s="57"/>
      <c r="R238" s="378"/>
      <c r="S238" s="378"/>
      <c r="T238" s="378">
        <v>1</v>
      </c>
      <c r="U238" s="378"/>
      <c r="V238" s="417" t="s">
        <v>277</v>
      </c>
      <c r="W238" s="264"/>
      <c r="X238" s="265"/>
    </row>
    <row r="239" spans="1:24" ht="34.5" customHeight="1">
      <c r="A239" s="413">
        <v>141</v>
      </c>
      <c r="B239" s="421" t="s">
        <v>1079</v>
      </c>
      <c r="C239" s="262" t="s">
        <v>469</v>
      </c>
      <c r="D239" s="295" t="s">
        <v>316</v>
      </c>
      <c r="E239" s="293" t="s">
        <v>316</v>
      </c>
      <c r="F239" s="415" t="s">
        <v>451</v>
      </c>
      <c r="G239" s="423">
        <v>45405</v>
      </c>
      <c r="H239" s="416" t="s">
        <v>233</v>
      </c>
      <c r="I239" s="284"/>
      <c r="J239" s="284">
        <v>1</v>
      </c>
      <c r="K239" s="284"/>
      <c r="L239" s="284"/>
      <c r="M239" s="284"/>
      <c r="N239" s="284"/>
      <c r="O239" s="284"/>
      <c r="P239" s="284"/>
      <c r="Q239" s="57"/>
      <c r="R239" s="378"/>
      <c r="S239" s="378"/>
      <c r="T239" s="378">
        <v>1</v>
      </c>
      <c r="U239" s="378"/>
      <c r="V239" s="417" t="s">
        <v>1181</v>
      </c>
      <c r="W239" s="264"/>
      <c r="X239" s="265"/>
    </row>
    <row r="240" spans="1:24" ht="34.5" customHeight="1">
      <c r="A240" s="413">
        <v>142</v>
      </c>
      <c r="B240" s="421" t="s">
        <v>1080</v>
      </c>
      <c r="C240" s="262" t="s">
        <v>469</v>
      </c>
      <c r="D240" s="295" t="s">
        <v>316</v>
      </c>
      <c r="E240" s="293" t="s">
        <v>316</v>
      </c>
      <c r="F240" s="415" t="s">
        <v>448</v>
      </c>
      <c r="G240" s="423">
        <v>45405</v>
      </c>
      <c r="H240" s="416" t="s">
        <v>236</v>
      </c>
      <c r="I240" s="284"/>
      <c r="J240" s="284"/>
      <c r="K240" s="284"/>
      <c r="L240" s="284"/>
      <c r="M240" s="284">
        <v>1</v>
      </c>
      <c r="N240" s="284"/>
      <c r="O240" s="284"/>
      <c r="P240" s="284"/>
      <c r="Q240" s="57"/>
      <c r="R240" s="378">
        <v>1</v>
      </c>
      <c r="S240" s="378"/>
      <c r="T240" s="378"/>
      <c r="U240" s="378"/>
      <c r="V240" s="417" t="s">
        <v>1182</v>
      </c>
      <c r="W240" s="264"/>
      <c r="X240" s="265"/>
    </row>
    <row r="241" spans="1:24" ht="34.5" customHeight="1">
      <c r="A241" s="413">
        <v>143</v>
      </c>
      <c r="B241" s="421" t="s">
        <v>1081</v>
      </c>
      <c r="C241" s="262" t="s">
        <v>469</v>
      </c>
      <c r="D241" s="295" t="s">
        <v>316</v>
      </c>
      <c r="E241" s="293" t="s">
        <v>316</v>
      </c>
      <c r="F241" s="75" t="s">
        <v>408</v>
      </c>
      <c r="G241" s="423">
        <v>45406</v>
      </c>
      <c r="H241" s="416" t="s">
        <v>233</v>
      </c>
      <c r="I241" s="284"/>
      <c r="J241" s="284">
        <v>1</v>
      </c>
      <c r="K241" s="284"/>
      <c r="L241" s="284"/>
      <c r="M241" s="284"/>
      <c r="N241" s="284"/>
      <c r="O241" s="284"/>
      <c r="P241" s="284"/>
      <c r="Q241" s="57"/>
      <c r="R241" s="378"/>
      <c r="S241" s="378"/>
      <c r="T241" s="378">
        <v>1</v>
      </c>
      <c r="U241" s="378"/>
      <c r="V241" s="417" t="s">
        <v>1183</v>
      </c>
      <c r="W241" s="264"/>
      <c r="X241" s="265"/>
    </row>
    <row r="242" spans="1:24" ht="34.5" customHeight="1">
      <c r="A242" s="413">
        <v>144</v>
      </c>
      <c r="B242" s="421" t="s">
        <v>1082</v>
      </c>
      <c r="C242" s="262" t="s">
        <v>469</v>
      </c>
      <c r="D242" s="295" t="s">
        <v>316</v>
      </c>
      <c r="E242" s="293" t="s">
        <v>316</v>
      </c>
      <c r="F242" s="415" t="s">
        <v>286</v>
      </c>
      <c r="G242" s="423">
        <v>45406</v>
      </c>
      <c r="H242" s="416" t="s">
        <v>236</v>
      </c>
      <c r="I242" s="284"/>
      <c r="J242" s="284"/>
      <c r="K242" s="284"/>
      <c r="L242" s="284"/>
      <c r="M242" s="284">
        <v>1</v>
      </c>
      <c r="N242" s="284"/>
      <c r="O242" s="284"/>
      <c r="P242" s="284"/>
      <c r="Q242" s="57"/>
      <c r="R242" s="378">
        <v>1</v>
      </c>
      <c r="S242" s="378"/>
      <c r="T242" s="378"/>
      <c r="U242" s="378"/>
      <c r="V242" s="417" t="s">
        <v>1184</v>
      </c>
      <c r="W242" s="264"/>
      <c r="X242" s="265"/>
    </row>
    <row r="243" spans="1:24" ht="34.5" customHeight="1">
      <c r="A243" s="413">
        <v>145</v>
      </c>
      <c r="B243" s="421" t="s">
        <v>1083</v>
      </c>
      <c r="C243" s="262" t="s">
        <v>469</v>
      </c>
      <c r="D243" s="295" t="s">
        <v>316</v>
      </c>
      <c r="E243" s="293" t="s">
        <v>316</v>
      </c>
      <c r="F243" s="415" t="s">
        <v>415</v>
      </c>
      <c r="G243" s="423">
        <v>45406</v>
      </c>
      <c r="H243" s="416" t="s">
        <v>236</v>
      </c>
      <c r="I243" s="284"/>
      <c r="J243" s="284"/>
      <c r="K243" s="284"/>
      <c r="L243" s="284"/>
      <c r="M243" s="284">
        <v>1</v>
      </c>
      <c r="N243" s="284"/>
      <c r="O243" s="284"/>
      <c r="P243" s="284"/>
      <c r="Q243" s="57"/>
      <c r="R243" s="378">
        <v>1</v>
      </c>
      <c r="S243" s="378"/>
      <c r="T243" s="378"/>
      <c r="U243" s="378"/>
      <c r="V243" s="417" t="s">
        <v>1185</v>
      </c>
      <c r="W243" s="264"/>
      <c r="X243" s="265"/>
    </row>
    <row r="244" spans="1:24" ht="34.5" customHeight="1">
      <c r="A244" s="413">
        <v>146</v>
      </c>
      <c r="B244" s="421" t="s">
        <v>1084</v>
      </c>
      <c r="C244" s="262" t="s">
        <v>469</v>
      </c>
      <c r="D244" s="295" t="s">
        <v>316</v>
      </c>
      <c r="E244" s="293" t="s">
        <v>316</v>
      </c>
      <c r="F244" s="415" t="s">
        <v>445</v>
      </c>
      <c r="G244" s="423">
        <v>45406</v>
      </c>
      <c r="H244" s="416" t="s">
        <v>233</v>
      </c>
      <c r="I244" s="284"/>
      <c r="J244" s="284">
        <v>1</v>
      </c>
      <c r="K244" s="284"/>
      <c r="L244" s="284"/>
      <c r="M244" s="284"/>
      <c r="N244" s="284"/>
      <c r="O244" s="284"/>
      <c r="P244" s="284"/>
      <c r="Q244" s="57"/>
      <c r="R244" s="378"/>
      <c r="S244" s="378"/>
      <c r="T244" s="378">
        <v>1</v>
      </c>
      <c r="U244" s="378"/>
      <c r="V244" s="417" t="s">
        <v>277</v>
      </c>
      <c r="W244" s="264"/>
      <c r="X244" s="265"/>
    </row>
    <row r="245" spans="1:24" ht="34.5" customHeight="1">
      <c r="A245" s="413">
        <v>147</v>
      </c>
      <c r="B245" s="421" t="s">
        <v>1085</v>
      </c>
      <c r="C245" s="262" t="s">
        <v>469</v>
      </c>
      <c r="D245" s="295" t="s">
        <v>316</v>
      </c>
      <c r="E245" s="293" t="s">
        <v>316</v>
      </c>
      <c r="F245" s="415" t="s">
        <v>417</v>
      </c>
      <c r="G245" s="423">
        <v>45406</v>
      </c>
      <c r="H245" s="416" t="s">
        <v>233</v>
      </c>
      <c r="I245" s="284"/>
      <c r="J245" s="284">
        <v>1</v>
      </c>
      <c r="K245" s="284"/>
      <c r="L245" s="284"/>
      <c r="M245" s="284"/>
      <c r="N245" s="284"/>
      <c r="O245" s="284"/>
      <c r="P245" s="284"/>
      <c r="Q245" s="57"/>
      <c r="R245" s="378"/>
      <c r="S245" s="378"/>
      <c r="T245" s="378">
        <v>1</v>
      </c>
      <c r="U245" s="378"/>
      <c r="V245" s="417" t="s">
        <v>277</v>
      </c>
      <c r="W245" s="264"/>
      <c r="X245" s="265"/>
    </row>
    <row r="246" spans="1:24" ht="34.5" customHeight="1">
      <c r="A246" s="413">
        <v>148</v>
      </c>
      <c r="B246" s="421" t="s">
        <v>1086</v>
      </c>
      <c r="C246" s="262" t="s">
        <v>469</v>
      </c>
      <c r="D246" s="295" t="s">
        <v>316</v>
      </c>
      <c r="E246" s="293" t="s">
        <v>316</v>
      </c>
      <c r="F246" s="415" t="s">
        <v>414</v>
      </c>
      <c r="G246" s="423">
        <v>45406</v>
      </c>
      <c r="H246" s="416" t="s">
        <v>233</v>
      </c>
      <c r="I246" s="284"/>
      <c r="J246" s="284">
        <v>1</v>
      </c>
      <c r="K246" s="284"/>
      <c r="L246" s="284"/>
      <c r="M246" s="284"/>
      <c r="N246" s="284"/>
      <c r="O246" s="284"/>
      <c r="P246" s="284"/>
      <c r="Q246" s="57"/>
      <c r="R246" s="378"/>
      <c r="S246" s="378"/>
      <c r="T246" s="378">
        <v>1</v>
      </c>
      <c r="U246" s="378"/>
      <c r="V246" s="417" t="s">
        <v>1186</v>
      </c>
      <c r="W246" s="264"/>
      <c r="X246" s="265"/>
    </row>
    <row r="247" spans="1:24" ht="34.5" customHeight="1">
      <c r="A247" s="413">
        <v>149</v>
      </c>
      <c r="B247" s="421" t="s">
        <v>1087</v>
      </c>
      <c r="C247" s="262" t="s">
        <v>469</v>
      </c>
      <c r="D247" s="295" t="s">
        <v>316</v>
      </c>
      <c r="E247" s="293" t="s">
        <v>316</v>
      </c>
      <c r="F247" s="415" t="s">
        <v>451</v>
      </c>
      <c r="G247" s="423">
        <v>45406</v>
      </c>
      <c r="H247" s="416" t="s">
        <v>218</v>
      </c>
      <c r="I247" s="284">
        <v>1</v>
      </c>
      <c r="J247" s="284"/>
      <c r="K247" s="284"/>
      <c r="L247" s="284"/>
      <c r="M247" s="284"/>
      <c r="N247" s="284"/>
      <c r="O247" s="284"/>
      <c r="P247" s="284"/>
      <c r="Q247" s="57"/>
      <c r="R247" s="378">
        <v>1</v>
      </c>
      <c r="S247" s="378"/>
      <c r="T247" s="378"/>
      <c r="U247" s="378"/>
      <c r="V247" s="417" t="s">
        <v>1187</v>
      </c>
      <c r="W247" s="264"/>
      <c r="X247" s="265"/>
    </row>
    <row r="248" spans="1:24" ht="34.5" customHeight="1">
      <c r="A248" s="413">
        <v>150</v>
      </c>
      <c r="B248" s="421" t="s">
        <v>1088</v>
      </c>
      <c r="C248" s="262" t="s">
        <v>469</v>
      </c>
      <c r="D248" s="295" t="s">
        <v>316</v>
      </c>
      <c r="E248" s="293" t="s">
        <v>316</v>
      </c>
      <c r="F248" s="415" t="s">
        <v>448</v>
      </c>
      <c r="G248" s="423">
        <v>45406</v>
      </c>
      <c r="H248" s="416" t="s">
        <v>218</v>
      </c>
      <c r="I248" s="284">
        <v>1</v>
      </c>
      <c r="J248" s="284"/>
      <c r="K248" s="284"/>
      <c r="L248" s="284"/>
      <c r="M248" s="284"/>
      <c r="N248" s="284"/>
      <c r="O248" s="284"/>
      <c r="P248" s="284"/>
      <c r="Q248" s="57"/>
      <c r="R248" s="378">
        <v>1</v>
      </c>
      <c r="S248" s="378"/>
      <c r="T248" s="378"/>
      <c r="U248" s="378"/>
      <c r="V248" s="417" t="s">
        <v>1188</v>
      </c>
      <c r="W248" s="264"/>
      <c r="X248" s="265"/>
    </row>
    <row r="249" spans="1:24" ht="34.5" customHeight="1">
      <c r="A249" s="413">
        <v>151</v>
      </c>
      <c r="B249" s="421" t="s">
        <v>1089</v>
      </c>
      <c r="C249" s="262" t="s">
        <v>469</v>
      </c>
      <c r="D249" s="295" t="s">
        <v>316</v>
      </c>
      <c r="E249" s="293" t="s">
        <v>316</v>
      </c>
      <c r="F249" s="75" t="s">
        <v>408</v>
      </c>
      <c r="G249" s="423">
        <v>45407</v>
      </c>
      <c r="H249" s="416" t="s">
        <v>233</v>
      </c>
      <c r="I249" s="284"/>
      <c r="J249" s="284">
        <v>1</v>
      </c>
      <c r="K249" s="284"/>
      <c r="L249" s="284"/>
      <c r="M249" s="284"/>
      <c r="N249" s="284"/>
      <c r="O249" s="284"/>
      <c r="P249" s="284"/>
      <c r="Q249" s="57"/>
      <c r="R249" s="378"/>
      <c r="S249" s="378"/>
      <c r="T249" s="378">
        <v>1</v>
      </c>
      <c r="U249" s="378"/>
      <c r="V249" s="417" t="s">
        <v>1189</v>
      </c>
      <c r="W249" s="264"/>
      <c r="X249" s="265"/>
    </row>
    <row r="250" spans="1:24" ht="34.5" customHeight="1">
      <c r="A250" s="413">
        <v>152</v>
      </c>
      <c r="B250" s="421" t="s">
        <v>1090</v>
      </c>
      <c r="C250" s="262" t="s">
        <v>469</v>
      </c>
      <c r="D250" s="295" t="s">
        <v>316</v>
      </c>
      <c r="E250" s="293" t="s">
        <v>316</v>
      </c>
      <c r="F250" s="415" t="s">
        <v>286</v>
      </c>
      <c r="G250" s="423">
        <v>45407</v>
      </c>
      <c r="H250" s="416" t="s">
        <v>233</v>
      </c>
      <c r="I250" s="284"/>
      <c r="J250" s="284">
        <v>1</v>
      </c>
      <c r="K250" s="284"/>
      <c r="L250" s="284"/>
      <c r="M250" s="284"/>
      <c r="N250" s="284"/>
      <c r="O250" s="284"/>
      <c r="P250" s="284"/>
      <c r="Q250" s="57"/>
      <c r="R250" s="378"/>
      <c r="S250" s="378"/>
      <c r="T250" s="378">
        <v>1</v>
      </c>
      <c r="U250" s="378"/>
      <c r="V250" s="417" t="s">
        <v>1190</v>
      </c>
      <c r="W250" s="264"/>
      <c r="X250" s="265"/>
    </row>
    <row r="251" spans="1:24" ht="34.5" customHeight="1">
      <c r="A251" s="413">
        <v>153</v>
      </c>
      <c r="B251" s="421" t="s">
        <v>1091</v>
      </c>
      <c r="C251" s="262" t="s">
        <v>469</v>
      </c>
      <c r="D251" s="295" t="s">
        <v>316</v>
      </c>
      <c r="E251" s="293" t="s">
        <v>316</v>
      </c>
      <c r="F251" s="415" t="s">
        <v>415</v>
      </c>
      <c r="G251" s="423">
        <v>45407</v>
      </c>
      <c r="H251" s="416" t="s">
        <v>218</v>
      </c>
      <c r="I251" s="284">
        <v>1</v>
      </c>
      <c r="J251" s="284"/>
      <c r="K251" s="284"/>
      <c r="L251" s="284"/>
      <c r="M251" s="284"/>
      <c r="N251" s="284"/>
      <c r="O251" s="284"/>
      <c r="P251" s="284"/>
      <c r="Q251" s="57"/>
      <c r="R251" s="378">
        <v>1</v>
      </c>
      <c r="S251" s="378"/>
      <c r="T251" s="378"/>
      <c r="U251" s="378"/>
      <c r="V251" s="417" t="s">
        <v>1191</v>
      </c>
      <c r="W251" s="264"/>
      <c r="X251" s="265"/>
    </row>
    <row r="252" spans="1:24" ht="34.5" customHeight="1">
      <c r="A252" s="413">
        <v>154</v>
      </c>
      <c r="B252" s="421" t="s">
        <v>1092</v>
      </c>
      <c r="C252" s="262" t="s">
        <v>469</v>
      </c>
      <c r="D252" s="295" t="s">
        <v>316</v>
      </c>
      <c r="E252" s="293" t="s">
        <v>316</v>
      </c>
      <c r="F252" s="415" t="s">
        <v>445</v>
      </c>
      <c r="G252" s="423">
        <v>45407</v>
      </c>
      <c r="H252" s="416" t="s">
        <v>233</v>
      </c>
      <c r="I252" s="284"/>
      <c r="J252" s="284">
        <v>1</v>
      </c>
      <c r="K252" s="284"/>
      <c r="L252" s="284"/>
      <c r="M252" s="284"/>
      <c r="N252" s="284"/>
      <c r="O252" s="284"/>
      <c r="P252" s="284"/>
      <c r="Q252" s="57"/>
      <c r="R252" s="378"/>
      <c r="S252" s="378"/>
      <c r="T252" s="378">
        <v>1</v>
      </c>
      <c r="U252" s="378"/>
      <c r="V252" s="417" t="s">
        <v>1192</v>
      </c>
      <c r="W252" s="264"/>
      <c r="X252" s="265"/>
    </row>
    <row r="253" spans="1:24" ht="34.5" customHeight="1">
      <c r="A253" s="413">
        <v>155</v>
      </c>
      <c r="B253" s="421" t="s">
        <v>1093</v>
      </c>
      <c r="C253" s="262" t="s">
        <v>469</v>
      </c>
      <c r="D253" s="295" t="s">
        <v>316</v>
      </c>
      <c r="E253" s="293" t="s">
        <v>316</v>
      </c>
      <c r="F253" s="415" t="s">
        <v>417</v>
      </c>
      <c r="G253" s="423">
        <v>45407</v>
      </c>
      <c r="H253" s="416" t="s">
        <v>233</v>
      </c>
      <c r="I253" s="284"/>
      <c r="J253" s="284">
        <v>1</v>
      </c>
      <c r="K253" s="284"/>
      <c r="L253" s="284"/>
      <c r="M253" s="284"/>
      <c r="N253" s="284"/>
      <c r="O253" s="284"/>
      <c r="P253" s="284"/>
      <c r="Q253" s="57"/>
      <c r="R253" s="378"/>
      <c r="S253" s="378"/>
      <c r="T253" s="378">
        <v>1</v>
      </c>
      <c r="U253" s="378"/>
      <c r="V253" s="417" t="s">
        <v>1193</v>
      </c>
      <c r="W253" s="264"/>
      <c r="X253" s="265"/>
    </row>
    <row r="254" spans="1:24" ht="34.5" customHeight="1">
      <c r="A254" s="413">
        <v>156</v>
      </c>
      <c r="B254" s="421" t="s">
        <v>1070</v>
      </c>
      <c r="C254" s="262" t="s">
        <v>469</v>
      </c>
      <c r="D254" s="295" t="s">
        <v>316</v>
      </c>
      <c r="E254" s="293" t="s">
        <v>316</v>
      </c>
      <c r="F254" s="415" t="s">
        <v>414</v>
      </c>
      <c r="G254" s="423">
        <v>45407</v>
      </c>
      <c r="H254" s="416" t="s">
        <v>218</v>
      </c>
      <c r="I254" s="284">
        <v>1</v>
      </c>
      <c r="J254" s="284"/>
      <c r="K254" s="284"/>
      <c r="L254" s="284"/>
      <c r="M254" s="284"/>
      <c r="N254" s="284"/>
      <c r="O254" s="284"/>
      <c r="P254" s="284"/>
      <c r="Q254" s="57"/>
      <c r="R254" s="378">
        <v>1</v>
      </c>
      <c r="S254" s="378"/>
      <c r="T254" s="378"/>
      <c r="U254" s="378"/>
      <c r="V254" s="417" t="s">
        <v>1172</v>
      </c>
      <c r="W254" s="264"/>
      <c r="X254" s="265"/>
    </row>
    <row r="255" spans="1:24" ht="34.5" customHeight="1">
      <c r="A255" s="413">
        <v>157</v>
      </c>
      <c r="B255" s="421" t="s">
        <v>1094</v>
      </c>
      <c r="C255" s="262" t="s">
        <v>469</v>
      </c>
      <c r="D255" s="295" t="s">
        <v>316</v>
      </c>
      <c r="E255" s="293" t="s">
        <v>316</v>
      </c>
      <c r="F255" s="415" t="s">
        <v>451</v>
      </c>
      <c r="G255" s="423">
        <v>45407</v>
      </c>
      <c r="H255" s="416" t="s">
        <v>236</v>
      </c>
      <c r="I255" s="284"/>
      <c r="J255" s="284"/>
      <c r="K255" s="284"/>
      <c r="L255" s="284"/>
      <c r="M255" s="284">
        <v>1</v>
      </c>
      <c r="N255" s="284"/>
      <c r="O255" s="284"/>
      <c r="P255" s="284"/>
      <c r="Q255" s="57"/>
      <c r="R255" s="378">
        <v>1</v>
      </c>
      <c r="S255" s="378"/>
      <c r="T255" s="378"/>
      <c r="U255" s="378"/>
      <c r="V255" s="417" t="s">
        <v>1194</v>
      </c>
      <c r="W255" s="264"/>
      <c r="X255" s="265"/>
    </row>
    <row r="256" spans="1:24" ht="34.5" customHeight="1">
      <c r="A256" s="413">
        <v>158</v>
      </c>
      <c r="B256" s="421" t="s">
        <v>1095</v>
      </c>
      <c r="C256" s="262" t="s">
        <v>469</v>
      </c>
      <c r="D256" s="295" t="s">
        <v>316</v>
      </c>
      <c r="E256" s="293" t="s">
        <v>316</v>
      </c>
      <c r="F256" s="415" t="s">
        <v>448</v>
      </c>
      <c r="G256" s="423">
        <v>45407</v>
      </c>
      <c r="H256" s="416" t="s">
        <v>236</v>
      </c>
      <c r="I256" s="284"/>
      <c r="J256" s="284"/>
      <c r="K256" s="284"/>
      <c r="L256" s="284"/>
      <c r="M256" s="284">
        <v>1</v>
      </c>
      <c r="N256" s="284"/>
      <c r="O256" s="284"/>
      <c r="P256" s="284"/>
      <c r="Q256" s="57"/>
      <c r="R256" s="378">
        <v>1</v>
      </c>
      <c r="S256" s="378"/>
      <c r="T256" s="378"/>
      <c r="U256" s="378"/>
      <c r="V256" s="417" t="s">
        <v>1195</v>
      </c>
      <c r="W256" s="264"/>
      <c r="X256" s="265"/>
    </row>
    <row r="257" spans="1:24" ht="34.5" customHeight="1">
      <c r="A257" s="413">
        <v>159</v>
      </c>
      <c r="B257" s="421" t="s">
        <v>1096</v>
      </c>
      <c r="C257" s="262" t="s">
        <v>469</v>
      </c>
      <c r="D257" s="295" t="s">
        <v>316</v>
      </c>
      <c r="E257" s="293" t="s">
        <v>316</v>
      </c>
      <c r="F257" s="75" t="s">
        <v>408</v>
      </c>
      <c r="G257" s="423">
        <v>45408</v>
      </c>
      <c r="H257" s="416" t="s">
        <v>236</v>
      </c>
      <c r="I257" s="284"/>
      <c r="J257" s="284"/>
      <c r="K257" s="284"/>
      <c r="L257" s="284"/>
      <c r="M257" s="284">
        <v>1</v>
      </c>
      <c r="N257" s="284"/>
      <c r="O257" s="284"/>
      <c r="P257" s="284"/>
      <c r="Q257" s="57"/>
      <c r="R257" s="378">
        <v>1</v>
      </c>
      <c r="S257" s="378"/>
      <c r="T257" s="378"/>
      <c r="U257" s="378"/>
      <c r="V257" s="417" t="s">
        <v>1196</v>
      </c>
      <c r="W257" s="264"/>
      <c r="X257" s="265"/>
    </row>
    <row r="258" spans="1:24" ht="34.5" customHeight="1">
      <c r="A258" s="413">
        <v>160</v>
      </c>
      <c r="B258" s="421" t="s">
        <v>1097</v>
      </c>
      <c r="C258" s="262" t="s">
        <v>469</v>
      </c>
      <c r="D258" s="295" t="s">
        <v>316</v>
      </c>
      <c r="E258" s="293" t="s">
        <v>316</v>
      </c>
      <c r="F258" s="415" t="s">
        <v>286</v>
      </c>
      <c r="G258" s="423">
        <v>45408</v>
      </c>
      <c r="H258" s="416" t="s">
        <v>218</v>
      </c>
      <c r="I258" s="284">
        <v>1</v>
      </c>
      <c r="J258" s="284"/>
      <c r="K258" s="284"/>
      <c r="L258" s="284"/>
      <c r="M258" s="284"/>
      <c r="N258" s="284"/>
      <c r="O258" s="284"/>
      <c r="P258" s="284"/>
      <c r="Q258" s="57"/>
      <c r="R258" s="378">
        <v>1</v>
      </c>
      <c r="S258" s="378"/>
      <c r="T258" s="378"/>
      <c r="U258" s="378"/>
      <c r="V258" s="417" t="s">
        <v>1197</v>
      </c>
      <c r="W258" s="264"/>
      <c r="X258" s="265"/>
    </row>
    <row r="259" spans="1:24" ht="34.5" customHeight="1">
      <c r="A259" s="413">
        <v>161</v>
      </c>
      <c r="B259" s="421" t="s">
        <v>1098</v>
      </c>
      <c r="C259" s="262" t="s">
        <v>469</v>
      </c>
      <c r="D259" s="295" t="s">
        <v>316</v>
      </c>
      <c r="E259" s="293" t="s">
        <v>316</v>
      </c>
      <c r="F259" s="415" t="s">
        <v>415</v>
      </c>
      <c r="G259" s="423">
        <v>45408</v>
      </c>
      <c r="H259" s="416" t="s">
        <v>233</v>
      </c>
      <c r="I259" s="284"/>
      <c r="J259" s="284">
        <v>1</v>
      </c>
      <c r="K259" s="284"/>
      <c r="L259" s="284"/>
      <c r="M259" s="284"/>
      <c r="N259" s="284"/>
      <c r="O259" s="284"/>
      <c r="P259" s="284"/>
      <c r="Q259" s="57"/>
      <c r="R259" s="378"/>
      <c r="S259" s="378"/>
      <c r="T259" s="378">
        <v>1</v>
      </c>
      <c r="U259" s="378"/>
      <c r="V259" s="417" t="s">
        <v>1190</v>
      </c>
      <c r="W259" s="264"/>
      <c r="X259" s="265"/>
    </row>
    <row r="260" spans="1:24" ht="34.5" customHeight="1">
      <c r="A260" s="413">
        <v>162</v>
      </c>
      <c r="B260" s="421" t="s">
        <v>1099</v>
      </c>
      <c r="C260" s="262" t="s">
        <v>469</v>
      </c>
      <c r="D260" s="295" t="s">
        <v>316</v>
      </c>
      <c r="E260" s="293" t="s">
        <v>316</v>
      </c>
      <c r="F260" s="415" t="s">
        <v>445</v>
      </c>
      <c r="G260" s="423">
        <v>45408</v>
      </c>
      <c r="H260" s="416" t="s">
        <v>233</v>
      </c>
      <c r="I260" s="284"/>
      <c r="J260" s="284">
        <v>1</v>
      </c>
      <c r="K260" s="284"/>
      <c r="L260" s="284"/>
      <c r="M260" s="284"/>
      <c r="N260" s="284"/>
      <c r="O260" s="284"/>
      <c r="P260" s="284"/>
      <c r="Q260" s="57"/>
      <c r="R260" s="378"/>
      <c r="S260" s="378"/>
      <c r="T260" s="378">
        <v>1</v>
      </c>
      <c r="U260" s="378"/>
      <c r="V260" s="417" t="s">
        <v>1198</v>
      </c>
      <c r="W260" s="264"/>
      <c r="X260" s="265"/>
    </row>
    <row r="261" spans="1:24" ht="34.5" customHeight="1">
      <c r="A261" s="413">
        <v>163</v>
      </c>
      <c r="B261" s="421" t="s">
        <v>1100</v>
      </c>
      <c r="C261" s="262" t="s">
        <v>469</v>
      </c>
      <c r="D261" s="295" t="s">
        <v>316</v>
      </c>
      <c r="E261" s="293" t="s">
        <v>316</v>
      </c>
      <c r="F261" s="415" t="s">
        <v>417</v>
      </c>
      <c r="G261" s="423">
        <v>45408</v>
      </c>
      <c r="H261" s="416" t="s">
        <v>218</v>
      </c>
      <c r="I261" s="284">
        <v>1</v>
      </c>
      <c r="J261" s="284"/>
      <c r="K261" s="284"/>
      <c r="L261" s="284"/>
      <c r="M261" s="284"/>
      <c r="N261" s="284"/>
      <c r="O261" s="284"/>
      <c r="P261" s="284"/>
      <c r="Q261" s="57"/>
      <c r="R261" s="378">
        <v>1</v>
      </c>
      <c r="S261" s="378"/>
      <c r="T261" s="378"/>
      <c r="U261" s="378"/>
      <c r="V261" s="417" t="s">
        <v>1199</v>
      </c>
      <c r="W261" s="264"/>
      <c r="X261" s="265"/>
    </row>
    <row r="262" spans="1:24" ht="34.5" customHeight="1">
      <c r="A262" s="413">
        <v>164</v>
      </c>
      <c r="B262" s="421" t="s">
        <v>1101</v>
      </c>
      <c r="C262" s="262" t="s">
        <v>469</v>
      </c>
      <c r="D262" s="295" t="s">
        <v>316</v>
      </c>
      <c r="E262" s="293" t="s">
        <v>316</v>
      </c>
      <c r="F262" s="415" t="s">
        <v>414</v>
      </c>
      <c r="G262" s="423">
        <v>45408</v>
      </c>
      <c r="H262" s="416" t="s">
        <v>236</v>
      </c>
      <c r="I262" s="284"/>
      <c r="J262" s="284"/>
      <c r="K262" s="284"/>
      <c r="L262" s="284"/>
      <c r="M262" s="284">
        <v>1</v>
      </c>
      <c r="N262" s="284"/>
      <c r="O262" s="284"/>
      <c r="P262" s="284"/>
      <c r="Q262" s="57"/>
      <c r="R262" s="378">
        <v>1</v>
      </c>
      <c r="S262" s="378"/>
      <c r="T262" s="378"/>
      <c r="U262" s="378"/>
      <c r="V262" s="417" t="s">
        <v>1200</v>
      </c>
      <c r="W262" s="264"/>
      <c r="X262" s="265"/>
    </row>
    <row r="263" spans="1:24" ht="34.5" customHeight="1">
      <c r="A263" s="413">
        <v>165</v>
      </c>
      <c r="B263" s="421" t="s">
        <v>1102</v>
      </c>
      <c r="C263" s="262" t="s">
        <v>469</v>
      </c>
      <c r="D263" s="295" t="s">
        <v>316</v>
      </c>
      <c r="E263" s="293" t="s">
        <v>316</v>
      </c>
      <c r="F263" s="415" t="s">
        <v>451</v>
      </c>
      <c r="G263" s="423">
        <v>45408</v>
      </c>
      <c r="H263" s="416" t="s">
        <v>218</v>
      </c>
      <c r="I263" s="284">
        <v>1</v>
      </c>
      <c r="J263" s="284"/>
      <c r="K263" s="284"/>
      <c r="L263" s="284"/>
      <c r="M263" s="284"/>
      <c r="N263" s="284"/>
      <c r="O263" s="284"/>
      <c r="P263" s="284"/>
      <c r="Q263" s="57"/>
      <c r="R263" s="378">
        <v>1</v>
      </c>
      <c r="S263" s="378"/>
      <c r="T263" s="378"/>
      <c r="U263" s="378"/>
      <c r="V263" s="417" t="s">
        <v>1201</v>
      </c>
      <c r="W263" s="264"/>
      <c r="X263" s="265"/>
    </row>
    <row r="264" spans="1:24" ht="34.5" customHeight="1">
      <c r="A264" s="413">
        <v>166</v>
      </c>
      <c r="B264" s="421" t="s">
        <v>1103</v>
      </c>
      <c r="C264" s="262" t="s">
        <v>469</v>
      </c>
      <c r="D264" s="295" t="s">
        <v>316</v>
      </c>
      <c r="E264" s="293" t="s">
        <v>316</v>
      </c>
      <c r="F264" s="415" t="s">
        <v>448</v>
      </c>
      <c r="G264" s="423">
        <v>45408</v>
      </c>
      <c r="H264" s="416" t="s">
        <v>218</v>
      </c>
      <c r="I264" s="284">
        <v>1</v>
      </c>
      <c r="J264" s="284"/>
      <c r="K264" s="284"/>
      <c r="L264" s="284"/>
      <c r="M264" s="284"/>
      <c r="N264" s="284"/>
      <c r="O264" s="284"/>
      <c r="P264" s="284"/>
      <c r="Q264" s="57"/>
      <c r="R264" s="378">
        <v>1</v>
      </c>
      <c r="S264" s="378"/>
      <c r="T264" s="378"/>
      <c r="U264" s="378"/>
      <c r="V264" s="417" t="s">
        <v>1202</v>
      </c>
      <c r="W264" s="264"/>
      <c r="X264" s="265"/>
    </row>
    <row r="265" spans="1:24" ht="34.5" customHeight="1">
      <c r="A265" s="413">
        <v>167</v>
      </c>
      <c r="B265" s="421" t="s">
        <v>1104</v>
      </c>
      <c r="C265" s="262" t="s">
        <v>469</v>
      </c>
      <c r="D265" s="295" t="s">
        <v>316</v>
      </c>
      <c r="E265" s="293" t="s">
        <v>316</v>
      </c>
      <c r="F265" s="75" t="s">
        <v>408</v>
      </c>
      <c r="G265" s="423">
        <v>45409</v>
      </c>
      <c r="H265" s="416" t="s">
        <v>236</v>
      </c>
      <c r="I265" s="284"/>
      <c r="J265" s="284"/>
      <c r="K265" s="284"/>
      <c r="L265" s="284"/>
      <c r="M265" s="284">
        <v>1</v>
      </c>
      <c r="N265" s="284"/>
      <c r="O265" s="284"/>
      <c r="P265" s="284"/>
      <c r="Q265" s="57"/>
      <c r="R265" s="378">
        <v>1</v>
      </c>
      <c r="S265" s="378"/>
      <c r="T265" s="378"/>
      <c r="U265" s="378"/>
      <c r="V265" s="417" t="s">
        <v>1203</v>
      </c>
      <c r="W265" s="264"/>
      <c r="X265" s="265"/>
    </row>
    <row r="266" spans="1:24" ht="34.5" customHeight="1">
      <c r="A266" s="413">
        <v>168</v>
      </c>
      <c r="B266" s="421" t="s">
        <v>1105</v>
      </c>
      <c r="C266" s="262" t="s">
        <v>469</v>
      </c>
      <c r="D266" s="295" t="s">
        <v>316</v>
      </c>
      <c r="E266" s="293" t="s">
        <v>316</v>
      </c>
      <c r="F266" s="415" t="s">
        <v>286</v>
      </c>
      <c r="G266" s="423">
        <v>45409</v>
      </c>
      <c r="H266" s="416" t="s">
        <v>236</v>
      </c>
      <c r="I266" s="284"/>
      <c r="J266" s="284"/>
      <c r="K266" s="284"/>
      <c r="L266" s="284"/>
      <c r="M266" s="284">
        <v>1</v>
      </c>
      <c r="N266" s="284"/>
      <c r="O266" s="284"/>
      <c r="P266" s="284"/>
      <c r="Q266" s="57"/>
      <c r="R266" s="378">
        <v>1</v>
      </c>
      <c r="S266" s="378"/>
      <c r="T266" s="378"/>
      <c r="U266" s="378"/>
      <c r="V266" s="417" t="s">
        <v>1204</v>
      </c>
      <c r="W266" s="264"/>
      <c r="X266" s="265"/>
    </row>
    <row r="267" spans="1:24" ht="34.5" customHeight="1">
      <c r="A267" s="413">
        <v>169</v>
      </c>
      <c r="B267" s="421" t="s">
        <v>1106</v>
      </c>
      <c r="C267" s="262" t="s">
        <v>469</v>
      </c>
      <c r="D267" s="295" t="s">
        <v>316</v>
      </c>
      <c r="E267" s="293" t="s">
        <v>316</v>
      </c>
      <c r="F267" s="415" t="s">
        <v>415</v>
      </c>
      <c r="G267" s="423">
        <v>45409</v>
      </c>
      <c r="H267" s="416" t="s">
        <v>218</v>
      </c>
      <c r="I267" s="284">
        <v>1</v>
      </c>
      <c r="J267" s="284"/>
      <c r="K267" s="284"/>
      <c r="L267" s="284"/>
      <c r="M267" s="284"/>
      <c r="N267" s="284"/>
      <c r="O267" s="284"/>
      <c r="P267" s="284"/>
      <c r="Q267" s="57"/>
      <c r="R267" s="378">
        <v>1</v>
      </c>
      <c r="S267" s="378"/>
      <c r="T267" s="378"/>
      <c r="U267" s="378"/>
      <c r="V267" s="417" t="s">
        <v>1205</v>
      </c>
      <c r="W267" s="264"/>
      <c r="X267" s="265"/>
    </row>
    <row r="268" spans="1:24" ht="34.5" customHeight="1">
      <c r="A268" s="413">
        <v>170</v>
      </c>
      <c r="B268" s="421" t="s">
        <v>1107</v>
      </c>
      <c r="C268" s="262" t="s">
        <v>469</v>
      </c>
      <c r="D268" s="295" t="s">
        <v>316</v>
      </c>
      <c r="E268" s="293" t="s">
        <v>316</v>
      </c>
      <c r="F268" s="415" t="s">
        <v>445</v>
      </c>
      <c r="G268" s="423">
        <v>45409</v>
      </c>
      <c r="H268" s="416" t="s">
        <v>218</v>
      </c>
      <c r="I268" s="284">
        <v>1</v>
      </c>
      <c r="J268" s="284"/>
      <c r="K268" s="284"/>
      <c r="L268" s="284"/>
      <c r="M268" s="284"/>
      <c r="N268" s="284"/>
      <c r="O268" s="284"/>
      <c r="P268" s="284"/>
      <c r="Q268" s="57"/>
      <c r="R268" s="378">
        <v>1</v>
      </c>
      <c r="S268" s="378"/>
      <c r="T268" s="378"/>
      <c r="U268" s="378"/>
      <c r="V268" s="417" t="s">
        <v>1206</v>
      </c>
      <c r="W268" s="264"/>
      <c r="X268" s="265"/>
    </row>
    <row r="269" spans="1:24" ht="34.5" customHeight="1">
      <c r="A269" s="413">
        <v>171</v>
      </c>
      <c r="B269" s="421" t="s">
        <v>1108</v>
      </c>
      <c r="C269" s="262" t="s">
        <v>469</v>
      </c>
      <c r="D269" s="295" t="s">
        <v>316</v>
      </c>
      <c r="E269" s="293" t="s">
        <v>316</v>
      </c>
      <c r="F269" s="415" t="s">
        <v>417</v>
      </c>
      <c r="G269" s="423">
        <v>45409</v>
      </c>
      <c r="H269" s="416" t="s">
        <v>236</v>
      </c>
      <c r="I269" s="284"/>
      <c r="J269" s="284"/>
      <c r="K269" s="284"/>
      <c r="L269" s="284"/>
      <c r="M269" s="284">
        <v>1</v>
      </c>
      <c r="N269" s="284"/>
      <c r="O269" s="284"/>
      <c r="P269" s="284"/>
      <c r="Q269" s="57"/>
      <c r="R269" s="378">
        <v>1</v>
      </c>
      <c r="S269" s="378"/>
      <c r="T269" s="378"/>
      <c r="U269" s="378"/>
      <c r="V269" s="417" t="s">
        <v>1207</v>
      </c>
      <c r="W269" s="264"/>
      <c r="X269" s="265"/>
    </row>
    <row r="270" spans="1:24" ht="34.5" customHeight="1">
      <c r="A270" s="413">
        <v>172</v>
      </c>
      <c r="B270" s="421" t="s">
        <v>1109</v>
      </c>
      <c r="C270" s="262" t="s">
        <v>469</v>
      </c>
      <c r="D270" s="295" t="s">
        <v>316</v>
      </c>
      <c r="E270" s="293" t="s">
        <v>316</v>
      </c>
      <c r="F270" s="415" t="s">
        <v>414</v>
      </c>
      <c r="G270" s="423">
        <v>45409</v>
      </c>
      <c r="H270" s="416" t="s">
        <v>218</v>
      </c>
      <c r="I270" s="284">
        <v>1</v>
      </c>
      <c r="J270" s="284"/>
      <c r="K270" s="284"/>
      <c r="L270" s="284"/>
      <c r="M270" s="284"/>
      <c r="N270" s="284"/>
      <c r="O270" s="284"/>
      <c r="P270" s="284"/>
      <c r="Q270" s="57"/>
      <c r="R270" s="378">
        <v>1</v>
      </c>
      <c r="S270" s="378"/>
      <c r="T270" s="378"/>
      <c r="U270" s="378"/>
      <c r="V270" s="417" t="s">
        <v>1208</v>
      </c>
      <c r="W270" s="264"/>
      <c r="X270" s="265"/>
    </row>
    <row r="271" spans="1:24" ht="34.5" customHeight="1">
      <c r="A271" s="413">
        <v>173</v>
      </c>
      <c r="B271" s="421" t="s">
        <v>1110</v>
      </c>
      <c r="C271" s="262" t="s">
        <v>469</v>
      </c>
      <c r="D271" s="295" t="s">
        <v>316</v>
      </c>
      <c r="E271" s="293" t="s">
        <v>316</v>
      </c>
      <c r="F271" s="415" t="s">
        <v>451</v>
      </c>
      <c r="G271" s="423">
        <v>45409</v>
      </c>
      <c r="H271" s="416" t="s">
        <v>218</v>
      </c>
      <c r="I271" s="284">
        <v>1</v>
      </c>
      <c r="J271" s="284"/>
      <c r="K271" s="284"/>
      <c r="L271" s="284"/>
      <c r="M271" s="284"/>
      <c r="N271" s="284"/>
      <c r="O271" s="284"/>
      <c r="P271" s="284"/>
      <c r="Q271" s="57"/>
      <c r="R271" s="378">
        <v>1</v>
      </c>
      <c r="S271" s="378"/>
      <c r="T271" s="378"/>
      <c r="U271" s="378"/>
      <c r="V271" s="417" t="s">
        <v>1209</v>
      </c>
      <c r="W271" s="264"/>
      <c r="X271" s="265"/>
    </row>
    <row r="272" spans="1:24" ht="34.5" customHeight="1">
      <c r="A272" s="413">
        <v>174</v>
      </c>
      <c r="B272" s="421" t="s">
        <v>1087</v>
      </c>
      <c r="C272" s="262" t="s">
        <v>469</v>
      </c>
      <c r="D272" s="295" t="s">
        <v>316</v>
      </c>
      <c r="E272" s="293" t="s">
        <v>316</v>
      </c>
      <c r="F272" s="415" t="s">
        <v>448</v>
      </c>
      <c r="G272" s="423">
        <v>45409</v>
      </c>
      <c r="H272" s="416" t="s">
        <v>218</v>
      </c>
      <c r="I272" s="284">
        <v>1</v>
      </c>
      <c r="J272" s="284"/>
      <c r="K272" s="284"/>
      <c r="L272" s="284"/>
      <c r="M272" s="284"/>
      <c r="N272" s="284"/>
      <c r="O272" s="284"/>
      <c r="P272" s="284"/>
      <c r="Q272" s="57"/>
      <c r="R272" s="378">
        <v>1</v>
      </c>
      <c r="S272" s="378"/>
      <c r="T272" s="378"/>
      <c r="U272" s="378"/>
      <c r="V272" s="417" t="s">
        <v>1187</v>
      </c>
      <c r="W272" s="264"/>
      <c r="X272" s="265"/>
    </row>
    <row r="273" spans="1:24" ht="34.5" customHeight="1">
      <c r="A273" s="413">
        <v>175</v>
      </c>
      <c r="B273" s="421" t="s">
        <v>1111</v>
      </c>
      <c r="C273" s="262" t="s">
        <v>469</v>
      </c>
      <c r="D273" s="295" t="s">
        <v>316</v>
      </c>
      <c r="E273" s="293" t="s">
        <v>316</v>
      </c>
      <c r="F273" s="75" t="s">
        <v>408</v>
      </c>
      <c r="G273" s="423">
        <v>45410</v>
      </c>
      <c r="H273" s="416" t="s">
        <v>218</v>
      </c>
      <c r="I273" s="284">
        <v>1</v>
      </c>
      <c r="J273" s="284"/>
      <c r="K273" s="284"/>
      <c r="L273" s="284"/>
      <c r="M273" s="284"/>
      <c r="N273" s="284"/>
      <c r="O273" s="284"/>
      <c r="P273" s="284"/>
      <c r="Q273" s="57"/>
      <c r="R273" s="378">
        <v>1</v>
      </c>
      <c r="S273" s="378"/>
      <c r="T273" s="378"/>
      <c r="U273" s="378"/>
      <c r="V273" s="417" t="s">
        <v>1210</v>
      </c>
      <c r="W273" s="264"/>
      <c r="X273" s="265"/>
    </row>
    <row r="274" spans="1:24" ht="34.5" customHeight="1">
      <c r="A274" s="413">
        <v>176</v>
      </c>
      <c r="B274" s="421" t="s">
        <v>1112</v>
      </c>
      <c r="C274" s="262" t="s">
        <v>469</v>
      </c>
      <c r="D274" s="295" t="s">
        <v>316</v>
      </c>
      <c r="E274" s="293" t="s">
        <v>316</v>
      </c>
      <c r="F274" s="415" t="s">
        <v>286</v>
      </c>
      <c r="G274" s="423">
        <v>45410</v>
      </c>
      <c r="H274" s="416" t="s">
        <v>218</v>
      </c>
      <c r="I274" s="284">
        <v>1</v>
      </c>
      <c r="J274" s="284"/>
      <c r="K274" s="284"/>
      <c r="L274" s="284"/>
      <c r="M274" s="284"/>
      <c r="N274" s="284"/>
      <c r="O274" s="284"/>
      <c r="P274" s="284"/>
      <c r="Q274" s="57"/>
      <c r="R274" s="378">
        <v>1</v>
      </c>
      <c r="S274" s="378"/>
      <c r="T274" s="378"/>
      <c r="U274" s="378"/>
      <c r="V274" s="417" t="s">
        <v>1211</v>
      </c>
      <c r="W274" s="264"/>
      <c r="X274" s="265"/>
    </row>
    <row r="275" spans="1:24" ht="34.5" customHeight="1">
      <c r="A275" s="413">
        <v>177</v>
      </c>
      <c r="B275" s="421" t="s">
        <v>1113</v>
      </c>
      <c r="C275" s="262" t="s">
        <v>469</v>
      </c>
      <c r="D275" s="295" t="s">
        <v>316</v>
      </c>
      <c r="E275" s="293" t="s">
        <v>316</v>
      </c>
      <c r="F275" s="415" t="s">
        <v>415</v>
      </c>
      <c r="G275" s="423">
        <v>45410</v>
      </c>
      <c r="H275" s="416" t="s">
        <v>218</v>
      </c>
      <c r="I275" s="284">
        <v>1</v>
      </c>
      <c r="J275" s="284"/>
      <c r="K275" s="284"/>
      <c r="L275" s="284"/>
      <c r="M275" s="284"/>
      <c r="N275" s="284"/>
      <c r="O275" s="284"/>
      <c r="P275" s="284"/>
      <c r="Q275" s="57"/>
      <c r="R275" s="378">
        <v>1</v>
      </c>
      <c r="S275" s="378"/>
      <c r="T275" s="378"/>
      <c r="U275" s="378"/>
      <c r="V275" s="417" t="s">
        <v>1202</v>
      </c>
      <c r="W275" s="264"/>
      <c r="X275" s="265"/>
    </row>
    <row r="276" spans="1:24" ht="34.5" customHeight="1">
      <c r="A276" s="413">
        <v>178</v>
      </c>
      <c r="B276" s="421" t="s">
        <v>1114</v>
      </c>
      <c r="C276" s="262" t="s">
        <v>469</v>
      </c>
      <c r="D276" s="295" t="s">
        <v>316</v>
      </c>
      <c r="E276" s="293" t="s">
        <v>316</v>
      </c>
      <c r="F276" s="415" t="s">
        <v>445</v>
      </c>
      <c r="G276" s="423">
        <v>45410</v>
      </c>
      <c r="H276" s="416" t="s">
        <v>218</v>
      </c>
      <c r="I276" s="284">
        <v>1</v>
      </c>
      <c r="J276" s="284"/>
      <c r="K276" s="284"/>
      <c r="L276" s="284"/>
      <c r="M276" s="284"/>
      <c r="N276" s="284"/>
      <c r="O276" s="284"/>
      <c r="P276" s="284"/>
      <c r="Q276" s="57"/>
      <c r="R276" s="378">
        <v>1</v>
      </c>
      <c r="S276" s="378"/>
      <c r="T276" s="378"/>
      <c r="U276" s="378"/>
      <c r="V276" s="417" t="s">
        <v>1212</v>
      </c>
      <c r="W276" s="264"/>
      <c r="X276" s="265"/>
    </row>
    <row r="277" spans="1:24" ht="34.5" customHeight="1">
      <c r="A277" s="413">
        <v>179</v>
      </c>
      <c r="B277" s="421" t="s">
        <v>1115</v>
      </c>
      <c r="C277" s="262" t="s">
        <v>469</v>
      </c>
      <c r="D277" s="295" t="s">
        <v>316</v>
      </c>
      <c r="E277" s="293" t="s">
        <v>316</v>
      </c>
      <c r="F277" s="415" t="s">
        <v>417</v>
      </c>
      <c r="G277" s="423">
        <v>45410</v>
      </c>
      <c r="H277" s="416" t="s">
        <v>218</v>
      </c>
      <c r="I277" s="284">
        <v>1</v>
      </c>
      <c r="J277" s="284"/>
      <c r="K277" s="284"/>
      <c r="L277" s="284"/>
      <c r="M277" s="284"/>
      <c r="N277" s="284"/>
      <c r="O277" s="284"/>
      <c r="P277" s="284"/>
      <c r="Q277" s="57"/>
      <c r="R277" s="378">
        <v>1</v>
      </c>
      <c r="S277" s="378"/>
      <c r="T277" s="378"/>
      <c r="U277" s="378"/>
      <c r="V277" s="417" t="s">
        <v>1213</v>
      </c>
      <c r="W277" s="264"/>
      <c r="X277" s="265"/>
    </row>
    <row r="278" spans="1:24" ht="34.5" customHeight="1">
      <c r="A278" s="413">
        <v>180</v>
      </c>
      <c r="B278" s="421" t="s">
        <v>1116</v>
      </c>
      <c r="C278" s="262" t="s">
        <v>469</v>
      </c>
      <c r="D278" s="295" t="s">
        <v>316</v>
      </c>
      <c r="E278" s="293" t="s">
        <v>316</v>
      </c>
      <c r="F278" s="415" t="s">
        <v>414</v>
      </c>
      <c r="G278" s="423">
        <v>45410</v>
      </c>
      <c r="H278" s="416" t="s">
        <v>218</v>
      </c>
      <c r="I278" s="284">
        <v>1</v>
      </c>
      <c r="J278" s="284"/>
      <c r="K278" s="284"/>
      <c r="L278" s="284"/>
      <c r="M278" s="284"/>
      <c r="N278" s="284"/>
      <c r="O278" s="284"/>
      <c r="P278" s="284"/>
      <c r="Q278" s="57"/>
      <c r="R278" s="378">
        <v>1</v>
      </c>
      <c r="S278" s="378"/>
      <c r="T278" s="378"/>
      <c r="U278" s="378"/>
      <c r="V278" s="417" t="s">
        <v>1214</v>
      </c>
      <c r="W278" s="264"/>
      <c r="X278" s="265"/>
    </row>
    <row r="279" spans="1:24" ht="34.5" customHeight="1">
      <c r="A279" s="413">
        <v>181</v>
      </c>
      <c r="B279" s="421" t="s">
        <v>1117</v>
      </c>
      <c r="C279" s="262" t="s">
        <v>469</v>
      </c>
      <c r="D279" s="295" t="s">
        <v>316</v>
      </c>
      <c r="E279" s="293" t="s">
        <v>316</v>
      </c>
      <c r="F279" s="415" t="s">
        <v>451</v>
      </c>
      <c r="G279" s="423">
        <v>45410</v>
      </c>
      <c r="H279" s="416" t="s">
        <v>218</v>
      </c>
      <c r="I279" s="284">
        <v>1</v>
      </c>
      <c r="J279" s="284"/>
      <c r="K279" s="284"/>
      <c r="L279" s="284"/>
      <c r="M279" s="284"/>
      <c r="N279" s="284"/>
      <c r="O279" s="284"/>
      <c r="P279" s="284"/>
      <c r="Q279" s="57"/>
      <c r="R279" s="378">
        <v>1</v>
      </c>
      <c r="S279" s="378"/>
      <c r="T279" s="378"/>
      <c r="U279" s="378"/>
      <c r="V279" s="417" t="s">
        <v>1215</v>
      </c>
      <c r="W279" s="264"/>
      <c r="X279" s="265"/>
    </row>
    <row r="280" spans="1:24" ht="34.5" customHeight="1">
      <c r="A280" s="413">
        <v>182</v>
      </c>
      <c r="B280" s="421" t="s">
        <v>1118</v>
      </c>
      <c r="C280" s="262" t="s">
        <v>469</v>
      </c>
      <c r="D280" s="295" t="s">
        <v>316</v>
      </c>
      <c r="E280" s="293" t="s">
        <v>316</v>
      </c>
      <c r="F280" s="415" t="s">
        <v>448</v>
      </c>
      <c r="G280" s="423">
        <v>45410</v>
      </c>
      <c r="H280" s="416" t="s">
        <v>218</v>
      </c>
      <c r="I280" s="284">
        <v>1</v>
      </c>
      <c r="J280" s="284"/>
      <c r="K280" s="284"/>
      <c r="L280" s="284"/>
      <c r="M280" s="284"/>
      <c r="N280" s="284"/>
      <c r="O280" s="284"/>
      <c r="P280" s="284"/>
      <c r="Q280" s="57"/>
      <c r="R280" s="378">
        <v>1</v>
      </c>
      <c r="S280" s="378"/>
      <c r="T280" s="378"/>
      <c r="U280" s="378"/>
      <c r="V280" s="417" t="s">
        <v>1216</v>
      </c>
      <c r="W280" s="264"/>
      <c r="X280" s="265"/>
    </row>
    <row r="281" spans="1:24" ht="34.5" customHeight="1">
      <c r="A281" s="413">
        <v>183</v>
      </c>
      <c r="B281" s="421" t="s">
        <v>1119</v>
      </c>
      <c r="C281" s="262" t="s">
        <v>469</v>
      </c>
      <c r="D281" s="295" t="s">
        <v>316</v>
      </c>
      <c r="E281" s="293" t="s">
        <v>316</v>
      </c>
      <c r="F281" s="75" t="s">
        <v>408</v>
      </c>
      <c r="G281" s="423">
        <v>45411</v>
      </c>
      <c r="H281" s="416" t="s">
        <v>218</v>
      </c>
      <c r="I281" s="284">
        <v>1</v>
      </c>
      <c r="J281" s="284"/>
      <c r="K281" s="284"/>
      <c r="L281" s="284"/>
      <c r="M281" s="284"/>
      <c r="N281" s="284"/>
      <c r="O281" s="284"/>
      <c r="P281" s="284"/>
      <c r="Q281" s="57"/>
      <c r="R281" s="378">
        <v>1</v>
      </c>
      <c r="S281" s="378"/>
      <c r="T281" s="378"/>
      <c r="U281" s="378"/>
      <c r="V281" s="417" t="s">
        <v>1217</v>
      </c>
      <c r="W281" s="264"/>
      <c r="X281" s="265"/>
    </row>
    <row r="282" spans="1:24" ht="34.5" customHeight="1">
      <c r="A282" s="413">
        <v>184</v>
      </c>
      <c r="B282" s="421" t="s">
        <v>1120</v>
      </c>
      <c r="C282" s="262" t="s">
        <v>469</v>
      </c>
      <c r="D282" s="295" t="s">
        <v>316</v>
      </c>
      <c r="E282" s="293" t="s">
        <v>316</v>
      </c>
      <c r="F282" s="415" t="s">
        <v>286</v>
      </c>
      <c r="G282" s="423">
        <v>45411</v>
      </c>
      <c r="H282" s="416" t="s">
        <v>218</v>
      </c>
      <c r="I282" s="284">
        <v>1</v>
      </c>
      <c r="J282" s="284"/>
      <c r="K282" s="284"/>
      <c r="L282" s="284"/>
      <c r="M282" s="284"/>
      <c r="N282" s="284"/>
      <c r="O282" s="284"/>
      <c r="P282" s="284"/>
      <c r="Q282" s="57"/>
      <c r="R282" s="378">
        <v>1</v>
      </c>
      <c r="S282" s="378"/>
      <c r="T282" s="378"/>
      <c r="U282" s="378"/>
      <c r="V282" s="417" t="s">
        <v>1218</v>
      </c>
      <c r="W282" s="264"/>
      <c r="X282" s="265"/>
    </row>
    <row r="283" spans="1:24" ht="34.5" customHeight="1">
      <c r="A283" s="413">
        <v>185</v>
      </c>
      <c r="B283" s="421" t="s">
        <v>1121</v>
      </c>
      <c r="C283" s="262" t="s">
        <v>469</v>
      </c>
      <c r="D283" s="295" t="s">
        <v>316</v>
      </c>
      <c r="E283" s="293" t="s">
        <v>316</v>
      </c>
      <c r="F283" s="415" t="s">
        <v>415</v>
      </c>
      <c r="G283" s="423">
        <v>45411</v>
      </c>
      <c r="H283" s="416" t="s">
        <v>218</v>
      </c>
      <c r="I283" s="284">
        <v>1</v>
      </c>
      <c r="J283" s="284"/>
      <c r="K283" s="284"/>
      <c r="L283" s="284"/>
      <c r="M283" s="284"/>
      <c r="N283" s="284"/>
      <c r="O283" s="284"/>
      <c r="P283" s="284"/>
      <c r="Q283" s="57"/>
      <c r="R283" s="378">
        <v>1</v>
      </c>
      <c r="S283" s="378"/>
      <c r="T283" s="378"/>
      <c r="U283" s="378"/>
      <c r="V283" s="417" t="s">
        <v>1219</v>
      </c>
      <c r="W283" s="264"/>
      <c r="X283" s="265"/>
    </row>
    <row r="284" spans="1:24" ht="34.5" customHeight="1">
      <c r="A284" s="413">
        <v>186</v>
      </c>
      <c r="B284" s="421" t="s">
        <v>1122</v>
      </c>
      <c r="C284" s="262" t="s">
        <v>469</v>
      </c>
      <c r="D284" s="295" t="s">
        <v>316</v>
      </c>
      <c r="E284" s="293" t="s">
        <v>316</v>
      </c>
      <c r="F284" s="415" t="s">
        <v>445</v>
      </c>
      <c r="G284" s="423">
        <v>45411</v>
      </c>
      <c r="H284" s="416" t="s">
        <v>218</v>
      </c>
      <c r="I284" s="284">
        <v>1</v>
      </c>
      <c r="J284" s="284"/>
      <c r="K284" s="284"/>
      <c r="L284" s="284"/>
      <c r="M284" s="284"/>
      <c r="N284" s="284"/>
      <c r="O284" s="284"/>
      <c r="P284" s="284"/>
      <c r="Q284" s="57"/>
      <c r="R284" s="378">
        <v>1</v>
      </c>
      <c r="S284" s="378"/>
      <c r="T284" s="378"/>
      <c r="U284" s="378"/>
      <c r="V284" s="417" t="s">
        <v>1220</v>
      </c>
      <c r="W284" s="264"/>
      <c r="X284" s="265"/>
    </row>
    <row r="285" spans="1:24" ht="34.5" customHeight="1">
      <c r="A285" s="413">
        <v>187</v>
      </c>
      <c r="B285" s="421" t="s">
        <v>1123</v>
      </c>
      <c r="C285" s="262" t="s">
        <v>469</v>
      </c>
      <c r="D285" s="295" t="s">
        <v>316</v>
      </c>
      <c r="E285" s="293" t="s">
        <v>316</v>
      </c>
      <c r="F285" s="415" t="s">
        <v>417</v>
      </c>
      <c r="G285" s="423">
        <v>45411</v>
      </c>
      <c r="H285" s="416" t="s">
        <v>233</v>
      </c>
      <c r="I285" s="284"/>
      <c r="J285" s="284">
        <v>1</v>
      </c>
      <c r="K285" s="284"/>
      <c r="L285" s="284"/>
      <c r="M285" s="284"/>
      <c r="N285" s="284"/>
      <c r="O285" s="284"/>
      <c r="P285" s="284"/>
      <c r="Q285" s="57"/>
      <c r="R285" s="378"/>
      <c r="S285" s="378"/>
      <c r="T285" s="378">
        <v>1</v>
      </c>
      <c r="U285" s="378"/>
      <c r="V285" s="417" t="s">
        <v>287</v>
      </c>
      <c r="W285" s="264"/>
      <c r="X285" s="265"/>
    </row>
    <row r="286" spans="1:24" ht="34.5" customHeight="1">
      <c r="A286" s="413">
        <v>188</v>
      </c>
      <c r="B286" s="421" t="s">
        <v>1023</v>
      </c>
      <c r="C286" s="262" t="s">
        <v>469</v>
      </c>
      <c r="D286" s="295" t="s">
        <v>316</v>
      </c>
      <c r="E286" s="293" t="s">
        <v>316</v>
      </c>
      <c r="F286" s="415" t="s">
        <v>414</v>
      </c>
      <c r="G286" s="423">
        <v>45411</v>
      </c>
      <c r="H286" s="416" t="s">
        <v>233</v>
      </c>
      <c r="I286" s="284"/>
      <c r="J286" s="284">
        <v>1</v>
      </c>
      <c r="K286" s="284"/>
      <c r="L286" s="284"/>
      <c r="M286" s="284"/>
      <c r="N286" s="284"/>
      <c r="O286" s="284"/>
      <c r="P286" s="284"/>
      <c r="Q286" s="57"/>
      <c r="R286" s="378"/>
      <c r="S286" s="378"/>
      <c r="T286" s="378">
        <v>1</v>
      </c>
      <c r="U286" s="378"/>
      <c r="V286" s="417" t="s">
        <v>287</v>
      </c>
      <c r="W286" s="264"/>
      <c r="X286" s="265"/>
    </row>
    <row r="287" spans="1:24" ht="34.5" customHeight="1">
      <c r="A287" s="413">
        <v>189</v>
      </c>
      <c r="B287" s="421" t="s">
        <v>1124</v>
      </c>
      <c r="C287" s="262" t="s">
        <v>469</v>
      </c>
      <c r="D287" s="295" t="s">
        <v>316</v>
      </c>
      <c r="E287" s="293" t="s">
        <v>316</v>
      </c>
      <c r="F287" s="415" t="s">
        <v>451</v>
      </c>
      <c r="G287" s="423">
        <v>45411</v>
      </c>
      <c r="H287" s="416" t="s">
        <v>233</v>
      </c>
      <c r="I287" s="284"/>
      <c r="J287" s="284">
        <v>1</v>
      </c>
      <c r="K287" s="284"/>
      <c r="L287" s="284"/>
      <c r="M287" s="284"/>
      <c r="N287" s="284"/>
      <c r="O287" s="284"/>
      <c r="P287" s="284"/>
      <c r="Q287" s="57"/>
      <c r="R287" s="378"/>
      <c r="S287" s="378"/>
      <c r="T287" s="378">
        <v>1</v>
      </c>
      <c r="U287" s="378"/>
      <c r="V287" s="417" t="s">
        <v>1190</v>
      </c>
      <c r="W287" s="264"/>
      <c r="X287" s="265"/>
    </row>
    <row r="288" spans="1:24" ht="34.5" customHeight="1">
      <c r="A288" s="413">
        <v>190</v>
      </c>
      <c r="B288" s="421" t="s">
        <v>1125</v>
      </c>
      <c r="C288" s="262" t="s">
        <v>469</v>
      </c>
      <c r="D288" s="295" t="s">
        <v>316</v>
      </c>
      <c r="E288" s="293" t="s">
        <v>316</v>
      </c>
      <c r="F288" s="415" t="s">
        <v>448</v>
      </c>
      <c r="G288" s="423">
        <v>45411</v>
      </c>
      <c r="H288" s="416" t="s">
        <v>218</v>
      </c>
      <c r="I288" s="284">
        <v>1</v>
      </c>
      <c r="J288" s="284"/>
      <c r="K288" s="284"/>
      <c r="L288" s="284"/>
      <c r="M288" s="284"/>
      <c r="N288" s="284"/>
      <c r="O288" s="284"/>
      <c r="P288" s="284"/>
      <c r="Q288" s="57"/>
      <c r="R288" s="378">
        <v>1</v>
      </c>
      <c r="S288" s="378"/>
      <c r="T288" s="378"/>
      <c r="U288" s="378"/>
      <c r="V288" s="417" t="s">
        <v>1221</v>
      </c>
      <c r="W288" s="264"/>
      <c r="X288" s="265"/>
    </row>
    <row r="289" spans="1:24" ht="34.5" customHeight="1">
      <c r="A289" s="413">
        <v>191</v>
      </c>
      <c r="B289" s="421" t="s">
        <v>1126</v>
      </c>
      <c r="C289" s="262" t="s">
        <v>469</v>
      </c>
      <c r="D289" s="295" t="s">
        <v>316</v>
      </c>
      <c r="E289" s="293" t="s">
        <v>316</v>
      </c>
      <c r="F289" s="75" t="s">
        <v>408</v>
      </c>
      <c r="G289" s="423">
        <v>45412</v>
      </c>
      <c r="H289" s="416" t="s">
        <v>218</v>
      </c>
      <c r="I289" s="284">
        <v>1</v>
      </c>
      <c r="J289" s="284"/>
      <c r="K289" s="284"/>
      <c r="L289" s="284"/>
      <c r="M289" s="284"/>
      <c r="N289" s="284"/>
      <c r="O289" s="284"/>
      <c r="P289" s="284"/>
      <c r="Q289" s="57"/>
      <c r="R289" s="378">
        <v>1</v>
      </c>
      <c r="S289" s="378"/>
      <c r="T289" s="378"/>
      <c r="U289" s="378"/>
      <c r="V289" s="417" t="s">
        <v>1222</v>
      </c>
      <c r="W289" s="264"/>
      <c r="X289" s="265"/>
    </row>
    <row r="290" spans="1:24" ht="34.5" customHeight="1">
      <c r="A290" s="413">
        <v>192</v>
      </c>
      <c r="B290" s="421" t="s">
        <v>1127</v>
      </c>
      <c r="C290" s="262" t="s">
        <v>469</v>
      </c>
      <c r="D290" s="295" t="s">
        <v>316</v>
      </c>
      <c r="E290" s="293" t="s">
        <v>316</v>
      </c>
      <c r="F290" s="415" t="s">
        <v>286</v>
      </c>
      <c r="G290" s="423">
        <v>45412</v>
      </c>
      <c r="H290" s="416" t="s">
        <v>218</v>
      </c>
      <c r="I290" s="284">
        <v>1</v>
      </c>
      <c r="J290" s="284"/>
      <c r="K290" s="284"/>
      <c r="L290" s="284"/>
      <c r="M290" s="284"/>
      <c r="N290" s="284"/>
      <c r="O290" s="284"/>
      <c r="P290" s="284"/>
      <c r="Q290" s="57"/>
      <c r="R290" s="378">
        <v>1</v>
      </c>
      <c r="S290" s="378"/>
      <c r="T290" s="378"/>
      <c r="U290" s="378"/>
      <c r="V290" s="417" t="s">
        <v>1223</v>
      </c>
      <c r="W290" s="264"/>
      <c r="X290" s="265"/>
    </row>
    <row r="291" spans="1:24" ht="34.5" customHeight="1">
      <c r="A291" s="413">
        <v>193</v>
      </c>
      <c r="B291" s="421" t="s">
        <v>1071</v>
      </c>
      <c r="C291" s="262" t="s">
        <v>469</v>
      </c>
      <c r="D291" s="295" t="s">
        <v>316</v>
      </c>
      <c r="E291" s="293" t="s">
        <v>316</v>
      </c>
      <c r="F291" s="415" t="s">
        <v>415</v>
      </c>
      <c r="G291" s="423">
        <v>45412</v>
      </c>
      <c r="H291" s="416" t="s">
        <v>236</v>
      </c>
      <c r="I291" s="284"/>
      <c r="J291" s="284"/>
      <c r="K291" s="284"/>
      <c r="L291" s="284"/>
      <c r="M291" s="284">
        <v>1</v>
      </c>
      <c r="N291" s="284"/>
      <c r="O291" s="284"/>
      <c r="P291" s="284"/>
      <c r="Q291" s="57"/>
      <c r="R291" s="378">
        <v>1</v>
      </c>
      <c r="S291" s="378"/>
      <c r="T291" s="378"/>
      <c r="U291" s="378"/>
      <c r="V291" s="417" t="s">
        <v>1173</v>
      </c>
      <c r="W291" s="264"/>
      <c r="X291" s="265"/>
    </row>
    <row r="292" spans="1:24" ht="34.5" customHeight="1">
      <c r="A292" s="413">
        <v>194</v>
      </c>
      <c r="B292" s="421" t="s">
        <v>1112</v>
      </c>
      <c r="C292" s="262" t="s">
        <v>469</v>
      </c>
      <c r="D292" s="295" t="s">
        <v>316</v>
      </c>
      <c r="E292" s="293" t="s">
        <v>316</v>
      </c>
      <c r="F292" s="415" t="s">
        <v>445</v>
      </c>
      <c r="G292" s="423">
        <v>45412</v>
      </c>
      <c r="H292" s="416" t="s">
        <v>218</v>
      </c>
      <c r="I292" s="284">
        <v>1</v>
      </c>
      <c r="J292" s="284"/>
      <c r="K292" s="284"/>
      <c r="L292" s="284"/>
      <c r="M292" s="284"/>
      <c r="N292" s="284"/>
      <c r="O292" s="284"/>
      <c r="P292" s="284"/>
      <c r="Q292" s="57"/>
      <c r="R292" s="378">
        <v>1</v>
      </c>
      <c r="S292" s="378"/>
      <c r="T292" s="378"/>
      <c r="U292" s="378"/>
      <c r="V292" s="417" t="s">
        <v>1224</v>
      </c>
      <c r="W292" s="264"/>
      <c r="X292" s="265"/>
    </row>
    <row r="293" spans="1:24" ht="34.5" customHeight="1">
      <c r="A293" s="413">
        <v>195</v>
      </c>
      <c r="B293" s="421" t="s">
        <v>1128</v>
      </c>
      <c r="C293" s="262" t="s">
        <v>469</v>
      </c>
      <c r="D293" s="295" t="s">
        <v>316</v>
      </c>
      <c r="E293" s="293" t="s">
        <v>316</v>
      </c>
      <c r="F293" s="415" t="s">
        <v>417</v>
      </c>
      <c r="G293" s="423">
        <v>45412</v>
      </c>
      <c r="H293" s="416" t="s">
        <v>233</v>
      </c>
      <c r="I293" s="284"/>
      <c r="J293" s="284">
        <v>1</v>
      </c>
      <c r="K293" s="284"/>
      <c r="L293" s="284"/>
      <c r="M293" s="284"/>
      <c r="N293" s="284"/>
      <c r="O293" s="284"/>
      <c r="P293" s="284"/>
      <c r="Q293" s="57"/>
      <c r="R293" s="378"/>
      <c r="S293" s="378"/>
      <c r="T293" s="378">
        <v>1</v>
      </c>
      <c r="U293" s="378"/>
      <c r="V293" s="417" t="s">
        <v>1198</v>
      </c>
      <c r="W293" s="264"/>
      <c r="X293" s="265"/>
    </row>
    <row r="294" spans="1:24" ht="34.5" customHeight="1">
      <c r="A294" s="413">
        <v>196</v>
      </c>
      <c r="B294" s="421" t="s">
        <v>1129</v>
      </c>
      <c r="C294" s="262" t="s">
        <v>469</v>
      </c>
      <c r="D294" s="295" t="s">
        <v>316</v>
      </c>
      <c r="E294" s="293" t="s">
        <v>316</v>
      </c>
      <c r="F294" s="415" t="s">
        <v>414</v>
      </c>
      <c r="G294" s="423">
        <v>45412</v>
      </c>
      <c r="H294" s="416" t="s">
        <v>233</v>
      </c>
      <c r="I294" s="284"/>
      <c r="J294" s="284">
        <v>1</v>
      </c>
      <c r="K294" s="284"/>
      <c r="L294" s="284"/>
      <c r="M294" s="284"/>
      <c r="N294" s="284"/>
      <c r="O294" s="284"/>
      <c r="P294" s="284"/>
      <c r="Q294" s="57"/>
      <c r="R294" s="378"/>
      <c r="S294" s="378"/>
      <c r="T294" s="378">
        <v>1</v>
      </c>
      <c r="U294" s="378"/>
      <c r="V294" s="417" t="s">
        <v>1190</v>
      </c>
      <c r="W294" s="264"/>
      <c r="X294" s="265"/>
    </row>
    <row r="295" spans="1:24" ht="34.5" customHeight="1">
      <c r="A295" s="413">
        <v>197</v>
      </c>
      <c r="B295" s="421" t="s">
        <v>1130</v>
      </c>
      <c r="C295" s="262" t="s">
        <v>469</v>
      </c>
      <c r="D295" s="295" t="s">
        <v>316</v>
      </c>
      <c r="E295" s="293" t="s">
        <v>316</v>
      </c>
      <c r="F295" s="415" t="s">
        <v>451</v>
      </c>
      <c r="G295" s="423">
        <v>45412</v>
      </c>
      <c r="H295" s="416" t="s">
        <v>218</v>
      </c>
      <c r="I295" s="284">
        <v>1</v>
      </c>
      <c r="J295" s="284"/>
      <c r="K295" s="284"/>
      <c r="L295" s="284"/>
      <c r="M295" s="284"/>
      <c r="N295" s="284"/>
      <c r="O295" s="284"/>
      <c r="P295" s="284"/>
      <c r="Q295" s="57"/>
      <c r="R295" s="378">
        <v>1</v>
      </c>
      <c r="S295" s="378"/>
      <c r="T295" s="378"/>
      <c r="U295" s="378"/>
      <c r="V295" s="417" t="s">
        <v>1225</v>
      </c>
      <c r="W295" s="264"/>
      <c r="X295" s="265"/>
    </row>
    <row r="296" spans="1:24" ht="34.5" customHeight="1">
      <c r="A296" s="413">
        <v>198</v>
      </c>
      <c r="B296" s="421" t="s">
        <v>1131</v>
      </c>
      <c r="C296" s="262" t="s">
        <v>469</v>
      </c>
      <c r="D296" s="295" t="s">
        <v>316</v>
      </c>
      <c r="E296" s="293" t="s">
        <v>316</v>
      </c>
      <c r="F296" s="415" t="s">
        <v>448</v>
      </c>
      <c r="G296" s="423">
        <v>45412</v>
      </c>
      <c r="H296" s="416" t="s">
        <v>233</v>
      </c>
      <c r="I296" s="284"/>
      <c r="J296" s="284">
        <v>1</v>
      </c>
      <c r="K296" s="284"/>
      <c r="L296" s="284"/>
      <c r="M296" s="284"/>
      <c r="N296" s="284"/>
      <c r="O296" s="284"/>
      <c r="P296" s="284"/>
      <c r="Q296" s="57"/>
      <c r="R296" s="378"/>
      <c r="S296" s="378"/>
      <c r="T296" s="378">
        <v>1</v>
      </c>
      <c r="U296" s="378"/>
      <c r="V296" s="417" t="s">
        <v>1190</v>
      </c>
      <c r="W296" s="264"/>
      <c r="X296" s="265"/>
    </row>
    <row r="297" spans="1:24" ht="27.75" customHeight="1">
      <c r="A297" s="14"/>
      <c r="B297" s="19"/>
      <c r="C297" s="20"/>
      <c r="D297" s="20"/>
      <c r="E297" s="20"/>
      <c r="F297" s="17"/>
      <c r="G297" s="21">
        <f>SUM(I297:P297)</f>
        <v>198</v>
      </c>
      <c r="H297" s="21"/>
      <c r="I297" s="51">
        <f t="shared" ref="I297:P297" si="1">SUM(I99:I296)</f>
        <v>114</v>
      </c>
      <c r="J297" s="51">
        <f t="shared" si="1"/>
        <v>70</v>
      </c>
      <c r="K297" s="51">
        <f t="shared" si="1"/>
        <v>0</v>
      </c>
      <c r="L297" s="51">
        <f t="shared" si="1"/>
        <v>0</v>
      </c>
      <c r="M297" s="51">
        <f t="shared" si="1"/>
        <v>14</v>
      </c>
      <c r="N297" s="51">
        <f t="shared" si="1"/>
        <v>0</v>
      </c>
      <c r="O297" s="51">
        <f t="shared" si="1"/>
        <v>0</v>
      </c>
      <c r="P297" s="51">
        <f t="shared" si="1"/>
        <v>0</v>
      </c>
      <c r="Q297" s="57"/>
      <c r="R297" s="58"/>
      <c r="S297" s="58"/>
      <c r="T297" s="58"/>
      <c r="U297" s="58"/>
      <c r="V297" s="254"/>
      <c r="W297" s="59"/>
      <c r="X297" s="60"/>
    </row>
    <row r="298" spans="1:24" ht="27.75" customHeight="1">
      <c r="A298" s="268" t="s">
        <v>1226</v>
      </c>
      <c r="B298" s="269"/>
      <c r="C298" s="269"/>
      <c r="D298" s="409"/>
      <c r="E298" s="269"/>
      <c r="F298" s="269"/>
      <c r="G298" s="267"/>
      <c r="H298" s="267"/>
      <c r="I298" s="267"/>
      <c r="J298" s="267"/>
      <c r="K298" s="267"/>
      <c r="L298" s="267"/>
      <c r="M298" s="267"/>
      <c r="N298" s="267"/>
      <c r="O298" s="267"/>
      <c r="P298" s="270"/>
      <c r="Q298" s="271"/>
      <c r="R298" s="272"/>
      <c r="S298" s="501">
        <f>G314</f>
        <v>15</v>
      </c>
      <c r="T298" s="501"/>
      <c r="U298" s="502" t="s">
        <v>206</v>
      </c>
      <c r="V298" s="502"/>
      <c r="W298" s="260"/>
      <c r="X298" s="261"/>
    </row>
    <row r="299" spans="1:24" ht="27.75" customHeight="1">
      <c r="A299" s="266">
        <v>1</v>
      </c>
      <c r="B299" s="296" t="s">
        <v>1227</v>
      </c>
      <c r="C299" s="262" t="s">
        <v>469</v>
      </c>
      <c r="D299" s="16" t="s">
        <v>279</v>
      </c>
      <c r="E299" s="255" t="s">
        <v>364</v>
      </c>
      <c r="F299" s="17" t="s">
        <v>438</v>
      </c>
      <c r="G299" s="297">
        <v>45398</v>
      </c>
      <c r="H299" s="278" t="s">
        <v>236</v>
      </c>
      <c r="I299" s="279"/>
      <c r="J299" s="279"/>
      <c r="K299" s="279"/>
      <c r="L299" s="279"/>
      <c r="M299" s="279">
        <v>1</v>
      </c>
      <c r="N299" s="279"/>
      <c r="O299" s="279"/>
      <c r="P299" s="279"/>
      <c r="Q299" s="280"/>
      <c r="R299" s="281">
        <v>1</v>
      </c>
      <c r="S299" s="281"/>
      <c r="T299" s="281"/>
      <c r="U299" s="281"/>
      <c r="V299" s="277" t="s">
        <v>1243</v>
      </c>
      <c r="W299" s="258"/>
      <c r="X299" s="259"/>
    </row>
    <row r="300" spans="1:24" ht="27.75" customHeight="1">
      <c r="A300" s="266">
        <v>2</v>
      </c>
      <c r="B300" s="296" t="s">
        <v>1228</v>
      </c>
      <c r="C300" s="262" t="s">
        <v>469</v>
      </c>
      <c r="D300" s="16" t="s">
        <v>279</v>
      </c>
      <c r="E300" s="255" t="s">
        <v>364</v>
      </c>
      <c r="F300" s="17" t="s">
        <v>438</v>
      </c>
      <c r="G300" s="297">
        <v>45399</v>
      </c>
      <c r="H300" s="278" t="s">
        <v>218</v>
      </c>
      <c r="I300" s="79">
        <v>1</v>
      </c>
      <c r="J300" s="279"/>
      <c r="K300" s="79"/>
      <c r="L300" s="79"/>
      <c r="M300" s="79"/>
      <c r="N300" s="79"/>
      <c r="O300" s="79"/>
      <c r="P300" s="79"/>
      <c r="Q300" s="57"/>
      <c r="R300" s="82">
        <v>1</v>
      </c>
      <c r="S300" s="82"/>
      <c r="T300" s="281"/>
      <c r="U300" s="82"/>
      <c r="V300" s="277" t="s">
        <v>1244</v>
      </c>
      <c r="W300" s="83"/>
      <c r="X300" s="276"/>
    </row>
    <row r="301" spans="1:24" ht="27.75" customHeight="1">
      <c r="A301" s="266">
        <v>3</v>
      </c>
      <c r="B301" s="296" t="s">
        <v>1229</v>
      </c>
      <c r="C301" s="262" t="s">
        <v>469</v>
      </c>
      <c r="D301" s="16" t="s">
        <v>279</v>
      </c>
      <c r="E301" s="255" t="s">
        <v>364</v>
      </c>
      <c r="F301" s="17" t="s">
        <v>438</v>
      </c>
      <c r="G301" s="297">
        <v>45400</v>
      </c>
      <c r="H301" s="278" t="s">
        <v>233</v>
      </c>
      <c r="I301" s="79"/>
      <c r="J301" s="279">
        <v>1</v>
      </c>
      <c r="K301" s="79"/>
      <c r="L301" s="79"/>
      <c r="M301" s="79"/>
      <c r="N301" s="79"/>
      <c r="O301" s="79"/>
      <c r="P301" s="79"/>
      <c r="Q301" s="57"/>
      <c r="R301" s="82"/>
      <c r="S301" s="82"/>
      <c r="T301" s="281">
        <v>1</v>
      </c>
      <c r="U301" s="82"/>
      <c r="V301" s="277" t="s">
        <v>287</v>
      </c>
      <c r="W301" s="83"/>
      <c r="X301" s="276"/>
    </row>
    <row r="302" spans="1:24" ht="27.75" customHeight="1">
      <c r="A302" s="266">
        <v>4</v>
      </c>
      <c r="B302" s="296" t="s">
        <v>1230</v>
      </c>
      <c r="C302" s="262" t="s">
        <v>469</v>
      </c>
      <c r="D302" s="16" t="s">
        <v>279</v>
      </c>
      <c r="E302" s="255" t="s">
        <v>364</v>
      </c>
      <c r="F302" s="17" t="s">
        <v>438</v>
      </c>
      <c r="G302" s="297">
        <v>45401</v>
      </c>
      <c r="H302" s="278" t="s">
        <v>218</v>
      </c>
      <c r="I302" s="79">
        <v>1</v>
      </c>
      <c r="J302" s="279"/>
      <c r="K302" s="79"/>
      <c r="L302" s="79"/>
      <c r="M302" s="79"/>
      <c r="N302" s="79"/>
      <c r="O302" s="79"/>
      <c r="P302" s="79"/>
      <c r="Q302" s="57"/>
      <c r="R302" s="82">
        <v>1</v>
      </c>
      <c r="S302" s="82"/>
      <c r="T302" s="281"/>
      <c r="U302" s="82"/>
      <c r="V302" s="277" t="s">
        <v>1245</v>
      </c>
      <c r="W302" s="83"/>
      <c r="X302" s="276"/>
    </row>
    <row r="303" spans="1:24" ht="27.75" customHeight="1">
      <c r="A303" s="266">
        <v>5</v>
      </c>
      <c r="B303" s="296" t="s">
        <v>1231</v>
      </c>
      <c r="C303" s="262" t="s">
        <v>469</v>
      </c>
      <c r="D303" s="16" t="s">
        <v>279</v>
      </c>
      <c r="E303" s="255" t="s">
        <v>364</v>
      </c>
      <c r="F303" s="17" t="s">
        <v>438</v>
      </c>
      <c r="G303" s="297">
        <v>45402</v>
      </c>
      <c r="H303" s="278" t="s">
        <v>236</v>
      </c>
      <c r="I303" s="79"/>
      <c r="J303" s="279"/>
      <c r="K303" s="79"/>
      <c r="L303" s="79"/>
      <c r="M303" s="79">
        <v>1</v>
      </c>
      <c r="N303" s="79"/>
      <c r="O303" s="79"/>
      <c r="P303" s="79"/>
      <c r="Q303" s="57"/>
      <c r="R303" s="82">
        <v>1</v>
      </c>
      <c r="S303" s="82"/>
      <c r="T303" s="281"/>
      <c r="U303" s="82"/>
      <c r="V303" s="277" t="s">
        <v>1246</v>
      </c>
      <c r="W303" s="83"/>
      <c r="X303" s="276"/>
    </row>
    <row r="304" spans="1:24" ht="27.75" customHeight="1">
      <c r="A304" s="266">
        <v>6</v>
      </c>
      <c r="B304" s="296" t="s">
        <v>1232</v>
      </c>
      <c r="C304" s="262" t="s">
        <v>469</v>
      </c>
      <c r="D304" s="16" t="s">
        <v>279</v>
      </c>
      <c r="E304" s="255" t="s">
        <v>364</v>
      </c>
      <c r="F304" s="17" t="s">
        <v>438</v>
      </c>
      <c r="G304" s="297">
        <v>45403</v>
      </c>
      <c r="H304" s="278" t="s">
        <v>233</v>
      </c>
      <c r="I304" s="79"/>
      <c r="J304" s="279">
        <v>1</v>
      </c>
      <c r="K304" s="79"/>
      <c r="L304" s="79"/>
      <c r="M304" s="79"/>
      <c r="N304" s="79"/>
      <c r="O304" s="79"/>
      <c r="P304" s="79"/>
      <c r="Q304" s="57"/>
      <c r="R304" s="82"/>
      <c r="S304" s="82"/>
      <c r="T304" s="281">
        <v>1</v>
      </c>
      <c r="U304" s="82"/>
      <c r="V304" s="277" t="s">
        <v>287</v>
      </c>
      <c r="W304" s="83"/>
      <c r="X304" s="276"/>
    </row>
    <row r="305" spans="1:24" ht="27.75" customHeight="1">
      <c r="A305" s="266">
        <v>7</v>
      </c>
      <c r="B305" s="296" t="s">
        <v>1233</v>
      </c>
      <c r="C305" s="262" t="s">
        <v>469</v>
      </c>
      <c r="D305" s="16" t="s">
        <v>279</v>
      </c>
      <c r="E305" s="255" t="s">
        <v>364</v>
      </c>
      <c r="F305" s="17" t="s">
        <v>438</v>
      </c>
      <c r="G305" s="297">
        <v>45404</v>
      </c>
      <c r="H305" s="278" t="s">
        <v>218</v>
      </c>
      <c r="I305" s="79">
        <v>1</v>
      </c>
      <c r="J305" s="279"/>
      <c r="K305" s="79"/>
      <c r="L305" s="79"/>
      <c r="M305" s="79"/>
      <c r="N305" s="79"/>
      <c r="O305" s="79"/>
      <c r="P305" s="79"/>
      <c r="Q305" s="57"/>
      <c r="R305" s="82">
        <v>1</v>
      </c>
      <c r="S305" s="82"/>
      <c r="T305" s="281"/>
      <c r="U305" s="82"/>
      <c r="V305" s="277" t="s">
        <v>1247</v>
      </c>
      <c r="W305" s="83"/>
      <c r="X305" s="276"/>
    </row>
    <row r="306" spans="1:24" ht="27.75" customHeight="1">
      <c r="A306" s="266">
        <v>8</v>
      </c>
      <c r="B306" s="296" t="s">
        <v>1234</v>
      </c>
      <c r="C306" s="262" t="s">
        <v>469</v>
      </c>
      <c r="D306" s="16" t="s">
        <v>279</v>
      </c>
      <c r="E306" s="255" t="s">
        <v>720</v>
      </c>
      <c r="F306" s="17" t="s">
        <v>438</v>
      </c>
      <c r="G306" s="297">
        <v>45405</v>
      </c>
      <c r="H306" s="278" t="s">
        <v>236</v>
      </c>
      <c r="I306" s="79"/>
      <c r="J306" s="279"/>
      <c r="K306" s="79"/>
      <c r="L306" s="79"/>
      <c r="M306" s="79">
        <v>1</v>
      </c>
      <c r="N306" s="79"/>
      <c r="O306" s="79"/>
      <c r="P306" s="284"/>
      <c r="Q306" s="57"/>
      <c r="R306" s="82">
        <v>1</v>
      </c>
      <c r="S306" s="82"/>
      <c r="T306" s="281"/>
      <c r="U306" s="82"/>
      <c r="V306" s="277" t="s">
        <v>1248</v>
      </c>
      <c r="W306" s="264"/>
      <c r="X306" s="265"/>
    </row>
    <row r="307" spans="1:24" ht="45.6" customHeight="1">
      <c r="A307" s="266">
        <v>9</v>
      </c>
      <c r="B307" s="296" t="s">
        <v>1235</v>
      </c>
      <c r="C307" s="262" t="s">
        <v>469</v>
      </c>
      <c r="D307" s="16" t="s">
        <v>279</v>
      </c>
      <c r="E307" s="255" t="s">
        <v>720</v>
      </c>
      <c r="F307" s="17" t="s">
        <v>438</v>
      </c>
      <c r="G307" s="297">
        <v>45406</v>
      </c>
      <c r="H307" s="278" t="s">
        <v>233</v>
      </c>
      <c r="I307" s="79"/>
      <c r="J307" s="279">
        <v>1</v>
      </c>
      <c r="K307" s="79"/>
      <c r="L307" s="79"/>
      <c r="M307" s="79"/>
      <c r="N307" s="79"/>
      <c r="O307" s="79"/>
      <c r="P307" s="79"/>
      <c r="Q307" s="57"/>
      <c r="R307" s="82"/>
      <c r="S307" s="82"/>
      <c r="T307" s="281">
        <v>1</v>
      </c>
      <c r="U307" s="82"/>
      <c r="V307" s="277"/>
      <c r="W307" s="83"/>
      <c r="X307" s="84"/>
    </row>
    <row r="308" spans="1:24" ht="42" customHeight="1">
      <c r="A308" s="266">
        <v>10</v>
      </c>
      <c r="B308" s="296" t="s">
        <v>1236</v>
      </c>
      <c r="C308" s="262" t="s">
        <v>469</v>
      </c>
      <c r="D308" s="16" t="s">
        <v>279</v>
      </c>
      <c r="E308" s="255" t="s">
        <v>364</v>
      </c>
      <c r="F308" s="17" t="s">
        <v>438</v>
      </c>
      <c r="G308" s="297">
        <v>45407</v>
      </c>
      <c r="H308" s="278" t="s">
        <v>233</v>
      </c>
      <c r="I308" s="79"/>
      <c r="J308" s="279">
        <v>1</v>
      </c>
      <c r="K308" s="79"/>
      <c r="L308" s="79"/>
      <c r="M308" s="79"/>
      <c r="N308" s="79"/>
      <c r="O308" s="79"/>
      <c r="P308" s="79"/>
      <c r="Q308" s="57"/>
      <c r="R308" s="82"/>
      <c r="S308" s="82"/>
      <c r="T308" s="281">
        <v>1</v>
      </c>
      <c r="U308" s="82"/>
      <c r="V308" s="277" t="s">
        <v>287</v>
      </c>
      <c r="W308" s="83"/>
      <c r="X308" s="84"/>
    </row>
    <row r="309" spans="1:24" ht="37.5" customHeight="1">
      <c r="A309" s="266">
        <v>11</v>
      </c>
      <c r="B309" s="296" t="s">
        <v>1237</v>
      </c>
      <c r="C309" s="262" t="s">
        <v>469</v>
      </c>
      <c r="D309" s="16" t="s">
        <v>279</v>
      </c>
      <c r="E309" s="255" t="s">
        <v>364</v>
      </c>
      <c r="F309" s="17" t="s">
        <v>438</v>
      </c>
      <c r="G309" s="297">
        <v>45408</v>
      </c>
      <c r="H309" s="278" t="s">
        <v>218</v>
      </c>
      <c r="I309" s="79">
        <v>1</v>
      </c>
      <c r="J309" s="279"/>
      <c r="K309" s="79"/>
      <c r="L309" s="79"/>
      <c r="M309" s="79"/>
      <c r="N309" s="79"/>
      <c r="O309" s="79"/>
      <c r="P309" s="79"/>
      <c r="Q309" s="57"/>
      <c r="R309" s="82">
        <v>1</v>
      </c>
      <c r="S309" s="82"/>
      <c r="T309" s="281"/>
      <c r="U309" s="82"/>
      <c r="V309" s="277" t="s">
        <v>1249</v>
      </c>
      <c r="W309" s="83"/>
      <c r="X309" s="84"/>
    </row>
    <row r="310" spans="1:24" ht="35.450000000000003" customHeight="1">
      <c r="A310" s="266">
        <v>12</v>
      </c>
      <c r="B310" s="296" t="s">
        <v>1238</v>
      </c>
      <c r="C310" s="262" t="s">
        <v>469</v>
      </c>
      <c r="D310" s="16" t="s">
        <v>279</v>
      </c>
      <c r="E310" s="255" t="s">
        <v>364</v>
      </c>
      <c r="F310" s="17" t="s">
        <v>438</v>
      </c>
      <c r="G310" s="297">
        <v>45409</v>
      </c>
      <c r="H310" s="278" t="s">
        <v>218</v>
      </c>
      <c r="I310" s="79">
        <v>1</v>
      </c>
      <c r="J310" s="279"/>
      <c r="K310" s="79"/>
      <c r="L310" s="79"/>
      <c r="M310" s="79"/>
      <c r="N310" s="79"/>
      <c r="O310" s="79"/>
      <c r="P310" s="79"/>
      <c r="Q310" s="57"/>
      <c r="R310" s="82">
        <v>1</v>
      </c>
      <c r="S310" s="82"/>
      <c r="T310" s="281"/>
      <c r="U310" s="82"/>
      <c r="V310" s="277" t="s">
        <v>1250</v>
      </c>
      <c r="W310" s="83"/>
      <c r="X310" s="84"/>
    </row>
    <row r="311" spans="1:24" ht="36.6" customHeight="1">
      <c r="A311" s="266">
        <v>13</v>
      </c>
      <c r="B311" s="296" t="s">
        <v>1239</v>
      </c>
      <c r="C311" s="262" t="s">
        <v>469</v>
      </c>
      <c r="D311" s="16" t="s">
        <v>279</v>
      </c>
      <c r="E311" s="255" t="s">
        <v>364</v>
      </c>
      <c r="F311" s="17" t="s">
        <v>438</v>
      </c>
      <c r="G311" s="297">
        <v>45410</v>
      </c>
      <c r="H311" s="278" t="s">
        <v>233</v>
      </c>
      <c r="I311" s="79"/>
      <c r="J311" s="279">
        <v>1</v>
      </c>
      <c r="K311" s="79"/>
      <c r="L311" s="79"/>
      <c r="M311" s="79"/>
      <c r="N311" s="79"/>
      <c r="O311" s="79"/>
      <c r="P311" s="79"/>
      <c r="Q311" s="57"/>
      <c r="R311" s="82"/>
      <c r="S311" s="82"/>
      <c r="T311" s="281">
        <v>1</v>
      </c>
      <c r="U311" s="82"/>
      <c r="V311" s="277" t="s">
        <v>287</v>
      </c>
      <c r="W311" s="83"/>
      <c r="X311" s="84"/>
    </row>
    <row r="312" spans="1:24" ht="41.1" customHeight="1">
      <c r="A312" s="266">
        <v>14</v>
      </c>
      <c r="B312" s="296" t="s">
        <v>1240</v>
      </c>
      <c r="C312" s="262" t="s">
        <v>469</v>
      </c>
      <c r="D312" s="16" t="s">
        <v>279</v>
      </c>
      <c r="E312" s="255" t="s">
        <v>364</v>
      </c>
      <c r="F312" s="17" t="s">
        <v>438</v>
      </c>
      <c r="G312" s="297">
        <v>45411</v>
      </c>
      <c r="H312" s="278" t="s">
        <v>218</v>
      </c>
      <c r="I312" s="79">
        <v>1</v>
      </c>
      <c r="J312" s="279"/>
      <c r="K312" s="79"/>
      <c r="L312" s="79"/>
      <c r="M312" s="79"/>
      <c r="N312" s="79"/>
      <c r="O312" s="79"/>
      <c r="P312" s="79"/>
      <c r="Q312" s="57"/>
      <c r="R312" s="82">
        <v>1</v>
      </c>
      <c r="S312" s="82"/>
      <c r="T312" s="281"/>
      <c r="U312" s="82"/>
      <c r="V312" s="277" t="s">
        <v>1251</v>
      </c>
      <c r="W312" s="83"/>
      <c r="X312" s="84"/>
    </row>
    <row r="313" spans="1:24" ht="51.95" customHeight="1">
      <c r="A313" s="266">
        <v>15</v>
      </c>
      <c r="B313" s="296" t="s">
        <v>1241</v>
      </c>
      <c r="C313" s="262" t="s">
        <v>469</v>
      </c>
      <c r="D313" s="16" t="s">
        <v>279</v>
      </c>
      <c r="E313" s="255" t="s">
        <v>364</v>
      </c>
      <c r="F313" s="17" t="s">
        <v>438</v>
      </c>
      <c r="G313" s="297">
        <v>45412</v>
      </c>
      <c r="H313" s="278" t="s">
        <v>233</v>
      </c>
      <c r="I313" s="79"/>
      <c r="J313" s="279">
        <v>1</v>
      </c>
      <c r="K313" s="79"/>
      <c r="L313" s="79"/>
      <c r="M313" s="79"/>
      <c r="N313" s="79"/>
      <c r="O313" s="79"/>
      <c r="P313" s="79"/>
      <c r="Q313" s="57"/>
      <c r="R313" s="82"/>
      <c r="S313" s="82"/>
      <c r="T313" s="281">
        <v>1</v>
      </c>
      <c r="U313" s="82"/>
      <c r="V313" s="277" t="s">
        <v>287</v>
      </c>
      <c r="W313" s="83"/>
      <c r="X313" s="84"/>
    </row>
    <row r="314" spans="1:24" ht="27.75" customHeight="1">
      <c r="A314" s="14"/>
      <c r="B314" s="61"/>
      <c r="C314" s="73"/>
      <c r="D314" s="73"/>
      <c r="E314" s="73"/>
      <c r="F314" s="17"/>
      <c r="G314" s="21">
        <f>SUM(I314:P314)</f>
        <v>15</v>
      </c>
      <c r="H314" s="21"/>
      <c r="I314" s="51">
        <f>SUM(I298:I313)</f>
        <v>6</v>
      </c>
      <c r="J314" s="51">
        <f>SUM(J299:J313)</f>
        <v>6</v>
      </c>
      <c r="K314" s="51">
        <f>SUM(K299:K306)</f>
        <v>0</v>
      </c>
      <c r="L314" s="51">
        <f>SUM(L299:L306)</f>
        <v>0</v>
      </c>
      <c r="M314" s="51">
        <f>SUM(M299:M313)</f>
        <v>3</v>
      </c>
      <c r="N314" s="51">
        <f>SUM(N299:N306)</f>
        <v>0</v>
      </c>
      <c r="O314" s="51">
        <f>SUM(O299:O306)</f>
        <v>0</v>
      </c>
      <c r="P314" s="51">
        <f>SUM(P299:P306)</f>
        <v>0</v>
      </c>
      <c r="Q314" s="57"/>
      <c r="R314" s="58"/>
      <c r="S314" s="58"/>
      <c r="T314" s="58"/>
      <c r="U314" s="58"/>
      <c r="V314" s="254"/>
      <c r="W314" s="59"/>
      <c r="X314" s="60"/>
    </row>
    <row r="315" spans="1:24" ht="27.75" customHeight="1">
      <c r="A315" s="268" t="s">
        <v>1242</v>
      </c>
      <c r="B315" s="88"/>
      <c r="C315" s="88"/>
      <c r="D315" s="410"/>
      <c r="E315" s="88"/>
      <c r="F315" s="88"/>
      <c r="G315" s="88"/>
      <c r="H315" s="88"/>
      <c r="I315" s="88"/>
      <c r="J315" s="88"/>
      <c r="K315" s="88"/>
      <c r="L315" s="88"/>
      <c r="M315" s="88"/>
      <c r="N315" s="88"/>
      <c r="O315" s="88"/>
      <c r="P315" s="89"/>
      <c r="Q315" s="90"/>
      <c r="R315" s="91"/>
      <c r="S315" s="501">
        <f>G322</f>
        <v>6</v>
      </c>
      <c r="T315" s="501"/>
      <c r="U315" s="522" t="s">
        <v>206</v>
      </c>
      <c r="V315" s="522"/>
      <c r="W315" s="92"/>
      <c r="X315" s="92"/>
    </row>
    <row r="316" spans="1:24" ht="27.75" customHeight="1">
      <c r="A316" s="14">
        <v>1</v>
      </c>
      <c r="B316" s="307" t="s">
        <v>1252</v>
      </c>
      <c r="C316" s="262" t="s">
        <v>469</v>
      </c>
      <c r="D316" s="16" t="s">
        <v>285</v>
      </c>
      <c r="E316" s="414" t="s">
        <v>1265</v>
      </c>
      <c r="F316" s="304" t="s">
        <v>232</v>
      </c>
      <c r="G316" s="294">
        <v>45411</v>
      </c>
      <c r="H316" s="18" t="s">
        <v>233</v>
      </c>
      <c r="I316" s="50"/>
      <c r="J316" s="50">
        <v>1</v>
      </c>
      <c r="K316" s="50"/>
      <c r="L316" s="50"/>
      <c r="M316" s="50"/>
      <c r="N316" s="50"/>
      <c r="O316" s="50"/>
      <c r="P316" s="50"/>
      <c r="Q316" s="57"/>
      <c r="R316" s="58"/>
      <c r="S316" s="58"/>
      <c r="T316" s="58"/>
      <c r="U316" s="58"/>
      <c r="V316" s="305" t="s">
        <v>1262</v>
      </c>
      <c r="W316" s="59"/>
      <c r="X316" s="60"/>
    </row>
    <row r="317" spans="1:24" ht="27.75" customHeight="1">
      <c r="A317" s="14">
        <v>2</v>
      </c>
      <c r="B317" s="306" t="s">
        <v>1253</v>
      </c>
      <c r="C317" s="262" t="s">
        <v>469</v>
      </c>
      <c r="D317" s="16" t="s">
        <v>285</v>
      </c>
      <c r="E317" s="414" t="s">
        <v>1265</v>
      </c>
      <c r="F317" s="304" t="s">
        <v>413</v>
      </c>
      <c r="G317" s="294">
        <v>45411</v>
      </c>
      <c r="H317" s="18" t="s">
        <v>233</v>
      </c>
      <c r="I317" s="50"/>
      <c r="J317" s="50">
        <v>1</v>
      </c>
      <c r="K317" s="50"/>
      <c r="L317" s="50"/>
      <c r="M317" s="50"/>
      <c r="N317" s="50"/>
      <c r="O317" s="50"/>
      <c r="P317" s="50"/>
      <c r="Q317" s="57"/>
      <c r="R317" s="58"/>
      <c r="S317" s="58"/>
      <c r="T317" s="58"/>
      <c r="U317" s="58"/>
      <c r="V317" s="306" t="s">
        <v>1263</v>
      </c>
      <c r="W317" s="59"/>
      <c r="X317" s="60"/>
    </row>
    <row r="318" spans="1:24" ht="27.75" customHeight="1">
      <c r="A318" s="14">
        <v>3</v>
      </c>
      <c r="B318" s="306" t="s">
        <v>1254</v>
      </c>
      <c r="C318" s="262" t="s">
        <v>469</v>
      </c>
      <c r="D318" s="16" t="s">
        <v>285</v>
      </c>
      <c r="E318" s="414" t="s">
        <v>1265</v>
      </c>
      <c r="F318" s="304" t="s">
        <v>419</v>
      </c>
      <c r="G318" s="294">
        <v>45411</v>
      </c>
      <c r="H318" s="18" t="s">
        <v>233</v>
      </c>
      <c r="I318" s="50"/>
      <c r="J318" s="50">
        <v>1</v>
      </c>
      <c r="K318" s="50"/>
      <c r="L318" s="50"/>
      <c r="M318" s="50"/>
      <c r="N318" s="50"/>
      <c r="O318" s="50"/>
      <c r="P318" s="50"/>
      <c r="Q318" s="57"/>
      <c r="R318" s="58"/>
      <c r="S318" s="58"/>
      <c r="T318" s="58"/>
      <c r="U318" s="58"/>
      <c r="V318" s="306" t="s">
        <v>1262</v>
      </c>
      <c r="W318" s="59"/>
      <c r="X318" s="60"/>
    </row>
    <row r="319" spans="1:24" ht="27.75" customHeight="1">
      <c r="A319" s="14">
        <v>4</v>
      </c>
      <c r="B319" s="306" t="s">
        <v>1255</v>
      </c>
      <c r="C319" s="262" t="s">
        <v>469</v>
      </c>
      <c r="D319" s="16" t="s">
        <v>285</v>
      </c>
      <c r="E319" s="414" t="s">
        <v>1266</v>
      </c>
      <c r="F319" s="304" t="s">
        <v>232</v>
      </c>
      <c r="G319" s="294">
        <v>45412</v>
      </c>
      <c r="H319" s="18" t="s">
        <v>233</v>
      </c>
      <c r="I319" s="50"/>
      <c r="J319" s="50">
        <v>1</v>
      </c>
      <c r="K319" s="50"/>
      <c r="L319" s="50"/>
      <c r="M319" s="50"/>
      <c r="N319" s="50"/>
      <c r="O319" s="50"/>
      <c r="P319" s="50"/>
      <c r="Q319" s="57"/>
      <c r="R319" s="58"/>
      <c r="S319" s="58"/>
      <c r="T319" s="58"/>
      <c r="U319" s="58"/>
      <c r="V319" s="306" t="s">
        <v>1263</v>
      </c>
      <c r="W319" s="258"/>
      <c r="X319" s="298"/>
    </row>
    <row r="320" spans="1:24" ht="27.75" customHeight="1">
      <c r="A320" s="14">
        <v>5</v>
      </c>
      <c r="B320" s="306" t="s">
        <v>1256</v>
      </c>
      <c r="C320" s="262" t="s">
        <v>469</v>
      </c>
      <c r="D320" s="16" t="s">
        <v>285</v>
      </c>
      <c r="E320" s="414" t="s">
        <v>1266</v>
      </c>
      <c r="F320" s="304" t="s">
        <v>413</v>
      </c>
      <c r="G320" s="294">
        <v>45412</v>
      </c>
      <c r="H320" s="18" t="s">
        <v>233</v>
      </c>
      <c r="I320" s="50"/>
      <c r="J320" s="50">
        <v>1</v>
      </c>
      <c r="K320" s="50"/>
      <c r="L320" s="50"/>
      <c r="M320" s="50"/>
      <c r="N320" s="50"/>
      <c r="O320" s="50"/>
      <c r="P320" s="50"/>
      <c r="Q320" s="57"/>
      <c r="R320" s="58"/>
      <c r="S320" s="58"/>
      <c r="T320" s="58"/>
      <c r="U320" s="58"/>
      <c r="V320" s="306" t="s">
        <v>287</v>
      </c>
      <c r="W320" s="258"/>
      <c r="X320" s="298"/>
    </row>
    <row r="321" spans="1:24" ht="27.75" customHeight="1">
      <c r="A321" s="14">
        <v>6</v>
      </c>
      <c r="B321" s="306" t="s">
        <v>1257</v>
      </c>
      <c r="C321" s="262" t="s">
        <v>469</v>
      </c>
      <c r="D321" s="16" t="s">
        <v>285</v>
      </c>
      <c r="E321" s="414" t="s">
        <v>1266</v>
      </c>
      <c r="F321" s="304" t="s">
        <v>419</v>
      </c>
      <c r="G321" s="294">
        <v>45412</v>
      </c>
      <c r="H321" s="18" t="s">
        <v>233</v>
      </c>
      <c r="I321" s="50"/>
      <c r="J321" s="50">
        <v>1</v>
      </c>
      <c r="K321" s="50"/>
      <c r="L321" s="50"/>
      <c r="M321" s="50"/>
      <c r="N321" s="50"/>
      <c r="O321" s="50"/>
      <c r="P321" s="50"/>
      <c r="Q321" s="57"/>
      <c r="R321" s="58"/>
      <c r="S321" s="58"/>
      <c r="T321" s="58"/>
      <c r="U321" s="58"/>
      <c r="V321" s="306" t="s">
        <v>1264</v>
      </c>
      <c r="W321" s="258"/>
      <c r="X321" s="298"/>
    </row>
    <row r="322" spans="1:24" ht="27.75" customHeight="1">
      <c r="A322" s="14"/>
      <c r="B322" s="19"/>
      <c r="C322" s="20"/>
      <c r="D322" s="20"/>
      <c r="E322" s="20"/>
      <c r="F322" s="17"/>
      <c r="G322" s="21">
        <f>SUM(I322:P322)</f>
        <v>6</v>
      </c>
      <c r="H322" s="21"/>
      <c r="I322" s="51">
        <f>SUM(I316:I321)</f>
        <v>0</v>
      </c>
      <c r="J322" s="51">
        <f>SUM(J316:J321)</f>
        <v>6</v>
      </c>
      <c r="K322" s="51">
        <f>SUM(K298:K321)</f>
        <v>0</v>
      </c>
      <c r="L322" s="51">
        <f>SUM(L298:L321)</f>
        <v>0</v>
      </c>
      <c r="M322" s="51">
        <f>SUM(M316:M321)</f>
        <v>0</v>
      </c>
      <c r="N322" s="51">
        <f>SUM(N298:N321)</f>
        <v>0</v>
      </c>
      <c r="O322" s="51">
        <f>SUM(O298:O321)</f>
        <v>0</v>
      </c>
      <c r="P322" s="51">
        <f>SUM(P298:P321)</f>
        <v>0</v>
      </c>
      <c r="Q322" s="57"/>
      <c r="R322" s="58"/>
      <c r="S322" s="58"/>
      <c r="T322" s="58"/>
      <c r="U322" s="58"/>
      <c r="V322" s="254"/>
      <c r="W322" s="59"/>
      <c r="X322" s="60"/>
    </row>
    <row r="323" spans="1:24" ht="36.6" customHeight="1">
      <c r="A323" s="87" t="s">
        <v>1258</v>
      </c>
      <c r="B323" s="88"/>
      <c r="C323" s="88"/>
      <c r="D323" s="410"/>
      <c r="E323" s="88"/>
      <c r="F323" s="88"/>
      <c r="G323" s="88"/>
      <c r="H323" s="88"/>
      <c r="I323" s="88"/>
      <c r="J323" s="88"/>
      <c r="K323" s="88"/>
      <c r="L323" s="88"/>
      <c r="M323" s="88"/>
      <c r="N323" s="88"/>
      <c r="O323" s="88"/>
      <c r="P323" s="89"/>
      <c r="Q323" s="90"/>
      <c r="R323" s="91"/>
      <c r="S323" s="501">
        <f>G325</f>
        <v>0</v>
      </c>
      <c r="T323" s="501"/>
      <c r="U323" s="522" t="s">
        <v>206</v>
      </c>
      <c r="V323" s="522"/>
      <c r="W323" s="92"/>
      <c r="X323" s="92"/>
    </row>
    <row r="324" spans="1:24" ht="34.5" customHeight="1">
      <c r="A324" s="14">
        <v>1</v>
      </c>
      <c r="B324" s="308" t="s">
        <v>272</v>
      </c>
      <c r="C324" s="16"/>
      <c r="D324" s="16"/>
      <c r="E324" s="253"/>
      <c r="F324" s="310"/>
      <c r="G324" s="309"/>
      <c r="H324" s="18"/>
      <c r="I324" s="50"/>
      <c r="J324" s="50"/>
      <c r="K324" s="50"/>
      <c r="L324" s="50"/>
      <c r="M324" s="50"/>
      <c r="N324" s="50"/>
      <c r="O324" s="50"/>
      <c r="P324" s="50"/>
      <c r="Q324" s="57"/>
      <c r="R324" s="58"/>
      <c r="S324" s="58"/>
      <c r="T324" s="58"/>
      <c r="U324" s="58"/>
      <c r="V324" s="311"/>
      <c r="W324" s="59"/>
      <c r="X324" s="60"/>
    </row>
    <row r="325" spans="1:24" ht="44.1" customHeight="1">
      <c r="A325" s="14"/>
      <c r="B325" s="19"/>
      <c r="C325" s="20"/>
      <c r="D325" s="20"/>
      <c r="E325" s="20"/>
      <c r="F325" s="17"/>
      <c r="G325" s="21">
        <f>SUM(I325:P325)</f>
        <v>0</v>
      </c>
      <c r="H325" s="21"/>
      <c r="I325" s="51"/>
      <c r="J325" s="51">
        <f>SUM(J324:J324)</f>
        <v>0</v>
      </c>
      <c r="K325" s="51">
        <f>SUM(K298:K324)</f>
        <v>0</v>
      </c>
      <c r="L325" s="51">
        <f>SUM(L298:L324)</f>
        <v>0</v>
      </c>
      <c r="M325" s="51">
        <f>SUM(M324:M324)</f>
        <v>0</v>
      </c>
      <c r="N325" s="51">
        <f>SUM(N298:N324)</f>
        <v>0</v>
      </c>
      <c r="O325" s="51">
        <f>SUM(O298:O324)</f>
        <v>0</v>
      </c>
      <c r="P325" s="51">
        <f>SUM(P298:P324)</f>
        <v>0</v>
      </c>
      <c r="Q325" s="57"/>
      <c r="R325" s="58"/>
      <c r="S325" s="58"/>
      <c r="T325" s="58"/>
      <c r="U325" s="58"/>
      <c r="V325" s="254"/>
      <c r="W325" s="59"/>
      <c r="X325" s="60"/>
    </row>
    <row r="326" spans="1:24" ht="27.75" customHeight="1">
      <c r="A326" s="87" t="s">
        <v>1259</v>
      </c>
      <c r="B326" s="88"/>
      <c r="C326" s="88"/>
      <c r="D326" s="410"/>
      <c r="E326" s="88"/>
      <c r="F326" s="88"/>
      <c r="G326" s="88"/>
      <c r="H326" s="88"/>
      <c r="I326" s="88"/>
      <c r="J326" s="88"/>
      <c r="K326" s="88"/>
      <c r="L326" s="88"/>
      <c r="M326" s="88"/>
      <c r="N326" s="88"/>
      <c r="O326" s="88"/>
      <c r="P326" s="89"/>
      <c r="Q326" s="90"/>
      <c r="R326" s="91"/>
      <c r="S326" s="501">
        <f>G379</f>
        <v>52</v>
      </c>
      <c r="T326" s="501"/>
      <c r="U326" s="522" t="s">
        <v>206</v>
      </c>
      <c r="V326" s="522"/>
      <c r="W326" s="92"/>
      <c r="X326" s="92"/>
    </row>
    <row r="327" spans="1:24" ht="27.75" customHeight="1">
      <c r="A327" s="14">
        <v>1</v>
      </c>
      <c r="B327" s="312" t="s">
        <v>1311</v>
      </c>
      <c r="C327" s="16" t="s">
        <v>468</v>
      </c>
      <c r="D327" s="16" t="s">
        <v>830</v>
      </c>
      <c r="E327" s="253" t="s">
        <v>1343</v>
      </c>
      <c r="F327" s="314" t="s">
        <v>435</v>
      </c>
      <c r="G327" s="313">
        <v>45383</v>
      </c>
      <c r="H327" s="18" t="s">
        <v>233</v>
      </c>
      <c r="I327" s="50"/>
      <c r="J327" s="50">
        <v>1</v>
      </c>
      <c r="K327" s="50"/>
      <c r="L327" s="50"/>
      <c r="M327" s="50"/>
      <c r="N327" s="50"/>
      <c r="O327" s="50"/>
      <c r="P327" s="50"/>
      <c r="Q327" s="57"/>
      <c r="R327" s="58"/>
      <c r="S327" s="58"/>
      <c r="T327" s="58">
        <v>1</v>
      </c>
      <c r="U327" s="58"/>
      <c r="V327" s="312" t="s">
        <v>271</v>
      </c>
      <c r="W327" s="59"/>
      <c r="X327" s="60"/>
    </row>
    <row r="328" spans="1:24" ht="27.75" customHeight="1">
      <c r="A328" s="14">
        <v>2</v>
      </c>
      <c r="B328" s="312" t="s">
        <v>1312</v>
      </c>
      <c r="C328" s="16" t="s">
        <v>468</v>
      </c>
      <c r="D328" s="16" t="s">
        <v>830</v>
      </c>
      <c r="E328" s="253" t="s">
        <v>832</v>
      </c>
      <c r="F328" s="314" t="s">
        <v>1345</v>
      </c>
      <c r="G328" s="313">
        <v>45383</v>
      </c>
      <c r="H328" s="18" t="s">
        <v>233</v>
      </c>
      <c r="I328" s="50"/>
      <c r="J328" s="50">
        <v>1</v>
      </c>
      <c r="K328" s="50"/>
      <c r="L328" s="50"/>
      <c r="M328" s="50"/>
      <c r="N328" s="50"/>
      <c r="O328" s="50"/>
      <c r="P328" s="50"/>
      <c r="Q328" s="57"/>
      <c r="R328" s="58"/>
      <c r="S328" s="58"/>
      <c r="T328" s="58">
        <v>1</v>
      </c>
      <c r="U328" s="58"/>
      <c r="V328" s="312" t="s">
        <v>271</v>
      </c>
      <c r="W328" s="59"/>
      <c r="X328" s="60"/>
    </row>
    <row r="329" spans="1:24" ht="41.45" customHeight="1">
      <c r="A329" s="14">
        <v>3</v>
      </c>
      <c r="B329" s="312" t="s">
        <v>1313</v>
      </c>
      <c r="C329" s="16" t="s">
        <v>468</v>
      </c>
      <c r="D329" s="16" t="s">
        <v>830</v>
      </c>
      <c r="E329" s="253" t="s">
        <v>832</v>
      </c>
      <c r="F329" s="314" t="s">
        <v>435</v>
      </c>
      <c r="G329" s="313">
        <v>45384</v>
      </c>
      <c r="H329" s="18" t="s">
        <v>233</v>
      </c>
      <c r="I329" s="50"/>
      <c r="J329" s="50">
        <v>1</v>
      </c>
      <c r="K329" s="50"/>
      <c r="L329" s="50"/>
      <c r="M329" s="50"/>
      <c r="N329" s="50"/>
      <c r="O329" s="50"/>
      <c r="P329" s="50"/>
      <c r="Q329" s="57"/>
      <c r="R329" s="58"/>
      <c r="S329" s="58"/>
      <c r="T329" s="58">
        <v>1</v>
      </c>
      <c r="U329" s="58"/>
      <c r="V329" s="312" t="s">
        <v>271</v>
      </c>
      <c r="W329" s="59"/>
      <c r="X329" s="60"/>
    </row>
    <row r="330" spans="1:24" ht="39.6" customHeight="1">
      <c r="A330" s="14">
        <v>4</v>
      </c>
      <c r="B330" s="312" t="s">
        <v>1314</v>
      </c>
      <c r="C330" s="16" t="s">
        <v>468</v>
      </c>
      <c r="D330" s="16" t="s">
        <v>830</v>
      </c>
      <c r="E330" s="253" t="s">
        <v>832</v>
      </c>
      <c r="F330" s="314" t="s">
        <v>1345</v>
      </c>
      <c r="G330" s="313">
        <v>45384</v>
      </c>
      <c r="H330" s="18" t="s">
        <v>233</v>
      </c>
      <c r="I330" s="50"/>
      <c r="J330" s="50">
        <v>1</v>
      </c>
      <c r="K330" s="50"/>
      <c r="L330" s="50"/>
      <c r="M330" s="50"/>
      <c r="N330" s="50"/>
      <c r="O330" s="50"/>
      <c r="P330" s="50"/>
      <c r="Q330" s="57"/>
      <c r="R330" s="58"/>
      <c r="S330" s="58"/>
      <c r="T330" s="58">
        <v>1</v>
      </c>
      <c r="U330" s="58"/>
      <c r="V330" s="312" t="s">
        <v>271</v>
      </c>
      <c r="W330" s="59"/>
      <c r="X330" s="60"/>
    </row>
    <row r="331" spans="1:24" ht="41.45" customHeight="1">
      <c r="A331" s="14">
        <v>5</v>
      </c>
      <c r="B331" s="312" t="s">
        <v>1315</v>
      </c>
      <c r="C331" s="16" t="s">
        <v>468</v>
      </c>
      <c r="D331" s="16" t="s">
        <v>830</v>
      </c>
      <c r="E331" s="253" t="s">
        <v>832</v>
      </c>
      <c r="F331" s="314" t="s">
        <v>435</v>
      </c>
      <c r="G331" s="313">
        <v>45385</v>
      </c>
      <c r="H331" s="18" t="s">
        <v>233</v>
      </c>
      <c r="I331" s="50"/>
      <c r="J331" s="50">
        <v>1</v>
      </c>
      <c r="K331" s="50"/>
      <c r="L331" s="50"/>
      <c r="M331" s="50"/>
      <c r="N331" s="50"/>
      <c r="O331" s="50"/>
      <c r="P331" s="50"/>
      <c r="Q331" s="57"/>
      <c r="R331" s="58"/>
      <c r="S331" s="58"/>
      <c r="T331" s="58">
        <v>1</v>
      </c>
      <c r="U331" s="58"/>
      <c r="V331" s="312" t="s">
        <v>271</v>
      </c>
      <c r="W331" s="59"/>
      <c r="X331" s="60"/>
    </row>
    <row r="332" spans="1:24" ht="38.1" customHeight="1">
      <c r="A332" s="14">
        <v>6</v>
      </c>
      <c r="B332" s="312" t="s">
        <v>1316</v>
      </c>
      <c r="C332" s="16" t="s">
        <v>468</v>
      </c>
      <c r="D332" s="16" t="s">
        <v>830</v>
      </c>
      <c r="E332" s="253" t="s">
        <v>831</v>
      </c>
      <c r="F332" s="314" t="s">
        <v>1345</v>
      </c>
      <c r="G332" s="313">
        <v>45385</v>
      </c>
      <c r="H332" s="18" t="s">
        <v>233</v>
      </c>
      <c r="I332" s="50"/>
      <c r="J332" s="50">
        <v>1</v>
      </c>
      <c r="K332" s="50"/>
      <c r="L332" s="50"/>
      <c r="M332" s="50"/>
      <c r="N332" s="50"/>
      <c r="O332" s="50"/>
      <c r="P332" s="50"/>
      <c r="Q332" s="57"/>
      <c r="R332" s="58"/>
      <c r="S332" s="58"/>
      <c r="T332" s="58">
        <v>1</v>
      </c>
      <c r="U332" s="58"/>
      <c r="V332" s="312" t="s">
        <v>271</v>
      </c>
      <c r="W332" s="59"/>
      <c r="X332" s="60"/>
    </row>
    <row r="333" spans="1:24" ht="27.75" customHeight="1">
      <c r="A333" s="14">
        <v>7</v>
      </c>
      <c r="B333" s="312" t="s">
        <v>1317</v>
      </c>
      <c r="C333" s="16" t="s">
        <v>468</v>
      </c>
      <c r="D333" s="16" t="s">
        <v>830</v>
      </c>
      <c r="E333" s="253" t="s">
        <v>831</v>
      </c>
      <c r="F333" s="314" t="s">
        <v>435</v>
      </c>
      <c r="G333" s="313">
        <v>45386</v>
      </c>
      <c r="H333" s="18" t="s">
        <v>233</v>
      </c>
      <c r="I333" s="50"/>
      <c r="J333" s="50">
        <v>1</v>
      </c>
      <c r="K333" s="50"/>
      <c r="L333" s="50"/>
      <c r="M333" s="50"/>
      <c r="N333" s="50"/>
      <c r="O333" s="50"/>
      <c r="P333" s="50"/>
      <c r="Q333" s="57"/>
      <c r="R333" s="58"/>
      <c r="S333" s="58"/>
      <c r="T333" s="58">
        <v>1</v>
      </c>
      <c r="U333" s="58"/>
      <c r="V333" s="312" t="s">
        <v>271</v>
      </c>
      <c r="W333" s="59"/>
      <c r="X333" s="60"/>
    </row>
    <row r="334" spans="1:24" ht="27.75" customHeight="1">
      <c r="A334" s="14">
        <v>8</v>
      </c>
      <c r="B334" s="312" t="s">
        <v>1318</v>
      </c>
      <c r="C334" s="16" t="s">
        <v>468</v>
      </c>
      <c r="D334" s="16" t="s">
        <v>830</v>
      </c>
      <c r="E334" s="253" t="s">
        <v>831</v>
      </c>
      <c r="F334" s="314" t="s">
        <v>1345</v>
      </c>
      <c r="G334" s="313">
        <v>45386</v>
      </c>
      <c r="H334" s="18" t="s">
        <v>233</v>
      </c>
      <c r="I334" s="50"/>
      <c r="J334" s="50">
        <v>1</v>
      </c>
      <c r="K334" s="50"/>
      <c r="L334" s="50"/>
      <c r="M334" s="50"/>
      <c r="N334" s="50"/>
      <c r="O334" s="50"/>
      <c r="P334" s="50"/>
      <c r="Q334" s="57"/>
      <c r="R334" s="58"/>
      <c r="S334" s="58"/>
      <c r="T334" s="58">
        <v>1</v>
      </c>
      <c r="U334" s="58"/>
      <c r="V334" s="312" t="s">
        <v>271</v>
      </c>
      <c r="W334" s="59"/>
      <c r="X334" s="60"/>
    </row>
    <row r="335" spans="1:24" ht="27.75" customHeight="1">
      <c r="A335" s="14">
        <v>9</v>
      </c>
      <c r="B335" s="312" t="s">
        <v>1319</v>
      </c>
      <c r="C335" s="16" t="s">
        <v>468</v>
      </c>
      <c r="D335" s="16" t="s">
        <v>830</v>
      </c>
      <c r="E335" s="253" t="s">
        <v>832</v>
      </c>
      <c r="F335" s="314" t="s">
        <v>435</v>
      </c>
      <c r="G335" s="313">
        <v>45387</v>
      </c>
      <c r="H335" s="18" t="s">
        <v>233</v>
      </c>
      <c r="I335" s="50"/>
      <c r="J335" s="50">
        <v>1</v>
      </c>
      <c r="K335" s="50"/>
      <c r="L335" s="50"/>
      <c r="M335" s="50"/>
      <c r="N335" s="50"/>
      <c r="O335" s="50"/>
      <c r="P335" s="50"/>
      <c r="Q335" s="57"/>
      <c r="R335" s="58"/>
      <c r="S335" s="58"/>
      <c r="T335" s="58">
        <v>1</v>
      </c>
      <c r="U335" s="58"/>
      <c r="V335" s="312" t="s">
        <v>271</v>
      </c>
      <c r="W335" s="59"/>
      <c r="X335" s="60"/>
    </row>
    <row r="336" spans="1:24" ht="36.6" customHeight="1">
      <c r="A336" s="14">
        <v>10</v>
      </c>
      <c r="B336" s="312" t="s">
        <v>1320</v>
      </c>
      <c r="C336" s="16" t="s">
        <v>468</v>
      </c>
      <c r="D336" s="16" t="s">
        <v>830</v>
      </c>
      <c r="E336" s="253" t="s">
        <v>832</v>
      </c>
      <c r="F336" s="314" t="s">
        <v>1345</v>
      </c>
      <c r="G336" s="313">
        <v>45387</v>
      </c>
      <c r="H336" s="18" t="s">
        <v>218</v>
      </c>
      <c r="I336" s="50">
        <v>1</v>
      </c>
      <c r="J336" s="50"/>
      <c r="K336" s="50"/>
      <c r="L336" s="50"/>
      <c r="M336" s="50"/>
      <c r="N336" s="50"/>
      <c r="O336" s="50"/>
      <c r="P336" s="50"/>
      <c r="Q336" s="57"/>
      <c r="R336" s="58">
        <v>1</v>
      </c>
      <c r="S336" s="58"/>
      <c r="T336" s="58"/>
      <c r="U336" s="58"/>
      <c r="V336" s="312" t="s">
        <v>1344</v>
      </c>
      <c r="W336" s="59"/>
      <c r="X336" s="60"/>
    </row>
    <row r="337" spans="1:24" ht="36.6" customHeight="1">
      <c r="A337" s="14">
        <v>11</v>
      </c>
      <c r="B337" s="312" t="s">
        <v>1321</v>
      </c>
      <c r="C337" s="16" t="s">
        <v>468</v>
      </c>
      <c r="D337" s="16" t="s">
        <v>830</v>
      </c>
      <c r="E337" s="253" t="s">
        <v>832</v>
      </c>
      <c r="F337" s="314" t="s">
        <v>435</v>
      </c>
      <c r="G337" s="313">
        <v>45388</v>
      </c>
      <c r="H337" s="18" t="s">
        <v>233</v>
      </c>
      <c r="I337" s="50"/>
      <c r="J337" s="50">
        <v>1</v>
      </c>
      <c r="K337" s="50"/>
      <c r="L337" s="50"/>
      <c r="M337" s="50"/>
      <c r="N337" s="50"/>
      <c r="O337" s="50"/>
      <c r="P337" s="50"/>
      <c r="Q337" s="57"/>
      <c r="R337" s="58"/>
      <c r="S337" s="58"/>
      <c r="T337" s="58">
        <v>1</v>
      </c>
      <c r="U337" s="58"/>
      <c r="V337" s="312" t="s">
        <v>271</v>
      </c>
      <c r="W337" s="59"/>
      <c r="X337" s="60"/>
    </row>
    <row r="338" spans="1:24" ht="27.75" customHeight="1">
      <c r="A338" s="14">
        <v>12</v>
      </c>
      <c r="B338" s="312" t="s">
        <v>1322</v>
      </c>
      <c r="C338" s="16" t="s">
        <v>468</v>
      </c>
      <c r="D338" s="16" t="s">
        <v>830</v>
      </c>
      <c r="E338" s="253" t="s">
        <v>832</v>
      </c>
      <c r="F338" s="314" t="s">
        <v>1345</v>
      </c>
      <c r="G338" s="313">
        <v>45388</v>
      </c>
      <c r="H338" s="18" t="s">
        <v>233</v>
      </c>
      <c r="I338" s="50"/>
      <c r="J338" s="50">
        <v>1</v>
      </c>
      <c r="K338" s="50"/>
      <c r="L338" s="50"/>
      <c r="M338" s="50"/>
      <c r="N338" s="50"/>
      <c r="O338" s="50"/>
      <c r="P338" s="50"/>
      <c r="Q338" s="57"/>
      <c r="R338" s="58"/>
      <c r="S338" s="58"/>
      <c r="T338" s="58">
        <v>1</v>
      </c>
      <c r="U338" s="58"/>
      <c r="V338" s="312" t="s">
        <v>271</v>
      </c>
      <c r="W338" s="59"/>
      <c r="X338" s="60"/>
    </row>
    <row r="339" spans="1:24" ht="27.75" customHeight="1">
      <c r="A339" s="14">
        <v>13</v>
      </c>
      <c r="B339" s="312" t="s">
        <v>1323</v>
      </c>
      <c r="C339" s="16" t="s">
        <v>468</v>
      </c>
      <c r="D339" s="16" t="s">
        <v>830</v>
      </c>
      <c r="E339" s="253" t="s">
        <v>832</v>
      </c>
      <c r="F339" s="314" t="s">
        <v>435</v>
      </c>
      <c r="G339" s="313">
        <v>45389</v>
      </c>
      <c r="H339" s="18" t="s">
        <v>233</v>
      </c>
      <c r="I339" s="50"/>
      <c r="J339" s="50">
        <v>1</v>
      </c>
      <c r="K339" s="50"/>
      <c r="L339" s="50"/>
      <c r="M339" s="50"/>
      <c r="N339" s="50"/>
      <c r="O339" s="50"/>
      <c r="P339" s="50"/>
      <c r="Q339" s="57"/>
      <c r="R339" s="58"/>
      <c r="S339" s="58"/>
      <c r="T339" s="58">
        <v>1</v>
      </c>
      <c r="U339" s="58"/>
      <c r="V339" s="312" t="s">
        <v>271</v>
      </c>
      <c r="W339" s="59"/>
      <c r="X339" s="60"/>
    </row>
    <row r="340" spans="1:24" ht="27.75" customHeight="1">
      <c r="A340" s="285">
        <v>14</v>
      </c>
      <c r="B340" s="312" t="s">
        <v>1324</v>
      </c>
      <c r="C340" s="16" t="s">
        <v>468</v>
      </c>
      <c r="D340" s="16" t="s">
        <v>830</v>
      </c>
      <c r="E340" s="253" t="s">
        <v>832</v>
      </c>
      <c r="F340" s="314" t="s">
        <v>1345</v>
      </c>
      <c r="G340" s="313">
        <v>45389</v>
      </c>
      <c r="H340" s="18" t="s">
        <v>233</v>
      </c>
      <c r="I340" s="50"/>
      <c r="J340" s="50">
        <v>1</v>
      </c>
      <c r="K340" s="50"/>
      <c r="L340" s="50"/>
      <c r="M340" s="50"/>
      <c r="N340" s="50"/>
      <c r="O340" s="50"/>
      <c r="P340" s="50"/>
      <c r="Q340" s="57"/>
      <c r="R340" s="58"/>
      <c r="S340" s="58"/>
      <c r="T340" s="58">
        <v>1</v>
      </c>
      <c r="U340" s="58"/>
      <c r="V340" s="312" t="s">
        <v>271</v>
      </c>
      <c r="W340" s="80"/>
      <c r="X340" s="81"/>
    </row>
    <row r="341" spans="1:24" ht="27.75" customHeight="1">
      <c r="A341" s="286">
        <v>15</v>
      </c>
      <c r="B341" s="312" t="s">
        <v>1325</v>
      </c>
      <c r="C341" s="16" t="s">
        <v>468</v>
      </c>
      <c r="D341" s="16" t="s">
        <v>830</v>
      </c>
      <c r="E341" s="253" t="s">
        <v>832</v>
      </c>
      <c r="F341" s="314" t="s">
        <v>435</v>
      </c>
      <c r="G341" s="313">
        <v>45390</v>
      </c>
      <c r="H341" s="18" t="s">
        <v>233</v>
      </c>
      <c r="I341" s="50"/>
      <c r="J341" s="50">
        <v>1</v>
      </c>
      <c r="K341" s="50"/>
      <c r="L341" s="50"/>
      <c r="M341" s="50"/>
      <c r="N341" s="50"/>
      <c r="O341" s="50"/>
      <c r="P341" s="50"/>
      <c r="Q341" s="280"/>
      <c r="R341" s="58"/>
      <c r="S341" s="58"/>
      <c r="T341" s="58">
        <v>1</v>
      </c>
      <c r="U341" s="58"/>
      <c r="V341" s="312" t="s">
        <v>271</v>
      </c>
      <c r="W341" s="258"/>
      <c r="X341" s="259"/>
    </row>
    <row r="342" spans="1:24" ht="27.75" customHeight="1">
      <c r="A342" s="286">
        <v>16</v>
      </c>
      <c r="B342" s="312" t="s">
        <v>1326</v>
      </c>
      <c r="C342" s="16" t="s">
        <v>468</v>
      </c>
      <c r="D342" s="16" t="s">
        <v>830</v>
      </c>
      <c r="E342" s="253" t="s">
        <v>832</v>
      </c>
      <c r="F342" s="314" t="s">
        <v>1345</v>
      </c>
      <c r="G342" s="313">
        <v>45390</v>
      </c>
      <c r="H342" s="18" t="s">
        <v>233</v>
      </c>
      <c r="I342" s="50"/>
      <c r="J342" s="50">
        <v>1</v>
      </c>
      <c r="K342" s="50"/>
      <c r="L342" s="50"/>
      <c r="M342" s="50"/>
      <c r="N342" s="50"/>
      <c r="O342" s="50"/>
      <c r="P342" s="50"/>
      <c r="Q342" s="280"/>
      <c r="R342" s="58"/>
      <c r="S342" s="58"/>
      <c r="T342" s="58">
        <v>1</v>
      </c>
      <c r="U342" s="58"/>
      <c r="V342" s="312" t="s">
        <v>271</v>
      </c>
      <c r="W342" s="258"/>
      <c r="X342" s="259"/>
    </row>
    <row r="343" spans="1:24" ht="39.950000000000003" customHeight="1">
      <c r="A343" s="286">
        <v>17</v>
      </c>
      <c r="B343" s="312" t="s">
        <v>1327</v>
      </c>
      <c r="C343" s="16" t="s">
        <v>468</v>
      </c>
      <c r="D343" s="16" t="s">
        <v>830</v>
      </c>
      <c r="E343" s="253" t="s">
        <v>832</v>
      </c>
      <c r="F343" s="314" t="s">
        <v>435</v>
      </c>
      <c r="G343" s="313">
        <v>45391</v>
      </c>
      <c r="H343" s="18" t="s">
        <v>233</v>
      </c>
      <c r="I343" s="50"/>
      <c r="J343" s="50">
        <v>1</v>
      </c>
      <c r="K343" s="50"/>
      <c r="L343" s="50"/>
      <c r="M343" s="50"/>
      <c r="N343" s="50"/>
      <c r="O343" s="50"/>
      <c r="P343" s="50"/>
      <c r="Q343" s="280"/>
      <c r="R343" s="58"/>
      <c r="S343" s="58"/>
      <c r="T343" s="58">
        <v>1</v>
      </c>
      <c r="U343" s="58"/>
      <c r="V343" s="312" t="s">
        <v>271</v>
      </c>
      <c r="W343" s="258"/>
      <c r="X343" s="259"/>
    </row>
    <row r="344" spans="1:24" ht="27.75" customHeight="1">
      <c r="A344" s="286">
        <v>18</v>
      </c>
      <c r="B344" s="312" t="s">
        <v>1328</v>
      </c>
      <c r="C344" s="16" t="s">
        <v>468</v>
      </c>
      <c r="D344" s="16" t="s">
        <v>830</v>
      </c>
      <c r="E344" s="253" t="s">
        <v>832</v>
      </c>
      <c r="F344" s="314" t="s">
        <v>1345</v>
      </c>
      <c r="G344" s="313">
        <v>45391</v>
      </c>
      <c r="H344" s="18" t="s">
        <v>233</v>
      </c>
      <c r="I344" s="50"/>
      <c r="J344" s="50">
        <v>1</v>
      </c>
      <c r="K344" s="50"/>
      <c r="L344" s="50"/>
      <c r="M344" s="50"/>
      <c r="N344" s="50"/>
      <c r="O344" s="50"/>
      <c r="P344" s="50"/>
      <c r="Q344" s="280"/>
      <c r="R344" s="58"/>
      <c r="S344" s="58"/>
      <c r="T344" s="58">
        <v>1</v>
      </c>
      <c r="U344" s="58"/>
      <c r="V344" s="312" t="s">
        <v>271</v>
      </c>
      <c r="W344" s="258"/>
      <c r="X344" s="259"/>
    </row>
    <row r="345" spans="1:24" ht="27.75" customHeight="1">
      <c r="A345" s="286">
        <v>19</v>
      </c>
      <c r="B345" s="312" t="s">
        <v>1329</v>
      </c>
      <c r="C345" s="16" t="s">
        <v>468</v>
      </c>
      <c r="D345" s="16" t="s">
        <v>830</v>
      </c>
      <c r="E345" s="253" t="s">
        <v>832</v>
      </c>
      <c r="F345" s="314" t="s">
        <v>435</v>
      </c>
      <c r="G345" s="313">
        <v>45392</v>
      </c>
      <c r="H345" s="18" t="s">
        <v>233</v>
      </c>
      <c r="I345" s="50"/>
      <c r="J345" s="50">
        <v>1</v>
      </c>
      <c r="K345" s="50"/>
      <c r="L345" s="50"/>
      <c r="M345" s="50"/>
      <c r="N345" s="50"/>
      <c r="O345" s="50"/>
      <c r="P345" s="50"/>
      <c r="Q345" s="280"/>
      <c r="R345" s="58"/>
      <c r="S345" s="58"/>
      <c r="T345" s="58">
        <v>1</v>
      </c>
      <c r="U345" s="58"/>
      <c r="V345" s="312" t="s">
        <v>271</v>
      </c>
      <c r="W345" s="258"/>
      <c r="X345" s="259"/>
    </row>
    <row r="346" spans="1:24" ht="27.75" customHeight="1">
      <c r="A346" s="286">
        <v>20</v>
      </c>
      <c r="B346" s="312" t="s">
        <v>1330</v>
      </c>
      <c r="C346" s="16" t="s">
        <v>468</v>
      </c>
      <c r="D346" s="16" t="s">
        <v>830</v>
      </c>
      <c r="E346" s="253" t="s">
        <v>832</v>
      </c>
      <c r="F346" s="314" t="s">
        <v>1345</v>
      </c>
      <c r="G346" s="313">
        <v>45392</v>
      </c>
      <c r="H346" s="18" t="s">
        <v>233</v>
      </c>
      <c r="I346" s="50"/>
      <c r="J346" s="50">
        <v>1</v>
      </c>
      <c r="K346" s="50"/>
      <c r="L346" s="50"/>
      <c r="M346" s="50"/>
      <c r="N346" s="50"/>
      <c r="O346" s="50"/>
      <c r="P346" s="50"/>
      <c r="Q346" s="280"/>
      <c r="R346" s="58"/>
      <c r="S346" s="58"/>
      <c r="T346" s="58">
        <v>1</v>
      </c>
      <c r="U346" s="58"/>
      <c r="V346" s="312" t="s">
        <v>271</v>
      </c>
      <c r="W346" s="258"/>
      <c r="X346" s="259"/>
    </row>
    <row r="347" spans="1:24" ht="27.75" customHeight="1">
      <c r="A347" s="286">
        <v>21</v>
      </c>
      <c r="B347" s="312" t="s">
        <v>1331</v>
      </c>
      <c r="C347" s="16" t="s">
        <v>468</v>
      </c>
      <c r="D347" s="16" t="s">
        <v>830</v>
      </c>
      <c r="E347" s="253" t="s">
        <v>832</v>
      </c>
      <c r="F347" s="314" t="s">
        <v>435</v>
      </c>
      <c r="G347" s="313">
        <v>45393</v>
      </c>
      <c r="H347" s="18" t="s">
        <v>233</v>
      </c>
      <c r="I347" s="50"/>
      <c r="J347" s="50">
        <v>1</v>
      </c>
      <c r="K347" s="50"/>
      <c r="L347" s="50"/>
      <c r="M347" s="50"/>
      <c r="N347" s="50"/>
      <c r="O347" s="50"/>
      <c r="P347" s="50"/>
      <c r="Q347" s="280"/>
      <c r="R347" s="58"/>
      <c r="S347" s="58"/>
      <c r="T347" s="58">
        <v>1</v>
      </c>
      <c r="U347" s="58"/>
      <c r="V347" s="312" t="s">
        <v>271</v>
      </c>
      <c r="W347" s="258"/>
      <c r="X347" s="259"/>
    </row>
    <row r="348" spans="1:24" ht="39.6" customHeight="1">
      <c r="A348" s="286">
        <v>22</v>
      </c>
      <c r="B348" s="312" t="s">
        <v>1332</v>
      </c>
      <c r="C348" s="16" t="s">
        <v>468</v>
      </c>
      <c r="D348" s="16" t="s">
        <v>830</v>
      </c>
      <c r="E348" s="253" t="s">
        <v>832</v>
      </c>
      <c r="F348" s="314" t="s">
        <v>1345</v>
      </c>
      <c r="G348" s="313">
        <v>45393</v>
      </c>
      <c r="H348" s="18" t="s">
        <v>233</v>
      </c>
      <c r="I348" s="50"/>
      <c r="J348" s="50">
        <v>1</v>
      </c>
      <c r="K348" s="50"/>
      <c r="L348" s="50"/>
      <c r="M348" s="50"/>
      <c r="N348" s="50"/>
      <c r="O348" s="50"/>
      <c r="P348" s="50"/>
      <c r="Q348" s="280"/>
      <c r="R348" s="58"/>
      <c r="S348" s="58"/>
      <c r="T348" s="58">
        <v>1</v>
      </c>
      <c r="U348" s="58"/>
      <c r="V348" s="312" t="s">
        <v>271</v>
      </c>
      <c r="W348" s="258"/>
      <c r="X348" s="259"/>
    </row>
    <row r="349" spans="1:24" ht="27.75" customHeight="1">
      <c r="A349" s="286">
        <v>23</v>
      </c>
      <c r="B349" s="312" t="s">
        <v>1333</v>
      </c>
      <c r="C349" s="16" t="s">
        <v>468</v>
      </c>
      <c r="D349" s="16" t="s">
        <v>830</v>
      </c>
      <c r="E349" s="253" t="s">
        <v>832</v>
      </c>
      <c r="F349" s="314" t="s">
        <v>435</v>
      </c>
      <c r="G349" s="313">
        <v>45394</v>
      </c>
      <c r="H349" s="18" t="s">
        <v>233</v>
      </c>
      <c r="I349" s="50"/>
      <c r="J349" s="50">
        <v>1</v>
      </c>
      <c r="K349" s="50"/>
      <c r="L349" s="50"/>
      <c r="M349" s="50"/>
      <c r="N349" s="50"/>
      <c r="O349" s="50"/>
      <c r="P349" s="50"/>
      <c r="Q349" s="280"/>
      <c r="R349" s="58"/>
      <c r="S349" s="58"/>
      <c r="T349" s="58">
        <v>1</v>
      </c>
      <c r="U349" s="58"/>
      <c r="V349" s="312" t="s">
        <v>271</v>
      </c>
      <c r="W349" s="258"/>
      <c r="X349" s="259"/>
    </row>
    <row r="350" spans="1:24" ht="27.75" customHeight="1">
      <c r="A350" s="286">
        <v>24</v>
      </c>
      <c r="B350" s="312" t="s">
        <v>1334</v>
      </c>
      <c r="C350" s="16" t="s">
        <v>468</v>
      </c>
      <c r="D350" s="16" t="s">
        <v>830</v>
      </c>
      <c r="E350" s="253" t="s">
        <v>832</v>
      </c>
      <c r="F350" s="314" t="s">
        <v>1345</v>
      </c>
      <c r="G350" s="313">
        <v>45394</v>
      </c>
      <c r="H350" s="18" t="s">
        <v>233</v>
      </c>
      <c r="I350" s="50"/>
      <c r="J350" s="50">
        <v>1</v>
      </c>
      <c r="K350" s="50"/>
      <c r="L350" s="50"/>
      <c r="M350" s="50"/>
      <c r="N350" s="50"/>
      <c r="O350" s="50"/>
      <c r="P350" s="50"/>
      <c r="Q350" s="280"/>
      <c r="R350" s="58"/>
      <c r="S350" s="58"/>
      <c r="T350" s="58">
        <v>1</v>
      </c>
      <c r="U350" s="58"/>
      <c r="V350" s="312" t="s">
        <v>271</v>
      </c>
      <c r="W350" s="258"/>
      <c r="X350" s="259"/>
    </row>
    <row r="351" spans="1:24" ht="38.450000000000003" customHeight="1">
      <c r="A351" s="286">
        <v>25</v>
      </c>
      <c r="B351" s="312" t="s">
        <v>1335</v>
      </c>
      <c r="C351" s="16" t="s">
        <v>468</v>
      </c>
      <c r="D351" s="16" t="s">
        <v>830</v>
      </c>
      <c r="E351" s="253" t="s">
        <v>832</v>
      </c>
      <c r="F351" s="314" t="s">
        <v>435</v>
      </c>
      <c r="G351" s="313">
        <v>45395</v>
      </c>
      <c r="H351" s="18" t="s">
        <v>233</v>
      </c>
      <c r="I351" s="50"/>
      <c r="J351" s="50">
        <v>1</v>
      </c>
      <c r="K351" s="50"/>
      <c r="L351" s="50"/>
      <c r="M351" s="50"/>
      <c r="N351" s="50"/>
      <c r="O351" s="50"/>
      <c r="P351" s="50"/>
      <c r="Q351" s="280"/>
      <c r="R351" s="58"/>
      <c r="S351" s="58"/>
      <c r="T351" s="58">
        <v>1</v>
      </c>
      <c r="U351" s="58"/>
      <c r="V351" s="312" t="s">
        <v>271</v>
      </c>
      <c r="W351" s="258"/>
      <c r="X351" s="259"/>
    </row>
    <row r="352" spans="1:24" ht="27.75" customHeight="1">
      <c r="A352" s="286">
        <v>26</v>
      </c>
      <c r="B352" s="312" t="s">
        <v>1336</v>
      </c>
      <c r="C352" s="16" t="s">
        <v>468</v>
      </c>
      <c r="D352" s="16" t="s">
        <v>830</v>
      </c>
      <c r="E352" s="253" t="s">
        <v>832</v>
      </c>
      <c r="F352" s="314" t="s">
        <v>1345</v>
      </c>
      <c r="G352" s="313">
        <v>45395</v>
      </c>
      <c r="H352" s="18" t="s">
        <v>233</v>
      </c>
      <c r="I352" s="50"/>
      <c r="J352" s="50">
        <v>1</v>
      </c>
      <c r="K352" s="50"/>
      <c r="L352" s="50"/>
      <c r="M352" s="50"/>
      <c r="N352" s="50"/>
      <c r="O352" s="50"/>
      <c r="P352" s="50"/>
      <c r="Q352" s="280"/>
      <c r="R352" s="58"/>
      <c r="S352" s="58"/>
      <c r="T352" s="58">
        <v>1</v>
      </c>
      <c r="U352" s="58"/>
      <c r="V352" s="312" t="s">
        <v>271</v>
      </c>
      <c r="W352" s="258"/>
      <c r="X352" s="259"/>
    </row>
    <row r="353" spans="1:24" ht="27.75" customHeight="1">
      <c r="A353" s="286">
        <v>27</v>
      </c>
      <c r="B353" s="312" t="s">
        <v>1337</v>
      </c>
      <c r="C353" s="16" t="s">
        <v>468</v>
      </c>
      <c r="D353" s="16" t="s">
        <v>830</v>
      </c>
      <c r="E353" s="253" t="s">
        <v>832</v>
      </c>
      <c r="F353" s="314" t="s">
        <v>435</v>
      </c>
      <c r="G353" s="313">
        <v>45396</v>
      </c>
      <c r="H353" s="18" t="s">
        <v>233</v>
      </c>
      <c r="I353" s="50"/>
      <c r="J353" s="50">
        <v>1</v>
      </c>
      <c r="K353" s="50"/>
      <c r="L353" s="50"/>
      <c r="M353" s="50"/>
      <c r="N353" s="50"/>
      <c r="O353" s="50"/>
      <c r="P353" s="50"/>
      <c r="Q353" s="280"/>
      <c r="R353" s="58"/>
      <c r="S353" s="58"/>
      <c r="T353" s="58">
        <v>1</v>
      </c>
      <c r="U353" s="58"/>
      <c r="V353" s="312" t="s">
        <v>271</v>
      </c>
      <c r="W353" s="258"/>
      <c r="X353" s="259"/>
    </row>
    <row r="354" spans="1:24" ht="42" customHeight="1">
      <c r="A354" s="286">
        <v>28</v>
      </c>
      <c r="B354" s="312" t="s">
        <v>1338</v>
      </c>
      <c r="C354" s="16" t="s">
        <v>468</v>
      </c>
      <c r="D354" s="16" t="s">
        <v>830</v>
      </c>
      <c r="E354" s="253" t="s">
        <v>832</v>
      </c>
      <c r="F354" s="314" t="s">
        <v>1345</v>
      </c>
      <c r="G354" s="313">
        <v>45396</v>
      </c>
      <c r="H354" s="18" t="s">
        <v>233</v>
      </c>
      <c r="I354" s="50"/>
      <c r="J354" s="50">
        <v>1</v>
      </c>
      <c r="K354" s="50"/>
      <c r="L354" s="50"/>
      <c r="M354" s="50"/>
      <c r="N354" s="50"/>
      <c r="O354" s="50"/>
      <c r="P354" s="50"/>
      <c r="Q354" s="280"/>
      <c r="R354" s="58"/>
      <c r="S354" s="58"/>
      <c r="T354" s="58">
        <v>1</v>
      </c>
      <c r="U354" s="58"/>
      <c r="V354" s="312" t="s">
        <v>271</v>
      </c>
      <c r="W354" s="258"/>
      <c r="X354" s="259"/>
    </row>
    <row r="355" spans="1:24" ht="27.75" customHeight="1">
      <c r="A355" s="286">
        <v>29</v>
      </c>
      <c r="B355" s="312" t="s">
        <v>1339</v>
      </c>
      <c r="C355" s="16" t="s">
        <v>468</v>
      </c>
      <c r="D355" s="16" t="s">
        <v>830</v>
      </c>
      <c r="E355" s="253" t="s">
        <v>832</v>
      </c>
      <c r="F355" s="314" t="s">
        <v>435</v>
      </c>
      <c r="G355" s="313">
        <v>45397</v>
      </c>
      <c r="H355" s="18" t="s">
        <v>233</v>
      </c>
      <c r="I355" s="50"/>
      <c r="J355" s="50">
        <v>1</v>
      </c>
      <c r="K355" s="50"/>
      <c r="L355" s="50"/>
      <c r="M355" s="50"/>
      <c r="N355" s="50"/>
      <c r="O355" s="50"/>
      <c r="P355" s="50"/>
      <c r="Q355" s="280"/>
      <c r="R355" s="58"/>
      <c r="S355" s="58"/>
      <c r="T355" s="58">
        <v>1</v>
      </c>
      <c r="U355" s="58"/>
      <c r="V355" s="312" t="s">
        <v>271</v>
      </c>
      <c r="W355" s="258"/>
      <c r="X355" s="259"/>
    </row>
    <row r="356" spans="1:24" ht="27.75" customHeight="1">
      <c r="A356" s="286">
        <v>30</v>
      </c>
      <c r="B356" s="312" t="s">
        <v>1340</v>
      </c>
      <c r="C356" s="16" t="s">
        <v>468</v>
      </c>
      <c r="D356" s="16" t="s">
        <v>830</v>
      </c>
      <c r="E356" s="253" t="s">
        <v>832</v>
      </c>
      <c r="F356" s="314" t="s">
        <v>1345</v>
      </c>
      <c r="G356" s="313">
        <v>45397</v>
      </c>
      <c r="H356" s="18" t="s">
        <v>233</v>
      </c>
      <c r="I356" s="50"/>
      <c r="J356" s="50">
        <v>1</v>
      </c>
      <c r="K356" s="50"/>
      <c r="L356" s="50"/>
      <c r="M356" s="50"/>
      <c r="N356" s="50"/>
      <c r="O356" s="50"/>
      <c r="P356" s="50"/>
      <c r="Q356" s="280"/>
      <c r="R356" s="58"/>
      <c r="S356" s="58"/>
      <c r="T356" s="58">
        <v>1</v>
      </c>
      <c r="U356" s="58"/>
      <c r="V356" s="312" t="s">
        <v>271</v>
      </c>
      <c r="W356" s="258"/>
      <c r="X356" s="259"/>
    </row>
    <row r="357" spans="1:24" ht="27.75" customHeight="1">
      <c r="A357" s="286">
        <v>31</v>
      </c>
      <c r="B357" s="312" t="s">
        <v>1341</v>
      </c>
      <c r="C357" s="16" t="s">
        <v>468</v>
      </c>
      <c r="D357" s="16" t="s">
        <v>830</v>
      </c>
      <c r="E357" s="253" t="s">
        <v>832</v>
      </c>
      <c r="F357" s="314" t="s">
        <v>435</v>
      </c>
      <c r="G357" s="313">
        <v>45398</v>
      </c>
      <c r="H357" s="18" t="s">
        <v>233</v>
      </c>
      <c r="I357" s="50"/>
      <c r="J357" s="50">
        <v>1</v>
      </c>
      <c r="K357" s="50"/>
      <c r="L357" s="50"/>
      <c r="M357" s="50"/>
      <c r="N357" s="50"/>
      <c r="O357" s="50"/>
      <c r="P357" s="50"/>
      <c r="Q357" s="280"/>
      <c r="R357" s="58"/>
      <c r="S357" s="58"/>
      <c r="T357" s="58">
        <v>1</v>
      </c>
      <c r="U357" s="58"/>
      <c r="V357" s="312" t="s">
        <v>271</v>
      </c>
      <c r="W357" s="258"/>
      <c r="X357" s="259"/>
    </row>
    <row r="358" spans="1:24" ht="27.75" customHeight="1">
      <c r="A358" s="286">
        <v>32</v>
      </c>
      <c r="B358" s="312" t="s">
        <v>1342</v>
      </c>
      <c r="C358" s="16" t="s">
        <v>468</v>
      </c>
      <c r="D358" s="16" t="s">
        <v>830</v>
      </c>
      <c r="E358" s="253" t="s">
        <v>832</v>
      </c>
      <c r="F358" s="314" t="s">
        <v>1345</v>
      </c>
      <c r="G358" s="313">
        <v>45398</v>
      </c>
      <c r="H358" s="18" t="s">
        <v>233</v>
      </c>
      <c r="I358" s="50"/>
      <c r="J358" s="50">
        <v>1</v>
      </c>
      <c r="K358" s="50"/>
      <c r="L358" s="50"/>
      <c r="M358" s="50"/>
      <c r="N358" s="50"/>
      <c r="O358" s="50"/>
      <c r="P358" s="50"/>
      <c r="Q358" s="280"/>
      <c r="R358" s="58"/>
      <c r="S358" s="58"/>
      <c r="T358" s="58">
        <v>1</v>
      </c>
      <c r="U358" s="58"/>
      <c r="V358" s="312" t="s">
        <v>271</v>
      </c>
      <c r="W358" s="258"/>
      <c r="X358" s="259"/>
    </row>
    <row r="359" spans="1:24" ht="27.75" customHeight="1">
      <c r="A359" s="286">
        <v>33</v>
      </c>
      <c r="B359" s="312" t="s">
        <v>1346</v>
      </c>
      <c r="C359" s="16" t="s">
        <v>468</v>
      </c>
      <c r="D359" s="16" t="s">
        <v>830</v>
      </c>
      <c r="E359" s="253" t="s">
        <v>1343</v>
      </c>
      <c r="F359" s="314" t="s">
        <v>434</v>
      </c>
      <c r="G359" s="313" t="s">
        <v>1367</v>
      </c>
      <c r="H359" s="18" t="s">
        <v>233</v>
      </c>
      <c r="I359" s="50"/>
      <c r="J359" s="50">
        <v>1</v>
      </c>
      <c r="K359" s="50"/>
      <c r="L359" s="50"/>
      <c r="M359" s="50"/>
      <c r="N359" s="50"/>
      <c r="O359" s="50"/>
      <c r="P359" s="50"/>
      <c r="Q359" s="280"/>
      <c r="R359" s="58"/>
      <c r="S359" s="58"/>
      <c r="T359" s="58">
        <v>1</v>
      </c>
      <c r="U359" s="58"/>
      <c r="V359" s="433" t="s">
        <v>287</v>
      </c>
      <c r="W359" s="258"/>
      <c r="X359" s="259"/>
    </row>
    <row r="360" spans="1:24" ht="40.5" customHeight="1">
      <c r="A360" s="286">
        <v>34</v>
      </c>
      <c r="B360" s="312" t="s">
        <v>1347</v>
      </c>
      <c r="C360" s="16" t="s">
        <v>468</v>
      </c>
      <c r="D360" s="16" t="s">
        <v>830</v>
      </c>
      <c r="E360" s="253" t="s">
        <v>1343</v>
      </c>
      <c r="F360" s="314" t="s">
        <v>434</v>
      </c>
      <c r="G360" s="313" t="s">
        <v>1368</v>
      </c>
      <c r="H360" s="18" t="s">
        <v>233</v>
      </c>
      <c r="I360" s="50"/>
      <c r="J360" s="50">
        <v>1</v>
      </c>
      <c r="K360" s="50"/>
      <c r="L360" s="50"/>
      <c r="M360" s="50"/>
      <c r="N360" s="50"/>
      <c r="O360" s="50"/>
      <c r="P360" s="50"/>
      <c r="Q360" s="280"/>
      <c r="R360" s="58"/>
      <c r="S360" s="58"/>
      <c r="T360" s="58">
        <v>1</v>
      </c>
      <c r="U360" s="58"/>
      <c r="V360" s="433" t="s">
        <v>287</v>
      </c>
      <c r="W360" s="258"/>
      <c r="X360" s="259"/>
    </row>
    <row r="361" spans="1:24" ht="27.75" customHeight="1">
      <c r="A361" s="286">
        <v>35</v>
      </c>
      <c r="B361" s="312" t="s">
        <v>1348</v>
      </c>
      <c r="C361" s="16" t="s">
        <v>468</v>
      </c>
      <c r="D361" s="16" t="s">
        <v>830</v>
      </c>
      <c r="E361" s="253" t="s">
        <v>1343</v>
      </c>
      <c r="F361" s="314" t="s">
        <v>434</v>
      </c>
      <c r="G361" s="313" t="s">
        <v>1369</v>
      </c>
      <c r="H361" s="18" t="s">
        <v>233</v>
      </c>
      <c r="I361" s="50"/>
      <c r="J361" s="50">
        <v>1</v>
      </c>
      <c r="K361" s="50"/>
      <c r="L361" s="50"/>
      <c r="M361" s="50"/>
      <c r="N361" s="50"/>
      <c r="O361" s="50"/>
      <c r="P361" s="50"/>
      <c r="Q361" s="280"/>
      <c r="R361" s="58"/>
      <c r="S361" s="58"/>
      <c r="T361" s="58">
        <v>1</v>
      </c>
      <c r="U361" s="58"/>
      <c r="V361" s="433" t="s">
        <v>287</v>
      </c>
      <c r="W361" s="258"/>
      <c r="X361" s="259"/>
    </row>
    <row r="362" spans="1:24" ht="36.6" customHeight="1">
      <c r="A362" s="286">
        <v>36</v>
      </c>
      <c r="B362" s="312" t="s">
        <v>1349</v>
      </c>
      <c r="C362" s="16" t="s">
        <v>468</v>
      </c>
      <c r="D362" s="16" t="s">
        <v>830</v>
      </c>
      <c r="E362" s="253" t="s">
        <v>1343</v>
      </c>
      <c r="F362" s="314" t="s">
        <v>434</v>
      </c>
      <c r="G362" s="313" t="s">
        <v>1370</v>
      </c>
      <c r="H362" s="18" t="s">
        <v>233</v>
      </c>
      <c r="I362" s="50"/>
      <c r="J362" s="50">
        <v>1</v>
      </c>
      <c r="K362" s="50"/>
      <c r="L362" s="50"/>
      <c r="M362" s="50"/>
      <c r="N362" s="50"/>
      <c r="O362" s="50"/>
      <c r="P362" s="50"/>
      <c r="Q362" s="280"/>
      <c r="R362" s="58"/>
      <c r="S362" s="58"/>
      <c r="T362" s="58">
        <v>1</v>
      </c>
      <c r="U362" s="58"/>
      <c r="V362" s="433" t="s">
        <v>1387</v>
      </c>
      <c r="W362" s="258"/>
      <c r="X362" s="259"/>
    </row>
    <row r="363" spans="1:24" ht="39.6" customHeight="1">
      <c r="A363" s="286">
        <v>37</v>
      </c>
      <c r="B363" s="312" t="s">
        <v>1350</v>
      </c>
      <c r="C363" s="16" t="s">
        <v>468</v>
      </c>
      <c r="D363" s="16" t="s">
        <v>830</v>
      </c>
      <c r="E363" s="253" t="s">
        <v>832</v>
      </c>
      <c r="F363" s="314" t="s">
        <v>434</v>
      </c>
      <c r="G363" s="313" t="s">
        <v>1371</v>
      </c>
      <c r="H363" s="18" t="s">
        <v>233</v>
      </c>
      <c r="I363" s="50"/>
      <c r="J363" s="50">
        <v>1</v>
      </c>
      <c r="K363" s="50"/>
      <c r="L363" s="50"/>
      <c r="M363" s="50"/>
      <c r="N363" s="50"/>
      <c r="O363" s="50"/>
      <c r="P363" s="50"/>
      <c r="Q363" s="280"/>
      <c r="R363" s="58"/>
      <c r="S363" s="58"/>
      <c r="T363" s="58">
        <v>1</v>
      </c>
      <c r="U363" s="58"/>
      <c r="V363" s="433" t="s">
        <v>1387</v>
      </c>
      <c r="W363" s="258"/>
      <c r="X363" s="259"/>
    </row>
    <row r="364" spans="1:24" ht="38.450000000000003" customHeight="1">
      <c r="A364" s="286">
        <v>38</v>
      </c>
      <c r="B364" s="312" t="s">
        <v>1351</v>
      </c>
      <c r="C364" s="16" t="s">
        <v>468</v>
      </c>
      <c r="D364" s="16" t="s">
        <v>830</v>
      </c>
      <c r="E364" s="253" t="s">
        <v>832</v>
      </c>
      <c r="F364" s="314" t="s">
        <v>434</v>
      </c>
      <c r="G364" s="313" t="s">
        <v>1372</v>
      </c>
      <c r="H364" s="18" t="s">
        <v>233</v>
      </c>
      <c r="I364" s="50"/>
      <c r="J364" s="50">
        <v>1</v>
      </c>
      <c r="K364" s="50"/>
      <c r="L364" s="50"/>
      <c r="M364" s="50"/>
      <c r="N364" s="50"/>
      <c r="O364" s="50"/>
      <c r="P364" s="50"/>
      <c r="Q364" s="280"/>
      <c r="R364" s="58"/>
      <c r="S364" s="58"/>
      <c r="T364" s="58">
        <v>1</v>
      </c>
      <c r="U364" s="58"/>
      <c r="V364" s="433" t="s">
        <v>1387</v>
      </c>
      <c r="W364" s="258"/>
      <c r="X364" s="259"/>
    </row>
    <row r="365" spans="1:24" ht="38.450000000000003" customHeight="1">
      <c r="A365" s="286">
        <v>39</v>
      </c>
      <c r="B365" s="312" t="s">
        <v>1352</v>
      </c>
      <c r="C365" s="16" t="s">
        <v>468</v>
      </c>
      <c r="D365" s="16" t="s">
        <v>830</v>
      </c>
      <c r="E365" s="253" t="s">
        <v>832</v>
      </c>
      <c r="F365" s="314" t="s">
        <v>434</v>
      </c>
      <c r="G365" s="313" t="s">
        <v>1373</v>
      </c>
      <c r="H365" s="18" t="s">
        <v>233</v>
      </c>
      <c r="I365" s="279"/>
      <c r="J365" s="50">
        <v>1</v>
      </c>
      <c r="K365" s="279"/>
      <c r="L365" s="279"/>
      <c r="M365" s="279"/>
      <c r="N365" s="279"/>
      <c r="O365" s="279"/>
      <c r="P365" s="279"/>
      <c r="Q365" s="280"/>
      <c r="R365" s="281"/>
      <c r="S365" s="281"/>
      <c r="T365" s="58">
        <v>1</v>
      </c>
      <c r="U365" s="281"/>
      <c r="V365" s="433" t="s">
        <v>1387</v>
      </c>
      <c r="W365" s="258"/>
      <c r="X365" s="259"/>
    </row>
    <row r="366" spans="1:24" ht="38.450000000000003" customHeight="1">
      <c r="A366" s="286">
        <v>40</v>
      </c>
      <c r="B366" s="312" t="s">
        <v>1353</v>
      </c>
      <c r="C366" s="16" t="s">
        <v>468</v>
      </c>
      <c r="D366" s="16" t="s">
        <v>830</v>
      </c>
      <c r="E366" s="253" t="s">
        <v>832</v>
      </c>
      <c r="F366" s="314" t="s">
        <v>434</v>
      </c>
      <c r="G366" s="313" t="s">
        <v>1374</v>
      </c>
      <c r="H366" s="18" t="s">
        <v>233</v>
      </c>
      <c r="I366" s="279"/>
      <c r="J366" s="50">
        <v>1</v>
      </c>
      <c r="K366" s="279"/>
      <c r="L366" s="279"/>
      <c r="M366" s="279"/>
      <c r="N366" s="279"/>
      <c r="O366" s="279"/>
      <c r="P366" s="279"/>
      <c r="Q366" s="280"/>
      <c r="R366" s="281"/>
      <c r="S366" s="281"/>
      <c r="T366" s="58">
        <v>1</v>
      </c>
      <c r="U366" s="281"/>
      <c r="V366" s="433" t="s">
        <v>1387</v>
      </c>
      <c r="W366" s="258"/>
      <c r="X366" s="259"/>
    </row>
    <row r="367" spans="1:24" ht="38.450000000000003" customHeight="1">
      <c r="A367" s="286">
        <v>41</v>
      </c>
      <c r="B367" s="312" t="s">
        <v>1354</v>
      </c>
      <c r="C367" s="16" t="s">
        <v>468</v>
      </c>
      <c r="D367" s="16" t="s">
        <v>830</v>
      </c>
      <c r="E367" s="253" t="s">
        <v>832</v>
      </c>
      <c r="F367" s="314" t="s">
        <v>434</v>
      </c>
      <c r="G367" s="313" t="s">
        <v>1375</v>
      </c>
      <c r="H367" s="18" t="s">
        <v>233</v>
      </c>
      <c r="I367" s="279"/>
      <c r="J367" s="50">
        <v>1</v>
      </c>
      <c r="K367" s="279"/>
      <c r="L367" s="279"/>
      <c r="M367" s="279"/>
      <c r="N367" s="279"/>
      <c r="O367" s="279"/>
      <c r="P367" s="279"/>
      <c r="Q367" s="280"/>
      <c r="R367" s="281"/>
      <c r="S367" s="281"/>
      <c r="T367" s="58">
        <v>1</v>
      </c>
      <c r="U367" s="281"/>
      <c r="V367" s="433" t="s">
        <v>1387</v>
      </c>
      <c r="W367" s="258"/>
      <c r="X367" s="259"/>
    </row>
    <row r="368" spans="1:24" ht="38.450000000000003" customHeight="1">
      <c r="A368" s="286">
        <v>42</v>
      </c>
      <c r="B368" s="312" t="s">
        <v>1355</v>
      </c>
      <c r="C368" s="16" t="s">
        <v>468</v>
      </c>
      <c r="D368" s="16" t="s">
        <v>830</v>
      </c>
      <c r="E368" s="253" t="s">
        <v>832</v>
      </c>
      <c r="F368" s="314" t="s">
        <v>434</v>
      </c>
      <c r="G368" s="313" t="s">
        <v>1376</v>
      </c>
      <c r="H368" s="18" t="s">
        <v>233</v>
      </c>
      <c r="I368" s="279"/>
      <c r="J368" s="50">
        <v>1</v>
      </c>
      <c r="K368" s="279"/>
      <c r="L368" s="279"/>
      <c r="M368" s="279"/>
      <c r="N368" s="279"/>
      <c r="O368" s="279"/>
      <c r="P368" s="279"/>
      <c r="Q368" s="280"/>
      <c r="R368" s="281"/>
      <c r="S368" s="281"/>
      <c r="T368" s="58">
        <v>1</v>
      </c>
      <c r="U368" s="281"/>
      <c r="V368" s="433" t="s">
        <v>1387</v>
      </c>
      <c r="W368" s="258"/>
      <c r="X368" s="259"/>
    </row>
    <row r="369" spans="1:24" ht="38.450000000000003" customHeight="1">
      <c r="A369" s="286">
        <v>43</v>
      </c>
      <c r="B369" s="312" t="s">
        <v>1356</v>
      </c>
      <c r="C369" s="16" t="s">
        <v>468</v>
      </c>
      <c r="D369" s="16" t="s">
        <v>830</v>
      </c>
      <c r="E369" s="253" t="s">
        <v>832</v>
      </c>
      <c r="F369" s="314" t="s">
        <v>434</v>
      </c>
      <c r="G369" s="313" t="s">
        <v>1377</v>
      </c>
      <c r="H369" s="18" t="s">
        <v>233</v>
      </c>
      <c r="I369" s="279"/>
      <c r="J369" s="50">
        <v>1</v>
      </c>
      <c r="K369" s="279"/>
      <c r="L369" s="279"/>
      <c r="M369" s="279"/>
      <c r="N369" s="279"/>
      <c r="O369" s="279"/>
      <c r="P369" s="279"/>
      <c r="Q369" s="280"/>
      <c r="R369" s="281"/>
      <c r="S369" s="281"/>
      <c r="T369" s="58">
        <v>1</v>
      </c>
      <c r="U369" s="281"/>
      <c r="V369" s="433" t="s">
        <v>1387</v>
      </c>
      <c r="W369" s="258"/>
      <c r="X369" s="259"/>
    </row>
    <row r="370" spans="1:24" ht="38.450000000000003" customHeight="1">
      <c r="A370" s="286">
        <v>44</v>
      </c>
      <c r="B370" s="312" t="s">
        <v>1357</v>
      </c>
      <c r="C370" s="16" t="s">
        <v>468</v>
      </c>
      <c r="D370" s="16" t="s">
        <v>830</v>
      </c>
      <c r="E370" s="253" t="s">
        <v>832</v>
      </c>
      <c r="F370" s="314" t="s">
        <v>434</v>
      </c>
      <c r="G370" s="313" t="s">
        <v>1378</v>
      </c>
      <c r="H370" s="18" t="s">
        <v>233</v>
      </c>
      <c r="I370" s="279"/>
      <c r="J370" s="50">
        <v>1</v>
      </c>
      <c r="K370" s="279"/>
      <c r="L370" s="279"/>
      <c r="M370" s="279"/>
      <c r="N370" s="279"/>
      <c r="O370" s="279"/>
      <c r="P370" s="279"/>
      <c r="Q370" s="280"/>
      <c r="R370" s="281"/>
      <c r="S370" s="281"/>
      <c r="T370" s="58">
        <v>1</v>
      </c>
      <c r="U370" s="281"/>
      <c r="V370" s="433" t="s">
        <v>1387</v>
      </c>
      <c r="W370" s="258"/>
      <c r="X370" s="259"/>
    </row>
    <row r="371" spans="1:24" ht="38.450000000000003" customHeight="1">
      <c r="A371" s="286">
        <v>45</v>
      </c>
      <c r="B371" s="312" t="s">
        <v>1358</v>
      </c>
      <c r="C371" s="16" t="s">
        <v>468</v>
      </c>
      <c r="D371" s="16" t="s">
        <v>830</v>
      </c>
      <c r="E371" s="253" t="s">
        <v>832</v>
      </c>
      <c r="F371" s="314" t="s">
        <v>434</v>
      </c>
      <c r="G371" s="313" t="s">
        <v>1379</v>
      </c>
      <c r="H371" s="18" t="s">
        <v>233</v>
      </c>
      <c r="I371" s="279"/>
      <c r="J371" s="50">
        <v>1</v>
      </c>
      <c r="K371" s="279"/>
      <c r="L371" s="279"/>
      <c r="M371" s="279"/>
      <c r="N371" s="279"/>
      <c r="O371" s="279"/>
      <c r="P371" s="279"/>
      <c r="Q371" s="280"/>
      <c r="R371" s="281"/>
      <c r="S371" s="281"/>
      <c r="T371" s="58">
        <v>1</v>
      </c>
      <c r="U371" s="281"/>
      <c r="V371" s="433" t="s">
        <v>1387</v>
      </c>
      <c r="W371" s="258"/>
      <c r="X371" s="259"/>
    </row>
    <row r="372" spans="1:24" ht="38.450000000000003" customHeight="1">
      <c r="A372" s="286">
        <v>46</v>
      </c>
      <c r="B372" s="312" t="s">
        <v>1359</v>
      </c>
      <c r="C372" s="16" t="s">
        <v>468</v>
      </c>
      <c r="D372" s="16" t="s">
        <v>830</v>
      </c>
      <c r="E372" s="253" t="s">
        <v>832</v>
      </c>
      <c r="F372" s="314" t="s">
        <v>434</v>
      </c>
      <c r="G372" s="313" t="s">
        <v>1380</v>
      </c>
      <c r="H372" s="18" t="s">
        <v>233</v>
      </c>
      <c r="I372" s="279"/>
      <c r="J372" s="50">
        <v>1</v>
      </c>
      <c r="K372" s="279"/>
      <c r="L372" s="279"/>
      <c r="M372" s="279"/>
      <c r="N372" s="279"/>
      <c r="O372" s="279"/>
      <c r="P372" s="279"/>
      <c r="Q372" s="280"/>
      <c r="R372" s="281"/>
      <c r="S372" s="281"/>
      <c r="T372" s="58">
        <v>1</v>
      </c>
      <c r="U372" s="281"/>
      <c r="V372" s="433" t="s">
        <v>1388</v>
      </c>
      <c r="W372" s="258"/>
      <c r="X372" s="259"/>
    </row>
    <row r="373" spans="1:24" ht="38.450000000000003" customHeight="1">
      <c r="A373" s="286">
        <v>47</v>
      </c>
      <c r="B373" s="312" t="s">
        <v>1360</v>
      </c>
      <c r="C373" s="16" t="s">
        <v>468</v>
      </c>
      <c r="D373" s="16" t="s">
        <v>830</v>
      </c>
      <c r="E373" s="253" t="s">
        <v>832</v>
      </c>
      <c r="F373" s="314" t="s">
        <v>434</v>
      </c>
      <c r="G373" s="313" t="s">
        <v>1381</v>
      </c>
      <c r="H373" s="18" t="s">
        <v>233</v>
      </c>
      <c r="I373" s="279"/>
      <c r="J373" s="50">
        <v>1</v>
      </c>
      <c r="K373" s="279"/>
      <c r="L373" s="279"/>
      <c r="M373" s="279"/>
      <c r="N373" s="279"/>
      <c r="O373" s="279"/>
      <c r="P373" s="279"/>
      <c r="Q373" s="280"/>
      <c r="R373" s="281"/>
      <c r="S373" s="281"/>
      <c r="T373" s="58">
        <v>1</v>
      </c>
      <c r="U373" s="281"/>
      <c r="V373" s="433" t="s">
        <v>1389</v>
      </c>
      <c r="W373" s="258"/>
      <c r="X373" s="259"/>
    </row>
    <row r="374" spans="1:24" ht="36.950000000000003" customHeight="1">
      <c r="A374" s="286">
        <v>48</v>
      </c>
      <c r="B374" s="312" t="s">
        <v>1361</v>
      </c>
      <c r="C374" s="16" t="s">
        <v>468</v>
      </c>
      <c r="D374" s="16" t="s">
        <v>830</v>
      </c>
      <c r="E374" s="253" t="s">
        <v>832</v>
      </c>
      <c r="F374" s="314" t="s">
        <v>434</v>
      </c>
      <c r="G374" s="313" t="s">
        <v>1382</v>
      </c>
      <c r="H374" s="18" t="s">
        <v>233</v>
      </c>
      <c r="I374" s="50"/>
      <c r="J374" s="50">
        <v>1</v>
      </c>
      <c r="K374" s="50"/>
      <c r="L374" s="50"/>
      <c r="M374" s="50"/>
      <c r="N374" s="50"/>
      <c r="O374" s="50"/>
      <c r="P374" s="50"/>
      <c r="Q374" s="280"/>
      <c r="R374" s="58"/>
      <c r="S374" s="58"/>
      <c r="T374" s="58">
        <v>1</v>
      </c>
      <c r="U374" s="58"/>
      <c r="V374" s="433" t="s">
        <v>1389</v>
      </c>
      <c r="W374" s="258"/>
      <c r="X374" s="259"/>
    </row>
    <row r="375" spans="1:24" ht="27.75" customHeight="1">
      <c r="A375" s="286">
        <v>49</v>
      </c>
      <c r="B375" s="312" t="s">
        <v>1362</v>
      </c>
      <c r="C375" s="16" t="s">
        <v>468</v>
      </c>
      <c r="D375" s="16" t="s">
        <v>830</v>
      </c>
      <c r="E375" s="253" t="s">
        <v>832</v>
      </c>
      <c r="F375" s="314" t="s">
        <v>434</v>
      </c>
      <c r="G375" s="313" t="s">
        <v>1383</v>
      </c>
      <c r="H375" s="18" t="s">
        <v>233</v>
      </c>
      <c r="I375" s="50"/>
      <c r="J375" s="50">
        <v>1</v>
      </c>
      <c r="K375" s="50"/>
      <c r="L375" s="50"/>
      <c r="M375" s="50"/>
      <c r="N375" s="50"/>
      <c r="O375" s="50"/>
      <c r="P375" s="50"/>
      <c r="Q375" s="280"/>
      <c r="R375" s="58"/>
      <c r="S375" s="58"/>
      <c r="T375" s="58">
        <v>1</v>
      </c>
      <c r="U375" s="58"/>
      <c r="V375" s="433" t="s">
        <v>1389</v>
      </c>
      <c r="W375" s="258"/>
      <c r="X375" s="259"/>
    </row>
    <row r="376" spans="1:24" ht="38.1" customHeight="1">
      <c r="A376" s="286">
        <v>50</v>
      </c>
      <c r="B376" s="312" t="s">
        <v>1363</v>
      </c>
      <c r="C376" s="16" t="s">
        <v>468</v>
      </c>
      <c r="D376" s="16" t="s">
        <v>830</v>
      </c>
      <c r="E376" s="253" t="s">
        <v>1343</v>
      </c>
      <c r="F376" s="314" t="s">
        <v>434</v>
      </c>
      <c r="G376" s="313" t="s">
        <v>1384</v>
      </c>
      <c r="H376" s="18" t="s">
        <v>233</v>
      </c>
      <c r="I376" s="50"/>
      <c r="J376" s="50">
        <v>1</v>
      </c>
      <c r="K376" s="50"/>
      <c r="L376" s="50"/>
      <c r="M376" s="50"/>
      <c r="N376" s="50"/>
      <c r="O376" s="50"/>
      <c r="P376" s="50"/>
      <c r="Q376" s="280"/>
      <c r="R376" s="58"/>
      <c r="S376" s="58"/>
      <c r="T376" s="58">
        <v>1</v>
      </c>
      <c r="U376" s="58"/>
      <c r="V376" s="433" t="s">
        <v>1389</v>
      </c>
      <c r="W376" s="258"/>
      <c r="X376" s="259"/>
    </row>
    <row r="377" spans="1:24" ht="27.75" customHeight="1">
      <c r="A377" s="286">
        <v>51</v>
      </c>
      <c r="B377" s="312" t="s">
        <v>1364</v>
      </c>
      <c r="C377" s="16" t="s">
        <v>468</v>
      </c>
      <c r="D377" s="16" t="s">
        <v>830</v>
      </c>
      <c r="E377" s="253" t="s">
        <v>1366</v>
      </c>
      <c r="F377" s="314" t="s">
        <v>434</v>
      </c>
      <c r="G377" s="313" t="s">
        <v>1385</v>
      </c>
      <c r="H377" s="18" t="s">
        <v>233</v>
      </c>
      <c r="I377" s="50"/>
      <c r="J377" s="50">
        <v>1</v>
      </c>
      <c r="K377" s="50"/>
      <c r="L377" s="50"/>
      <c r="M377" s="50"/>
      <c r="N377" s="50"/>
      <c r="O377" s="50"/>
      <c r="P377" s="50"/>
      <c r="Q377" s="280"/>
      <c r="R377" s="58"/>
      <c r="S377" s="58"/>
      <c r="T377" s="58">
        <v>1</v>
      </c>
      <c r="U377" s="58"/>
      <c r="V377" s="433" t="s">
        <v>1389</v>
      </c>
      <c r="W377" s="258"/>
      <c r="X377" s="259"/>
    </row>
    <row r="378" spans="1:24" ht="27.75" customHeight="1">
      <c r="A378" s="286">
        <v>52</v>
      </c>
      <c r="B378" s="312" t="s">
        <v>1365</v>
      </c>
      <c r="C378" s="16" t="s">
        <v>468</v>
      </c>
      <c r="D378" s="16" t="s">
        <v>830</v>
      </c>
      <c r="E378" s="253" t="s">
        <v>1343</v>
      </c>
      <c r="F378" s="314" t="s">
        <v>434</v>
      </c>
      <c r="G378" s="313" t="s">
        <v>1386</v>
      </c>
      <c r="H378" s="18" t="s">
        <v>233</v>
      </c>
      <c r="I378" s="50"/>
      <c r="J378" s="50">
        <v>1</v>
      </c>
      <c r="K378" s="50"/>
      <c r="L378" s="50"/>
      <c r="M378" s="50"/>
      <c r="N378" s="50"/>
      <c r="O378" s="50"/>
      <c r="P378" s="50"/>
      <c r="Q378" s="280"/>
      <c r="R378" s="58"/>
      <c r="S378" s="58"/>
      <c r="T378" s="58">
        <v>1</v>
      </c>
      <c r="U378" s="58"/>
      <c r="V378" s="433" t="s">
        <v>1389</v>
      </c>
      <c r="W378" s="258"/>
      <c r="X378" s="259"/>
    </row>
    <row r="379" spans="1:24" ht="27.75" customHeight="1">
      <c r="A379" s="286"/>
      <c r="B379" s="288"/>
      <c r="C379" s="289"/>
      <c r="D379" s="289"/>
      <c r="E379" s="289"/>
      <c r="F379" s="287"/>
      <c r="G379" s="290">
        <f>SUM(I379:P379)</f>
        <v>52</v>
      </c>
      <c r="H379" s="290"/>
      <c r="I379" s="291">
        <f t="shared" ref="I379:P379" si="2">SUM(I327:I378)</f>
        <v>1</v>
      </c>
      <c r="J379" s="291">
        <f t="shared" si="2"/>
        <v>51</v>
      </c>
      <c r="K379" s="291">
        <f t="shared" si="2"/>
        <v>0</v>
      </c>
      <c r="L379" s="291">
        <f t="shared" si="2"/>
        <v>0</v>
      </c>
      <c r="M379" s="291">
        <f t="shared" si="2"/>
        <v>0</v>
      </c>
      <c r="N379" s="291">
        <f t="shared" si="2"/>
        <v>0</v>
      </c>
      <c r="O379" s="291">
        <f t="shared" si="2"/>
        <v>0</v>
      </c>
      <c r="P379" s="291">
        <f t="shared" si="2"/>
        <v>0</v>
      </c>
      <c r="Q379" s="280"/>
      <c r="R379" s="281"/>
      <c r="S379" s="281"/>
      <c r="T379" s="281"/>
      <c r="U379" s="281"/>
      <c r="V379" s="292"/>
      <c r="W379" s="258"/>
      <c r="X379" s="259"/>
    </row>
    <row r="380" spans="1:24" ht="27.75" customHeight="1">
      <c r="A380" s="338"/>
      <c r="B380" s="424"/>
      <c r="C380" s="425"/>
      <c r="D380" s="425"/>
      <c r="E380" s="425"/>
      <c r="F380" s="426"/>
      <c r="G380" s="427"/>
      <c r="H380" s="427"/>
      <c r="I380" s="428"/>
      <c r="J380" s="428"/>
      <c r="K380" s="428"/>
      <c r="L380" s="428"/>
      <c r="M380" s="428"/>
      <c r="N380" s="344"/>
      <c r="O380" s="344"/>
      <c r="P380" s="344"/>
      <c r="Q380" s="429"/>
      <c r="R380" s="345"/>
      <c r="S380" s="345"/>
      <c r="T380" s="345"/>
      <c r="U380" s="430"/>
      <c r="V380" s="431"/>
      <c r="W380" s="347"/>
      <c r="X380" s="348"/>
    </row>
    <row r="381" spans="1:24" ht="27.75" customHeight="1">
      <c r="A381" s="87" t="s">
        <v>1260</v>
      </c>
      <c r="B381" s="88"/>
      <c r="C381" s="88"/>
      <c r="D381" s="410"/>
      <c r="E381" s="88"/>
      <c r="F381" s="88"/>
      <c r="G381" s="88"/>
      <c r="H381" s="88"/>
      <c r="I381" s="88"/>
      <c r="J381" s="88"/>
      <c r="K381" s="88"/>
      <c r="L381" s="88"/>
      <c r="M381" s="88"/>
      <c r="N381" s="88"/>
      <c r="O381" s="88"/>
      <c r="P381" s="89"/>
      <c r="Q381" s="90"/>
      <c r="R381" s="91"/>
      <c r="S381" s="501">
        <f>G421</f>
        <v>39</v>
      </c>
      <c r="T381" s="501"/>
      <c r="U381" s="522" t="s">
        <v>206</v>
      </c>
      <c r="V381" s="522"/>
      <c r="W381" s="92"/>
      <c r="X381" s="92"/>
    </row>
    <row r="382" spans="1:24" ht="27.75" customHeight="1">
      <c r="A382" s="14">
        <v>1</v>
      </c>
      <c r="B382" s="312" t="s">
        <v>1267</v>
      </c>
      <c r="C382" s="16" t="s">
        <v>468</v>
      </c>
      <c r="D382" s="16" t="s">
        <v>157</v>
      </c>
      <c r="E382" s="253" t="s">
        <v>1298</v>
      </c>
      <c r="F382" s="314" t="s">
        <v>423</v>
      </c>
      <c r="G382" s="294">
        <v>45374</v>
      </c>
      <c r="H382" s="18" t="s">
        <v>233</v>
      </c>
      <c r="I382" s="50"/>
      <c r="J382" s="50">
        <v>1</v>
      </c>
      <c r="K382" s="50"/>
      <c r="L382" s="50"/>
      <c r="M382" s="50"/>
      <c r="N382" s="50"/>
      <c r="O382" s="50"/>
      <c r="P382" s="50"/>
      <c r="Q382" s="57"/>
      <c r="R382" s="58"/>
      <c r="S382" s="58"/>
      <c r="T382" s="58">
        <v>1</v>
      </c>
      <c r="U382" s="58"/>
      <c r="V382" s="312" t="s">
        <v>1134</v>
      </c>
      <c r="W382" s="59"/>
      <c r="X382" s="60"/>
    </row>
    <row r="383" spans="1:24" ht="27.75" customHeight="1">
      <c r="A383" s="286">
        <v>2</v>
      </c>
      <c r="B383" s="312" t="s">
        <v>764</v>
      </c>
      <c r="C383" s="16" t="s">
        <v>468</v>
      </c>
      <c r="D383" s="16" t="s">
        <v>157</v>
      </c>
      <c r="E383" s="253" t="s">
        <v>1298</v>
      </c>
      <c r="F383" s="314" t="s">
        <v>423</v>
      </c>
      <c r="G383" s="294">
        <v>45375</v>
      </c>
      <c r="H383" s="18" t="s">
        <v>233</v>
      </c>
      <c r="I383" s="279"/>
      <c r="J383" s="50">
        <v>1</v>
      </c>
      <c r="K383" s="279"/>
      <c r="L383" s="279"/>
      <c r="M383" s="279"/>
      <c r="N383" s="279"/>
      <c r="O383" s="279"/>
      <c r="P383" s="279"/>
      <c r="Q383" s="57"/>
      <c r="R383" s="281"/>
      <c r="S383" s="281"/>
      <c r="T383" s="281">
        <v>1</v>
      </c>
      <c r="U383" s="281"/>
      <c r="V383" s="312" t="s">
        <v>1134</v>
      </c>
      <c r="W383" s="258"/>
      <c r="X383" s="432"/>
    </row>
    <row r="384" spans="1:24" ht="27.75" customHeight="1">
      <c r="A384" s="286">
        <v>3</v>
      </c>
      <c r="B384" s="312" t="s">
        <v>1268</v>
      </c>
      <c r="C384" s="16" t="s">
        <v>468</v>
      </c>
      <c r="D384" s="16" t="s">
        <v>157</v>
      </c>
      <c r="E384" s="253" t="s">
        <v>1298</v>
      </c>
      <c r="F384" s="314" t="s">
        <v>423</v>
      </c>
      <c r="G384" s="294">
        <v>45376</v>
      </c>
      <c r="H384" s="18" t="s">
        <v>233</v>
      </c>
      <c r="I384" s="279"/>
      <c r="J384" s="50">
        <v>1</v>
      </c>
      <c r="K384" s="279"/>
      <c r="L384" s="279"/>
      <c r="M384" s="279"/>
      <c r="N384" s="279"/>
      <c r="O384" s="279"/>
      <c r="P384" s="279"/>
      <c r="Q384" s="57"/>
      <c r="R384" s="281"/>
      <c r="S384" s="281"/>
      <c r="T384" s="281">
        <v>1</v>
      </c>
      <c r="U384" s="281"/>
      <c r="V384" s="312" t="s">
        <v>1134</v>
      </c>
      <c r="W384" s="258"/>
      <c r="X384" s="432"/>
    </row>
    <row r="385" spans="1:24" ht="27.75" customHeight="1">
      <c r="A385" s="286">
        <v>4</v>
      </c>
      <c r="B385" s="312" t="s">
        <v>1269</v>
      </c>
      <c r="C385" s="16" t="s">
        <v>468</v>
      </c>
      <c r="D385" s="16" t="s">
        <v>157</v>
      </c>
      <c r="E385" s="253" t="s">
        <v>1298</v>
      </c>
      <c r="F385" s="314" t="s">
        <v>423</v>
      </c>
      <c r="G385" s="294">
        <v>45377</v>
      </c>
      <c r="H385" s="18" t="s">
        <v>233</v>
      </c>
      <c r="I385" s="279"/>
      <c r="J385" s="50">
        <v>1</v>
      </c>
      <c r="K385" s="279"/>
      <c r="L385" s="279"/>
      <c r="M385" s="279"/>
      <c r="N385" s="279"/>
      <c r="O385" s="279"/>
      <c r="P385" s="279"/>
      <c r="Q385" s="57"/>
      <c r="R385" s="281"/>
      <c r="S385" s="281"/>
      <c r="T385" s="281">
        <v>1</v>
      </c>
      <c r="U385" s="281"/>
      <c r="V385" s="312" t="s">
        <v>1134</v>
      </c>
      <c r="W385" s="258"/>
      <c r="X385" s="432"/>
    </row>
    <row r="386" spans="1:24" ht="27.75" customHeight="1">
      <c r="A386" s="286">
        <v>5</v>
      </c>
      <c r="B386" s="312" t="s">
        <v>761</v>
      </c>
      <c r="C386" s="16" t="s">
        <v>468</v>
      </c>
      <c r="D386" s="16" t="s">
        <v>157</v>
      </c>
      <c r="E386" s="253" t="s">
        <v>1298</v>
      </c>
      <c r="F386" s="314" t="s">
        <v>423</v>
      </c>
      <c r="G386" s="294">
        <v>45378</v>
      </c>
      <c r="H386" s="18" t="s">
        <v>233</v>
      </c>
      <c r="I386" s="279"/>
      <c r="J386" s="50">
        <v>1</v>
      </c>
      <c r="K386" s="279"/>
      <c r="L386" s="279"/>
      <c r="M386" s="279"/>
      <c r="N386" s="279"/>
      <c r="O386" s="279"/>
      <c r="P386" s="279"/>
      <c r="Q386" s="57"/>
      <c r="R386" s="281"/>
      <c r="S386" s="281"/>
      <c r="T386" s="281">
        <v>1</v>
      </c>
      <c r="U386" s="281"/>
      <c r="V386" s="312" t="s">
        <v>1134</v>
      </c>
      <c r="W386" s="258"/>
      <c r="X386" s="432"/>
    </row>
    <row r="387" spans="1:24" ht="27.75" customHeight="1">
      <c r="A387" s="286">
        <v>6</v>
      </c>
      <c r="B387" s="312" t="s">
        <v>1270</v>
      </c>
      <c r="C387" s="16" t="s">
        <v>468</v>
      </c>
      <c r="D387" s="16" t="s">
        <v>157</v>
      </c>
      <c r="E387" s="253" t="s">
        <v>1298</v>
      </c>
      <c r="F387" s="314" t="s">
        <v>423</v>
      </c>
      <c r="G387" s="294">
        <v>45379</v>
      </c>
      <c r="H387" s="18" t="s">
        <v>233</v>
      </c>
      <c r="I387" s="279"/>
      <c r="J387" s="50">
        <v>1</v>
      </c>
      <c r="K387" s="279"/>
      <c r="L387" s="279"/>
      <c r="M387" s="279"/>
      <c r="N387" s="279"/>
      <c r="O387" s="279"/>
      <c r="P387" s="279"/>
      <c r="Q387" s="57"/>
      <c r="R387" s="281"/>
      <c r="S387" s="281"/>
      <c r="T387" s="281">
        <v>1</v>
      </c>
      <c r="U387" s="281"/>
      <c r="V387" s="312" t="s">
        <v>1134</v>
      </c>
      <c r="W387" s="258"/>
      <c r="X387" s="432"/>
    </row>
    <row r="388" spans="1:24" ht="27.75" customHeight="1">
      <c r="A388" s="286">
        <v>7</v>
      </c>
      <c r="B388" s="312" t="s">
        <v>760</v>
      </c>
      <c r="C388" s="16" t="s">
        <v>468</v>
      </c>
      <c r="D388" s="16" t="s">
        <v>157</v>
      </c>
      <c r="E388" s="253" t="s">
        <v>1298</v>
      </c>
      <c r="F388" s="314" t="s">
        <v>423</v>
      </c>
      <c r="G388" s="294">
        <v>45380</v>
      </c>
      <c r="H388" s="18" t="s">
        <v>233</v>
      </c>
      <c r="I388" s="279"/>
      <c r="J388" s="50">
        <v>1</v>
      </c>
      <c r="K388" s="279"/>
      <c r="L388" s="279"/>
      <c r="M388" s="279"/>
      <c r="N388" s="279"/>
      <c r="O388" s="279"/>
      <c r="P388" s="279"/>
      <c r="Q388" s="57"/>
      <c r="R388" s="281"/>
      <c r="S388" s="281"/>
      <c r="T388" s="281">
        <v>1</v>
      </c>
      <c r="U388" s="281"/>
      <c r="V388" s="312" t="s">
        <v>1134</v>
      </c>
      <c r="W388" s="258"/>
      <c r="X388" s="432"/>
    </row>
    <row r="389" spans="1:24" ht="27.75" customHeight="1">
      <c r="A389" s="286">
        <v>8</v>
      </c>
      <c r="B389" s="312" t="s">
        <v>1271</v>
      </c>
      <c r="C389" s="16" t="s">
        <v>468</v>
      </c>
      <c r="D389" s="16" t="s">
        <v>157</v>
      </c>
      <c r="E389" s="253" t="s">
        <v>1298</v>
      </c>
      <c r="F389" s="314" t="s">
        <v>423</v>
      </c>
      <c r="G389" s="294">
        <v>45381</v>
      </c>
      <c r="H389" s="18" t="s">
        <v>233</v>
      </c>
      <c r="I389" s="279"/>
      <c r="J389" s="50">
        <v>1</v>
      </c>
      <c r="K389" s="279"/>
      <c r="L389" s="279"/>
      <c r="M389" s="279"/>
      <c r="N389" s="279"/>
      <c r="O389" s="279"/>
      <c r="P389" s="279"/>
      <c r="Q389" s="57"/>
      <c r="R389" s="281"/>
      <c r="S389" s="281"/>
      <c r="T389" s="281">
        <v>1</v>
      </c>
      <c r="U389" s="281"/>
      <c r="V389" s="312" t="s">
        <v>1134</v>
      </c>
      <c r="W389" s="258"/>
      <c r="X389" s="432"/>
    </row>
    <row r="390" spans="1:24" ht="27.75" customHeight="1">
      <c r="A390" s="286">
        <v>9</v>
      </c>
      <c r="B390" s="312" t="s">
        <v>1272</v>
      </c>
      <c r="C390" s="16" t="s">
        <v>468</v>
      </c>
      <c r="D390" s="16" t="s">
        <v>157</v>
      </c>
      <c r="E390" s="253" t="s">
        <v>1298</v>
      </c>
      <c r="F390" s="314" t="s">
        <v>423</v>
      </c>
      <c r="G390" s="294">
        <v>45382</v>
      </c>
      <c r="H390" s="18" t="s">
        <v>233</v>
      </c>
      <c r="I390" s="279"/>
      <c r="J390" s="50">
        <v>1</v>
      </c>
      <c r="K390" s="279"/>
      <c r="L390" s="279"/>
      <c r="M390" s="279"/>
      <c r="N390" s="279"/>
      <c r="O390" s="279"/>
      <c r="P390" s="279"/>
      <c r="Q390" s="57"/>
      <c r="R390" s="281"/>
      <c r="S390" s="281"/>
      <c r="T390" s="281">
        <v>1</v>
      </c>
      <c r="U390" s="281"/>
      <c r="V390" s="312" t="s">
        <v>1134</v>
      </c>
      <c r="W390" s="258"/>
      <c r="X390" s="432"/>
    </row>
    <row r="391" spans="1:24" ht="27.75" customHeight="1">
      <c r="A391" s="286">
        <v>10</v>
      </c>
      <c r="B391" s="312" t="s">
        <v>1273</v>
      </c>
      <c r="C391" s="16" t="s">
        <v>468</v>
      </c>
      <c r="D391" s="16" t="s">
        <v>157</v>
      </c>
      <c r="E391" s="253" t="s">
        <v>1298</v>
      </c>
      <c r="F391" s="314" t="s">
        <v>423</v>
      </c>
      <c r="G391" s="294">
        <v>45383</v>
      </c>
      <c r="H391" s="18" t="s">
        <v>233</v>
      </c>
      <c r="I391" s="279"/>
      <c r="J391" s="50">
        <v>1</v>
      </c>
      <c r="K391" s="279"/>
      <c r="L391" s="279"/>
      <c r="M391" s="279"/>
      <c r="N391" s="279"/>
      <c r="O391" s="279"/>
      <c r="P391" s="279"/>
      <c r="Q391" s="57"/>
      <c r="R391" s="281"/>
      <c r="S391" s="281"/>
      <c r="T391" s="281">
        <v>1</v>
      </c>
      <c r="U391" s="281"/>
      <c r="V391" s="312" t="s">
        <v>1134</v>
      </c>
      <c r="W391" s="258"/>
      <c r="X391" s="432"/>
    </row>
    <row r="392" spans="1:24" ht="27.75" customHeight="1">
      <c r="A392" s="286">
        <v>11</v>
      </c>
      <c r="B392" s="312" t="s">
        <v>1274</v>
      </c>
      <c r="C392" s="16" t="s">
        <v>468</v>
      </c>
      <c r="D392" s="16" t="s">
        <v>157</v>
      </c>
      <c r="E392" s="253" t="s">
        <v>1298</v>
      </c>
      <c r="F392" s="314" t="s">
        <v>423</v>
      </c>
      <c r="G392" s="294">
        <v>45384</v>
      </c>
      <c r="H392" s="18" t="s">
        <v>233</v>
      </c>
      <c r="I392" s="279"/>
      <c r="J392" s="50">
        <v>1</v>
      </c>
      <c r="K392" s="279"/>
      <c r="L392" s="279"/>
      <c r="M392" s="279"/>
      <c r="N392" s="279"/>
      <c r="O392" s="279"/>
      <c r="P392" s="279"/>
      <c r="Q392" s="57"/>
      <c r="R392" s="281"/>
      <c r="S392" s="281"/>
      <c r="T392" s="281">
        <v>1</v>
      </c>
      <c r="U392" s="281"/>
      <c r="V392" s="312" t="s">
        <v>1134</v>
      </c>
      <c r="W392" s="258"/>
      <c r="X392" s="432"/>
    </row>
    <row r="393" spans="1:24" ht="27.75" customHeight="1">
      <c r="A393" s="286">
        <v>12</v>
      </c>
      <c r="B393" s="312" t="s">
        <v>1275</v>
      </c>
      <c r="C393" s="16" t="s">
        <v>468</v>
      </c>
      <c r="D393" s="16" t="s">
        <v>157</v>
      </c>
      <c r="E393" s="253" t="s">
        <v>1298</v>
      </c>
      <c r="F393" s="314" t="s">
        <v>423</v>
      </c>
      <c r="G393" s="294">
        <v>45385</v>
      </c>
      <c r="H393" s="18" t="s">
        <v>233</v>
      </c>
      <c r="I393" s="279"/>
      <c r="J393" s="50">
        <v>1</v>
      </c>
      <c r="K393" s="279"/>
      <c r="L393" s="279"/>
      <c r="M393" s="279"/>
      <c r="N393" s="279"/>
      <c r="O393" s="279"/>
      <c r="P393" s="279"/>
      <c r="Q393" s="57"/>
      <c r="R393" s="281"/>
      <c r="S393" s="281"/>
      <c r="T393" s="281">
        <v>1</v>
      </c>
      <c r="U393" s="281"/>
      <c r="V393" s="312" t="s">
        <v>1134</v>
      </c>
      <c r="W393" s="258"/>
      <c r="X393" s="432"/>
    </row>
    <row r="394" spans="1:24" ht="27.75" customHeight="1">
      <c r="A394" s="286">
        <v>13</v>
      </c>
      <c r="B394" s="312" t="s">
        <v>1276</v>
      </c>
      <c r="C394" s="16" t="s">
        <v>468</v>
      </c>
      <c r="D394" s="16" t="s">
        <v>157</v>
      </c>
      <c r="E394" s="253" t="s">
        <v>1298</v>
      </c>
      <c r="F394" s="314" t="s">
        <v>423</v>
      </c>
      <c r="G394" s="294">
        <v>45386</v>
      </c>
      <c r="H394" s="18" t="s">
        <v>233</v>
      </c>
      <c r="I394" s="279"/>
      <c r="J394" s="50">
        <v>1</v>
      </c>
      <c r="K394" s="279"/>
      <c r="L394" s="279"/>
      <c r="M394" s="279"/>
      <c r="N394" s="279"/>
      <c r="O394" s="279"/>
      <c r="P394" s="279"/>
      <c r="Q394" s="57"/>
      <c r="R394" s="281"/>
      <c r="S394" s="281"/>
      <c r="T394" s="281">
        <v>1</v>
      </c>
      <c r="U394" s="281"/>
      <c r="V394" s="312" t="s">
        <v>1134</v>
      </c>
      <c r="W394" s="258"/>
      <c r="X394" s="432"/>
    </row>
    <row r="395" spans="1:24" ht="27.75" customHeight="1">
      <c r="A395" s="286">
        <v>14</v>
      </c>
      <c r="B395" s="312" t="s">
        <v>1277</v>
      </c>
      <c r="C395" s="16" t="s">
        <v>468</v>
      </c>
      <c r="D395" s="16" t="s">
        <v>157</v>
      </c>
      <c r="E395" s="253" t="s">
        <v>1298</v>
      </c>
      <c r="F395" s="314" t="s">
        <v>423</v>
      </c>
      <c r="G395" s="294">
        <v>45387</v>
      </c>
      <c r="H395" s="18" t="s">
        <v>233</v>
      </c>
      <c r="I395" s="279"/>
      <c r="J395" s="50">
        <v>1</v>
      </c>
      <c r="K395" s="279"/>
      <c r="L395" s="279"/>
      <c r="M395" s="279"/>
      <c r="N395" s="279"/>
      <c r="O395" s="279"/>
      <c r="P395" s="279"/>
      <c r="Q395" s="57"/>
      <c r="R395" s="281"/>
      <c r="S395" s="281"/>
      <c r="T395" s="281">
        <v>1</v>
      </c>
      <c r="U395" s="281"/>
      <c r="V395" s="312" t="s">
        <v>1134</v>
      </c>
      <c r="W395" s="258"/>
      <c r="X395" s="432"/>
    </row>
    <row r="396" spans="1:24" ht="27.75" customHeight="1">
      <c r="A396" s="286">
        <v>15</v>
      </c>
      <c r="B396" s="312" t="s">
        <v>1278</v>
      </c>
      <c r="C396" s="16" t="s">
        <v>468</v>
      </c>
      <c r="D396" s="16" t="s">
        <v>157</v>
      </c>
      <c r="E396" s="253" t="s">
        <v>1298</v>
      </c>
      <c r="F396" s="314" t="s">
        <v>423</v>
      </c>
      <c r="G396" s="294">
        <v>45388</v>
      </c>
      <c r="H396" s="18" t="s">
        <v>233</v>
      </c>
      <c r="I396" s="279"/>
      <c r="J396" s="50">
        <v>1</v>
      </c>
      <c r="K396" s="279"/>
      <c r="L396" s="279"/>
      <c r="M396" s="279"/>
      <c r="N396" s="279"/>
      <c r="O396" s="279"/>
      <c r="P396" s="279"/>
      <c r="Q396" s="57"/>
      <c r="R396" s="281"/>
      <c r="S396" s="281"/>
      <c r="T396" s="281">
        <v>1</v>
      </c>
      <c r="U396" s="281"/>
      <c r="V396" s="312" t="s">
        <v>1134</v>
      </c>
      <c r="W396" s="258"/>
      <c r="X396" s="432"/>
    </row>
    <row r="397" spans="1:24" ht="27.75" customHeight="1">
      <c r="A397" s="286">
        <v>16</v>
      </c>
      <c r="B397" s="312" t="s">
        <v>1279</v>
      </c>
      <c r="C397" s="16" t="s">
        <v>468</v>
      </c>
      <c r="D397" s="16" t="s">
        <v>157</v>
      </c>
      <c r="E397" s="253" t="s">
        <v>1298</v>
      </c>
      <c r="F397" s="314" t="s">
        <v>423</v>
      </c>
      <c r="G397" s="294">
        <v>45389</v>
      </c>
      <c r="H397" s="18" t="s">
        <v>233</v>
      </c>
      <c r="I397" s="279"/>
      <c r="J397" s="50">
        <v>1</v>
      </c>
      <c r="K397" s="279"/>
      <c r="L397" s="279"/>
      <c r="M397" s="279"/>
      <c r="N397" s="279"/>
      <c r="O397" s="279"/>
      <c r="P397" s="279"/>
      <c r="Q397" s="57"/>
      <c r="R397" s="281"/>
      <c r="S397" s="281"/>
      <c r="T397" s="281">
        <v>1</v>
      </c>
      <c r="U397" s="281"/>
      <c r="V397" s="312" t="s">
        <v>1134</v>
      </c>
      <c r="W397" s="258"/>
      <c r="X397" s="432"/>
    </row>
    <row r="398" spans="1:24" ht="27.75" customHeight="1">
      <c r="A398" s="286">
        <v>17</v>
      </c>
      <c r="B398" s="312" t="s">
        <v>1280</v>
      </c>
      <c r="C398" s="16" t="s">
        <v>468</v>
      </c>
      <c r="D398" s="16" t="s">
        <v>157</v>
      </c>
      <c r="E398" s="253" t="s">
        <v>1298</v>
      </c>
      <c r="F398" s="314" t="s">
        <v>423</v>
      </c>
      <c r="G398" s="294">
        <v>45390</v>
      </c>
      <c r="H398" s="18" t="s">
        <v>233</v>
      </c>
      <c r="I398" s="279"/>
      <c r="J398" s="50">
        <v>1</v>
      </c>
      <c r="K398" s="279"/>
      <c r="L398" s="279"/>
      <c r="M398" s="279"/>
      <c r="N398" s="279"/>
      <c r="O398" s="279"/>
      <c r="P398" s="279"/>
      <c r="Q398" s="57"/>
      <c r="R398" s="281"/>
      <c r="S398" s="281"/>
      <c r="T398" s="281">
        <v>1</v>
      </c>
      <c r="U398" s="281"/>
      <c r="V398" s="312" t="s">
        <v>1134</v>
      </c>
      <c r="W398" s="258"/>
      <c r="X398" s="432"/>
    </row>
    <row r="399" spans="1:24" ht="27.75" customHeight="1">
      <c r="A399" s="286">
        <v>18</v>
      </c>
      <c r="B399" s="312" t="s">
        <v>1281</v>
      </c>
      <c r="C399" s="16" t="s">
        <v>468</v>
      </c>
      <c r="D399" s="16" t="s">
        <v>157</v>
      </c>
      <c r="E399" s="253" t="s">
        <v>1298</v>
      </c>
      <c r="F399" s="314" t="s">
        <v>423</v>
      </c>
      <c r="G399" s="294">
        <v>45391</v>
      </c>
      <c r="H399" s="18" t="s">
        <v>233</v>
      </c>
      <c r="I399" s="279"/>
      <c r="J399" s="50">
        <v>1</v>
      </c>
      <c r="K399" s="279"/>
      <c r="L399" s="279"/>
      <c r="M399" s="279"/>
      <c r="N399" s="279"/>
      <c r="O399" s="279"/>
      <c r="P399" s="279"/>
      <c r="Q399" s="57"/>
      <c r="R399" s="281"/>
      <c r="S399" s="281"/>
      <c r="T399" s="281">
        <v>1</v>
      </c>
      <c r="U399" s="281"/>
      <c r="V399" s="312" t="s">
        <v>1134</v>
      </c>
      <c r="W399" s="258"/>
      <c r="X399" s="432"/>
    </row>
    <row r="400" spans="1:24" ht="27.75" customHeight="1">
      <c r="A400" s="286">
        <v>19</v>
      </c>
      <c r="B400" s="312" t="s">
        <v>1282</v>
      </c>
      <c r="C400" s="16" t="s">
        <v>468</v>
      </c>
      <c r="D400" s="16" t="s">
        <v>157</v>
      </c>
      <c r="E400" s="253" t="s">
        <v>1299</v>
      </c>
      <c r="F400" s="314" t="s">
        <v>423</v>
      </c>
      <c r="G400" s="294">
        <v>45392</v>
      </c>
      <c r="H400" s="18" t="s">
        <v>233</v>
      </c>
      <c r="I400" s="279"/>
      <c r="J400" s="50">
        <v>1</v>
      </c>
      <c r="K400" s="279"/>
      <c r="L400" s="279"/>
      <c r="M400" s="279"/>
      <c r="N400" s="279"/>
      <c r="O400" s="279"/>
      <c r="P400" s="279"/>
      <c r="Q400" s="57"/>
      <c r="R400" s="281"/>
      <c r="S400" s="281"/>
      <c r="T400" s="281">
        <v>1</v>
      </c>
      <c r="U400" s="281"/>
      <c r="V400" s="312" t="s">
        <v>1134</v>
      </c>
      <c r="W400" s="258"/>
      <c r="X400" s="432"/>
    </row>
    <row r="401" spans="1:24" ht="27.75" customHeight="1">
      <c r="A401" s="286">
        <v>20</v>
      </c>
      <c r="B401" s="312" t="s">
        <v>1283</v>
      </c>
      <c r="C401" s="16" t="s">
        <v>468</v>
      </c>
      <c r="D401" s="16" t="s">
        <v>157</v>
      </c>
      <c r="E401" s="253" t="s">
        <v>1300</v>
      </c>
      <c r="F401" s="314" t="s">
        <v>423</v>
      </c>
      <c r="G401" s="294">
        <v>45393</v>
      </c>
      <c r="H401" s="18" t="s">
        <v>233</v>
      </c>
      <c r="I401" s="279"/>
      <c r="J401" s="50">
        <v>1</v>
      </c>
      <c r="K401" s="279"/>
      <c r="L401" s="279"/>
      <c r="M401" s="279"/>
      <c r="N401" s="279"/>
      <c r="O401" s="279"/>
      <c r="P401" s="279"/>
      <c r="Q401" s="57"/>
      <c r="R401" s="281"/>
      <c r="S401" s="281"/>
      <c r="T401" s="281">
        <v>1</v>
      </c>
      <c r="U401" s="281"/>
      <c r="V401" s="312" t="s">
        <v>1134</v>
      </c>
      <c r="W401" s="258"/>
      <c r="X401" s="432"/>
    </row>
    <row r="402" spans="1:24" ht="27.75" customHeight="1">
      <c r="A402" s="286">
        <v>21</v>
      </c>
      <c r="B402" s="312" t="s">
        <v>1284</v>
      </c>
      <c r="C402" s="16" t="s">
        <v>468</v>
      </c>
      <c r="D402" s="16" t="s">
        <v>157</v>
      </c>
      <c r="E402" s="253" t="s">
        <v>1299</v>
      </c>
      <c r="F402" s="314" t="s">
        <v>423</v>
      </c>
      <c r="G402" s="294">
        <v>45394</v>
      </c>
      <c r="H402" s="18" t="s">
        <v>233</v>
      </c>
      <c r="I402" s="279"/>
      <c r="J402" s="50">
        <v>1</v>
      </c>
      <c r="K402" s="279"/>
      <c r="L402" s="279"/>
      <c r="M402" s="279"/>
      <c r="N402" s="279"/>
      <c r="O402" s="279"/>
      <c r="P402" s="279"/>
      <c r="Q402" s="57"/>
      <c r="R402" s="281"/>
      <c r="S402" s="281"/>
      <c r="T402" s="281">
        <v>1</v>
      </c>
      <c r="U402" s="281"/>
      <c r="V402" s="312" t="s">
        <v>1134</v>
      </c>
      <c r="W402" s="258"/>
      <c r="X402" s="432"/>
    </row>
    <row r="403" spans="1:24" ht="27.75" customHeight="1">
      <c r="A403" s="286">
        <v>22</v>
      </c>
      <c r="B403" s="312" t="s">
        <v>1285</v>
      </c>
      <c r="C403" s="16" t="s">
        <v>468</v>
      </c>
      <c r="D403" s="16" t="s">
        <v>157</v>
      </c>
      <c r="E403" s="253" t="s">
        <v>1298</v>
      </c>
      <c r="F403" s="314" t="s">
        <v>423</v>
      </c>
      <c r="G403" s="294">
        <v>45395</v>
      </c>
      <c r="H403" s="18" t="s">
        <v>233</v>
      </c>
      <c r="I403" s="279"/>
      <c r="J403" s="50">
        <v>1</v>
      </c>
      <c r="K403" s="279"/>
      <c r="L403" s="279"/>
      <c r="M403" s="279"/>
      <c r="N403" s="279"/>
      <c r="O403" s="279"/>
      <c r="P403" s="279"/>
      <c r="Q403" s="57"/>
      <c r="R403" s="281"/>
      <c r="S403" s="281"/>
      <c r="T403" s="281">
        <v>1</v>
      </c>
      <c r="U403" s="281"/>
      <c r="V403" s="312" t="s">
        <v>1134</v>
      </c>
      <c r="W403" s="258"/>
      <c r="X403" s="432"/>
    </row>
    <row r="404" spans="1:24" ht="27.75" customHeight="1">
      <c r="A404" s="286">
        <v>23</v>
      </c>
      <c r="B404" s="312" t="s">
        <v>1286</v>
      </c>
      <c r="C404" s="16" t="s">
        <v>468</v>
      </c>
      <c r="D404" s="16" t="s">
        <v>157</v>
      </c>
      <c r="E404" s="253" t="s">
        <v>1298</v>
      </c>
      <c r="F404" s="314" t="s">
        <v>423</v>
      </c>
      <c r="G404" s="294">
        <v>45396</v>
      </c>
      <c r="H404" s="18" t="s">
        <v>233</v>
      </c>
      <c r="I404" s="279"/>
      <c r="J404" s="50">
        <v>1</v>
      </c>
      <c r="K404" s="279"/>
      <c r="L404" s="279"/>
      <c r="M404" s="279"/>
      <c r="N404" s="279"/>
      <c r="O404" s="279"/>
      <c r="P404" s="279"/>
      <c r="Q404" s="57"/>
      <c r="R404" s="281"/>
      <c r="S404" s="281"/>
      <c r="T404" s="281">
        <v>1</v>
      </c>
      <c r="U404" s="281"/>
      <c r="V404" s="312" t="s">
        <v>1134</v>
      </c>
      <c r="W404" s="258"/>
      <c r="X404" s="432"/>
    </row>
    <row r="405" spans="1:24" ht="27.75" customHeight="1">
      <c r="A405" s="286">
        <v>24</v>
      </c>
      <c r="B405" s="312" t="s">
        <v>1287</v>
      </c>
      <c r="C405" s="16" t="s">
        <v>468</v>
      </c>
      <c r="D405" s="16" t="s">
        <v>157</v>
      </c>
      <c r="E405" s="253" t="s">
        <v>1298</v>
      </c>
      <c r="F405" s="314" t="s">
        <v>423</v>
      </c>
      <c r="G405" s="294">
        <v>45397</v>
      </c>
      <c r="H405" s="18" t="s">
        <v>233</v>
      </c>
      <c r="I405" s="279"/>
      <c r="J405" s="50">
        <v>1</v>
      </c>
      <c r="K405" s="279"/>
      <c r="L405" s="279"/>
      <c r="M405" s="279"/>
      <c r="N405" s="279"/>
      <c r="O405" s="279"/>
      <c r="P405" s="279"/>
      <c r="Q405" s="57"/>
      <c r="R405" s="281"/>
      <c r="S405" s="281"/>
      <c r="T405" s="281">
        <v>1</v>
      </c>
      <c r="U405" s="281"/>
      <c r="V405" s="312" t="s">
        <v>1134</v>
      </c>
      <c r="W405" s="258"/>
      <c r="X405" s="432"/>
    </row>
    <row r="406" spans="1:24" ht="27.75" customHeight="1">
      <c r="A406" s="286">
        <v>25</v>
      </c>
      <c r="B406" s="312" t="s">
        <v>1288</v>
      </c>
      <c r="C406" s="16" t="s">
        <v>468</v>
      </c>
      <c r="D406" s="16" t="s">
        <v>157</v>
      </c>
      <c r="E406" s="253" t="s">
        <v>1298</v>
      </c>
      <c r="F406" s="314" t="s">
        <v>423</v>
      </c>
      <c r="G406" s="294">
        <v>45398</v>
      </c>
      <c r="H406" s="18" t="s">
        <v>233</v>
      </c>
      <c r="I406" s="279"/>
      <c r="J406" s="50">
        <v>1</v>
      </c>
      <c r="K406" s="279"/>
      <c r="L406" s="279"/>
      <c r="M406" s="279"/>
      <c r="N406" s="279"/>
      <c r="O406" s="279"/>
      <c r="P406" s="279"/>
      <c r="Q406" s="57"/>
      <c r="R406" s="281"/>
      <c r="S406" s="281"/>
      <c r="T406" s="281">
        <v>1</v>
      </c>
      <c r="U406" s="281"/>
      <c r="V406" s="312" t="s">
        <v>1134</v>
      </c>
      <c r="W406" s="258"/>
      <c r="X406" s="432"/>
    </row>
    <row r="407" spans="1:24" ht="27.75" customHeight="1">
      <c r="A407" s="286">
        <v>26</v>
      </c>
      <c r="B407" s="312" t="s">
        <v>1289</v>
      </c>
      <c r="C407" s="16" t="s">
        <v>468</v>
      </c>
      <c r="D407" s="16" t="s">
        <v>157</v>
      </c>
      <c r="E407" s="253" t="s">
        <v>1298</v>
      </c>
      <c r="F407" s="314" t="s">
        <v>423</v>
      </c>
      <c r="G407" s="294">
        <v>45399</v>
      </c>
      <c r="H407" s="18" t="s">
        <v>233</v>
      </c>
      <c r="I407" s="279"/>
      <c r="J407" s="50">
        <v>1</v>
      </c>
      <c r="K407" s="279"/>
      <c r="L407" s="279"/>
      <c r="M407" s="279"/>
      <c r="N407" s="279"/>
      <c r="O407" s="279"/>
      <c r="P407" s="279"/>
      <c r="Q407" s="57"/>
      <c r="R407" s="281"/>
      <c r="S407" s="281"/>
      <c r="T407" s="281">
        <v>1</v>
      </c>
      <c r="U407" s="281"/>
      <c r="V407" s="312" t="s">
        <v>1134</v>
      </c>
      <c r="W407" s="258"/>
      <c r="X407" s="432"/>
    </row>
    <row r="408" spans="1:24" ht="27.75" customHeight="1">
      <c r="A408" s="286">
        <v>27</v>
      </c>
      <c r="B408" s="312" t="s">
        <v>1290</v>
      </c>
      <c r="C408" s="16" t="s">
        <v>468</v>
      </c>
      <c r="D408" s="16" t="s">
        <v>157</v>
      </c>
      <c r="E408" s="253" t="s">
        <v>1298</v>
      </c>
      <c r="F408" s="314" t="s">
        <v>423</v>
      </c>
      <c r="G408" s="434">
        <v>45400</v>
      </c>
      <c r="H408" s="18" t="s">
        <v>233</v>
      </c>
      <c r="I408" s="279"/>
      <c r="J408" s="50">
        <v>1</v>
      </c>
      <c r="K408" s="279"/>
      <c r="L408" s="279"/>
      <c r="M408" s="279"/>
      <c r="N408" s="279"/>
      <c r="O408" s="279"/>
      <c r="P408" s="279"/>
      <c r="Q408" s="57"/>
      <c r="R408" s="281"/>
      <c r="S408" s="281"/>
      <c r="T408" s="281">
        <v>1</v>
      </c>
      <c r="U408" s="281"/>
      <c r="V408" s="312" t="s">
        <v>1134</v>
      </c>
      <c r="W408" s="258"/>
      <c r="X408" s="432"/>
    </row>
    <row r="409" spans="1:24" ht="27.75" customHeight="1">
      <c r="A409" s="286">
        <v>28</v>
      </c>
      <c r="B409" s="312" t="s">
        <v>1291</v>
      </c>
      <c r="C409" s="16" t="s">
        <v>468</v>
      </c>
      <c r="D409" s="16" t="s">
        <v>157</v>
      </c>
      <c r="E409" s="253" t="s">
        <v>1298</v>
      </c>
      <c r="F409" s="314" t="s">
        <v>423</v>
      </c>
      <c r="G409" s="434">
        <v>45401</v>
      </c>
      <c r="H409" s="18" t="s">
        <v>233</v>
      </c>
      <c r="I409" s="279"/>
      <c r="J409" s="50">
        <v>1</v>
      </c>
      <c r="K409" s="279"/>
      <c r="L409" s="279"/>
      <c r="M409" s="279"/>
      <c r="N409" s="279"/>
      <c r="O409" s="279"/>
      <c r="P409" s="279"/>
      <c r="Q409" s="57"/>
      <c r="R409" s="281"/>
      <c r="S409" s="281"/>
      <c r="T409" s="281">
        <v>1</v>
      </c>
      <c r="U409" s="281"/>
      <c r="V409" s="312" t="s">
        <v>1134</v>
      </c>
      <c r="W409" s="258"/>
      <c r="X409" s="432"/>
    </row>
    <row r="410" spans="1:24" ht="27.75" customHeight="1">
      <c r="A410" s="286">
        <v>29</v>
      </c>
      <c r="B410" s="312" t="s">
        <v>1292</v>
      </c>
      <c r="C410" s="16" t="s">
        <v>468</v>
      </c>
      <c r="D410" s="16" t="s">
        <v>157</v>
      </c>
      <c r="E410" s="253" t="s">
        <v>1301</v>
      </c>
      <c r="F410" s="314" t="s">
        <v>423</v>
      </c>
      <c r="G410" s="434">
        <v>45402</v>
      </c>
      <c r="H410" s="18" t="s">
        <v>233</v>
      </c>
      <c r="I410" s="279"/>
      <c r="J410" s="50">
        <v>1</v>
      </c>
      <c r="K410" s="279"/>
      <c r="L410" s="279"/>
      <c r="M410" s="279"/>
      <c r="N410" s="279"/>
      <c r="O410" s="279"/>
      <c r="P410" s="279"/>
      <c r="Q410" s="57"/>
      <c r="R410" s="281"/>
      <c r="S410" s="281"/>
      <c r="T410" s="281">
        <v>1</v>
      </c>
      <c r="U410" s="281"/>
      <c r="V410" s="312" t="s">
        <v>1134</v>
      </c>
      <c r="W410" s="258"/>
      <c r="X410" s="432"/>
    </row>
    <row r="411" spans="1:24" ht="27.75" customHeight="1">
      <c r="A411" s="286">
        <v>30</v>
      </c>
      <c r="B411" s="312" t="s">
        <v>1293</v>
      </c>
      <c r="C411" s="16" t="s">
        <v>468</v>
      </c>
      <c r="D411" s="16" t="s">
        <v>157</v>
      </c>
      <c r="E411" s="253" t="s">
        <v>1298</v>
      </c>
      <c r="F411" s="314" t="s">
        <v>423</v>
      </c>
      <c r="G411" s="434">
        <v>45403</v>
      </c>
      <c r="H411" s="18" t="s">
        <v>233</v>
      </c>
      <c r="I411" s="279"/>
      <c r="J411" s="50">
        <v>1</v>
      </c>
      <c r="K411" s="279"/>
      <c r="L411" s="279"/>
      <c r="M411" s="279"/>
      <c r="N411" s="279"/>
      <c r="O411" s="279"/>
      <c r="P411" s="279"/>
      <c r="Q411" s="57"/>
      <c r="R411" s="281"/>
      <c r="S411" s="281"/>
      <c r="T411" s="281">
        <v>1</v>
      </c>
      <c r="U411" s="281"/>
      <c r="V411" s="312" t="s">
        <v>1134</v>
      </c>
      <c r="W411" s="258"/>
      <c r="X411" s="432"/>
    </row>
    <row r="412" spans="1:24" ht="27.75" customHeight="1">
      <c r="A412" s="286">
        <v>31</v>
      </c>
      <c r="B412" s="312" t="s">
        <v>1294</v>
      </c>
      <c r="C412" s="16" t="s">
        <v>468</v>
      </c>
      <c r="D412" s="16" t="s">
        <v>157</v>
      </c>
      <c r="E412" s="253" t="s">
        <v>1302</v>
      </c>
      <c r="F412" s="314" t="s">
        <v>423</v>
      </c>
      <c r="G412" s="434">
        <v>45404</v>
      </c>
      <c r="H412" s="18" t="s">
        <v>233</v>
      </c>
      <c r="I412" s="279"/>
      <c r="J412" s="50">
        <v>1</v>
      </c>
      <c r="K412" s="279"/>
      <c r="L412" s="279"/>
      <c r="M412" s="279"/>
      <c r="N412" s="279"/>
      <c r="O412" s="279"/>
      <c r="P412" s="279"/>
      <c r="Q412" s="57"/>
      <c r="R412" s="281"/>
      <c r="S412" s="281"/>
      <c r="T412" s="281">
        <v>1</v>
      </c>
      <c r="U412" s="281"/>
      <c r="V412" s="312" t="s">
        <v>1134</v>
      </c>
      <c r="W412" s="258"/>
      <c r="X412" s="432"/>
    </row>
    <row r="413" spans="1:24" ht="27.75" customHeight="1">
      <c r="A413" s="286">
        <v>32</v>
      </c>
      <c r="B413" s="312" t="s">
        <v>1295</v>
      </c>
      <c r="C413" s="16" t="s">
        <v>468</v>
      </c>
      <c r="D413" s="16" t="s">
        <v>157</v>
      </c>
      <c r="E413" s="253" t="s">
        <v>1302</v>
      </c>
      <c r="F413" s="314" t="s">
        <v>423</v>
      </c>
      <c r="G413" s="434">
        <v>45405</v>
      </c>
      <c r="H413" s="18" t="s">
        <v>233</v>
      </c>
      <c r="I413" s="279"/>
      <c r="J413" s="50">
        <v>1</v>
      </c>
      <c r="K413" s="279"/>
      <c r="L413" s="279"/>
      <c r="M413" s="279"/>
      <c r="N413" s="279"/>
      <c r="O413" s="279"/>
      <c r="P413" s="279"/>
      <c r="Q413" s="57"/>
      <c r="R413" s="281"/>
      <c r="S413" s="281"/>
      <c r="T413" s="281">
        <v>1</v>
      </c>
      <c r="U413" s="281"/>
      <c r="V413" s="312" t="s">
        <v>1134</v>
      </c>
      <c r="W413" s="258"/>
      <c r="X413" s="432"/>
    </row>
    <row r="414" spans="1:24" ht="27.75" customHeight="1">
      <c r="A414" s="286">
        <v>33</v>
      </c>
      <c r="B414" s="312" t="s">
        <v>1296</v>
      </c>
      <c r="C414" s="16" t="s">
        <v>468</v>
      </c>
      <c r="D414" s="16" t="s">
        <v>157</v>
      </c>
      <c r="E414" s="253" t="s">
        <v>1302</v>
      </c>
      <c r="F414" s="314" t="s">
        <v>423</v>
      </c>
      <c r="G414" s="434">
        <v>45406</v>
      </c>
      <c r="H414" s="18" t="s">
        <v>233</v>
      </c>
      <c r="I414" s="279"/>
      <c r="J414" s="50">
        <v>1</v>
      </c>
      <c r="K414" s="279"/>
      <c r="L414" s="279"/>
      <c r="M414" s="279"/>
      <c r="N414" s="279"/>
      <c r="O414" s="279"/>
      <c r="P414" s="279"/>
      <c r="Q414" s="57"/>
      <c r="R414" s="281"/>
      <c r="S414" s="281"/>
      <c r="T414" s="281">
        <v>1</v>
      </c>
      <c r="U414" s="281"/>
      <c r="V414" s="312" t="s">
        <v>1134</v>
      </c>
      <c r="W414" s="258"/>
      <c r="X414" s="432"/>
    </row>
    <row r="415" spans="1:24" ht="27.75" customHeight="1">
      <c r="A415" s="286">
        <v>34</v>
      </c>
      <c r="B415" s="312" t="s">
        <v>1297</v>
      </c>
      <c r="C415" s="16" t="s">
        <v>468</v>
      </c>
      <c r="D415" s="16" t="s">
        <v>157</v>
      </c>
      <c r="E415" s="253" t="s">
        <v>1302</v>
      </c>
      <c r="F415" s="314" t="s">
        <v>423</v>
      </c>
      <c r="G415" s="294">
        <v>45407</v>
      </c>
      <c r="H415" s="18" t="s">
        <v>233</v>
      </c>
      <c r="I415" s="279"/>
      <c r="J415" s="50">
        <v>1</v>
      </c>
      <c r="K415" s="279"/>
      <c r="L415" s="279"/>
      <c r="M415" s="279"/>
      <c r="N415" s="279"/>
      <c r="O415" s="279"/>
      <c r="P415" s="279"/>
      <c r="Q415" s="57"/>
      <c r="R415" s="281"/>
      <c r="S415" s="281"/>
      <c r="T415" s="281">
        <v>1</v>
      </c>
      <c r="U415" s="281"/>
      <c r="V415" s="312" t="s">
        <v>1134</v>
      </c>
      <c r="W415" s="258"/>
      <c r="X415" s="432"/>
    </row>
    <row r="416" spans="1:24" ht="27.75" customHeight="1">
      <c r="A416" s="286">
        <v>35</v>
      </c>
      <c r="B416" s="312" t="s">
        <v>1303</v>
      </c>
      <c r="C416" s="16" t="s">
        <v>468</v>
      </c>
      <c r="D416" s="16" t="s">
        <v>157</v>
      </c>
      <c r="E416" s="253" t="s">
        <v>1308</v>
      </c>
      <c r="F416" s="314" t="s">
        <v>422</v>
      </c>
      <c r="G416" s="294">
        <v>45408</v>
      </c>
      <c r="H416" s="18" t="s">
        <v>233</v>
      </c>
      <c r="I416" s="279"/>
      <c r="J416" s="50">
        <v>1</v>
      </c>
      <c r="K416" s="279"/>
      <c r="L416" s="279"/>
      <c r="M416" s="279"/>
      <c r="N416" s="279"/>
      <c r="O416" s="279"/>
      <c r="P416" s="279"/>
      <c r="Q416" s="57"/>
      <c r="R416" s="281"/>
      <c r="S416" s="281"/>
      <c r="T416" s="281">
        <v>1</v>
      </c>
      <c r="U416" s="281"/>
      <c r="V416" s="312" t="s">
        <v>329</v>
      </c>
      <c r="W416" s="258"/>
      <c r="X416" s="432"/>
    </row>
    <row r="417" spans="1:24" ht="27.75" customHeight="1">
      <c r="A417" s="286">
        <v>36</v>
      </c>
      <c r="B417" s="312" t="s">
        <v>1304</v>
      </c>
      <c r="C417" s="16" t="s">
        <v>468</v>
      </c>
      <c r="D417" s="16" t="s">
        <v>157</v>
      </c>
      <c r="E417" s="253" t="s">
        <v>1308</v>
      </c>
      <c r="F417" s="314" t="s">
        <v>422</v>
      </c>
      <c r="G417" s="294">
        <v>45409</v>
      </c>
      <c r="H417" s="18" t="s">
        <v>233</v>
      </c>
      <c r="I417" s="279"/>
      <c r="J417" s="50">
        <v>1</v>
      </c>
      <c r="K417" s="279"/>
      <c r="L417" s="279"/>
      <c r="M417" s="279"/>
      <c r="N417" s="279"/>
      <c r="O417" s="279"/>
      <c r="P417" s="279"/>
      <c r="Q417" s="57"/>
      <c r="R417" s="281"/>
      <c r="S417" s="281"/>
      <c r="T417" s="281">
        <v>1</v>
      </c>
      <c r="U417" s="281"/>
      <c r="V417" s="312" t="s">
        <v>329</v>
      </c>
      <c r="W417" s="258"/>
      <c r="X417" s="432"/>
    </row>
    <row r="418" spans="1:24" ht="27.75" customHeight="1">
      <c r="A418" s="286">
        <v>37</v>
      </c>
      <c r="B418" s="312" t="s">
        <v>1305</v>
      </c>
      <c r="C418" s="16" t="s">
        <v>468</v>
      </c>
      <c r="D418" s="16" t="s">
        <v>157</v>
      </c>
      <c r="E418" s="253" t="s">
        <v>1308</v>
      </c>
      <c r="F418" s="314" t="s">
        <v>422</v>
      </c>
      <c r="G418" s="294">
        <v>45410</v>
      </c>
      <c r="H418" s="18" t="s">
        <v>233</v>
      </c>
      <c r="I418" s="279"/>
      <c r="J418" s="50">
        <v>1</v>
      </c>
      <c r="K418" s="279"/>
      <c r="L418" s="279"/>
      <c r="M418" s="279"/>
      <c r="N418" s="279"/>
      <c r="O418" s="279"/>
      <c r="P418" s="279"/>
      <c r="Q418" s="57"/>
      <c r="R418" s="281"/>
      <c r="S418" s="281"/>
      <c r="T418" s="281">
        <v>1</v>
      </c>
      <c r="U418" s="281"/>
      <c r="V418" s="312" t="s">
        <v>1309</v>
      </c>
      <c r="W418" s="258"/>
      <c r="X418" s="432"/>
    </row>
    <row r="419" spans="1:24" ht="27.75" customHeight="1">
      <c r="A419" s="286">
        <v>38</v>
      </c>
      <c r="B419" s="312" t="s">
        <v>1306</v>
      </c>
      <c r="C419" s="16" t="s">
        <v>468</v>
      </c>
      <c r="D419" s="16" t="s">
        <v>157</v>
      </c>
      <c r="E419" s="253" t="s">
        <v>1308</v>
      </c>
      <c r="F419" s="314" t="s">
        <v>422</v>
      </c>
      <c r="G419" s="294">
        <v>45411</v>
      </c>
      <c r="H419" s="18" t="s">
        <v>233</v>
      </c>
      <c r="I419" s="279"/>
      <c r="J419" s="50">
        <v>1</v>
      </c>
      <c r="K419" s="279"/>
      <c r="L419" s="279"/>
      <c r="M419" s="279"/>
      <c r="N419" s="279"/>
      <c r="O419" s="279"/>
      <c r="P419" s="279"/>
      <c r="Q419" s="57"/>
      <c r="R419" s="281"/>
      <c r="S419" s="281"/>
      <c r="T419" s="281">
        <v>1</v>
      </c>
      <c r="U419" s="281"/>
      <c r="V419" s="312" t="s">
        <v>1134</v>
      </c>
      <c r="W419" s="258"/>
      <c r="X419" s="432"/>
    </row>
    <row r="420" spans="1:24" ht="27.75" customHeight="1">
      <c r="A420" s="286">
        <v>39</v>
      </c>
      <c r="B420" s="312" t="s">
        <v>1307</v>
      </c>
      <c r="C420" s="16" t="s">
        <v>468</v>
      </c>
      <c r="D420" s="16" t="s">
        <v>157</v>
      </c>
      <c r="E420" s="253" t="s">
        <v>1308</v>
      </c>
      <c r="F420" s="314" t="s">
        <v>422</v>
      </c>
      <c r="G420" s="294">
        <v>45412</v>
      </c>
      <c r="H420" s="18" t="s">
        <v>233</v>
      </c>
      <c r="I420" s="279"/>
      <c r="J420" s="50">
        <v>1</v>
      </c>
      <c r="K420" s="279"/>
      <c r="L420" s="279"/>
      <c r="M420" s="279"/>
      <c r="N420" s="279"/>
      <c r="O420" s="279"/>
      <c r="P420" s="279"/>
      <c r="Q420" s="57"/>
      <c r="R420" s="281"/>
      <c r="S420" s="281"/>
      <c r="T420" s="281">
        <v>1</v>
      </c>
      <c r="U420" s="281"/>
      <c r="V420" s="312" t="s">
        <v>1310</v>
      </c>
      <c r="W420" s="258"/>
      <c r="X420" s="432"/>
    </row>
    <row r="421" spans="1:24" ht="27.75" customHeight="1">
      <c r="A421" s="286"/>
      <c r="B421" s="288"/>
      <c r="C421" s="289"/>
      <c r="D421" s="289"/>
      <c r="E421" s="289"/>
      <c r="F421" s="287"/>
      <c r="G421" s="290">
        <f>SUM(I421:P421)</f>
        <v>39</v>
      </c>
      <c r="H421" s="290"/>
      <c r="I421" s="291">
        <f>SUM(I382:I420)</f>
        <v>0</v>
      </c>
      <c r="J421" s="291">
        <f t="shared" ref="J421:P421" si="3">SUM(J382:J420)</f>
        <v>39</v>
      </c>
      <c r="K421" s="291">
        <f t="shared" si="3"/>
        <v>0</v>
      </c>
      <c r="L421" s="291">
        <f t="shared" si="3"/>
        <v>0</v>
      </c>
      <c r="M421" s="291">
        <f t="shared" si="3"/>
        <v>0</v>
      </c>
      <c r="N421" s="291">
        <f t="shared" si="3"/>
        <v>0</v>
      </c>
      <c r="O421" s="291">
        <f t="shared" si="3"/>
        <v>0</v>
      </c>
      <c r="P421" s="291">
        <f t="shared" si="3"/>
        <v>0</v>
      </c>
      <c r="Q421" s="280"/>
      <c r="R421" s="281"/>
      <c r="S421" s="281"/>
      <c r="T421" s="281"/>
      <c r="U421" s="281"/>
      <c r="V421" s="292"/>
      <c r="W421" s="258"/>
      <c r="X421" s="259"/>
    </row>
    <row r="422" spans="1:24" ht="27.75" customHeight="1">
      <c r="A422" s="338"/>
      <c r="B422" s="424"/>
      <c r="C422" s="425"/>
      <c r="D422" s="425"/>
      <c r="E422" s="425"/>
      <c r="F422" s="426"/>
      <c r="G422" s="427"/>
      <c r="H422" s="427"/>
      <c r="I422" s="428"/>
      <c r="J422" s="428"/>
      <c r="K422" s="428"/>
      <c r="L422" s="428"/>
      <c r="M422" s="428"/>
      <c r="N422" s="344"/>
      <c r="O422" s="344"/>
      <c r="P422" s="344"/>
      <c r="Q422" s="429"/>
      <c r="R422" s="345"/>
      <c r="S422" s="345"/>
      <c r="T422" s="345"/>
      <c r="U422" s="430"/>
      <c r="V422" s="431"/>
      <c r="W422" s="347"/>
      <c r="X422" s="348"/>
    </row>
    <row r="423" spans="1:24" ht="27.75" customHeight="1">
      <c r="A423" s="87" t="s">
        <v>1261</v>
      </c>
      <c r="B423" s="88"/>
      <c r="C423" s="88"/>
      <c r="D423" s="410"/>
      <c r="E423" s="88"/>
      <c r="F423" s="88"/>
      <c r="G423" s="88"/>
      <c r="H423" s="88"/>
      <c r="I423" s="88"/>
      <c r="J423" s="88"/>
      <c r="K423" s="88"/>
      <c r="L423" s="88"/>
      <c r="M423" s="88"/>
      <c r="N423" s="88"/>
      <c r="O423" s="88"/>
      <c r="P423" s="89"/>
      <c r="Q423" s="90"/>
      <c r="R423" s="91"/>
      <c r="S423" s="501">
        <f>G442</f>
        <v>18</v>
      </c>
      <c r="T423" s="501"/>
      <c r="U423" s="522" t="s">
        <v>206</v>
      </c>
      <c r="V423" s="522"/>
      <c r="W423" s="92"/>
      <c r="X423" s="92"/>
    </row>
    <row r="424" spans="1:24" ht="27.75" customHeight="1">
      <c r="A424" s="14">
        <v>1</v>
      </c>
      <c r="B424" s="312" t="s">
        <v>1390</v>
      </c>
      <c r="C424" s="16" t="s">
        <v>278</v>
      </c>
      <c r="D424" s="16" t="s">
        <v>370</v>
      </c>
      <c r="E424" s="253" t="s">
        <v>1420</v>
      </c>
      <c r="F424" s="314" t="s">
        <v>437</v>
      </c>
      <c r="G424" s="437">
        <v>45395</v>
      </c>
      <c r="H424" s="18" t="s">
        <v>233</v>
      </c>
      <c r="I424" s="50"/>
      <c r="J424" s="50">
        <v>1</v>
      </c>
      <c r="K424" s="50"/>
      <c r="L424" s="50"/>
      <c r="M424" s="50"/>
      <c r="N424" s="50"/>
      <c r="O424" s="50"/>
      <c r="P424" s="50"/>
      <c r="Q424" s="57"/>
      <c r="R424" s="58"/>
      <c r="S424" s="58"/>
      <c r="T424" s="58">
        <v>1</v>
      </c>
      <c r="U424" s="58"/>
      <c r="V424" s="312" t="s">
        <v>1408</v>
      </c>
      <c r="W424" s="59"/>
      <c r="X424" s="60"/>
    </row>
    <row r="425" spans="1:24" ht="27.75" customHeight="1">
      <c r="A425" s="14">
        <v>2</v>
      </c>
      <c r="B425" s="312" t="s">
        <v>1391</v>
      </c>
      <c r="C425" s="16" t="s">
        <v>278</v>
      </c>
      <c r="D425" s="16" t="s">
        <v>370</v>
      </c>
      <c r="E425" s="253" t="s">
        <v>1421</v>
      </c>
      <c r="F425" s="314" t="s">
        <v>437</v>
      </c>
      <c r="G425" s="437">
        <v>45396</v>
      </c>
      <c r="H425" s="18" t="s">
        <v>233</v>
      </c>
      <c r="I425" s="279"/>
      <c r="J425" s="279">
        <v>1</v>
      </c>
      <c r="K425" s="279"/>
      <c r="L425" s="279"/>
      <c r="M425" s="279"/>
      <c r="N425" s="279"/>
      <c r="O425" s="279"/>
      <c r="P425" s="279"/>
      <c r="Q425" s="57"/>
      <c r="R425" s="281"/>
      <c r="S425" s="281"/>
      <c r="T425" s="281">
        <v>1</v>
      </c>
      <c r="U425" s="281"/>
      <c r="V425" s="312" t="s">
        <v>1134</v>
      </c>
      <c r="W425" s="258"/>
      <c r="X425" s="432"/>
    </row>
    <row r="426" spans="1:24" ht="27.75" customHeight="1">
      <c r="A426" s="14">
        <v>3</v>
      </c>
      <c r="B426" s="312" t="s">
        <v>1392</v>
      </c>
      <c r="C426" s="16" t="s">
        <v>278</v>
      </c>
      <c r="D426" s="16" t="s">
        <v>370</v>
      </c>
      <c r="E426" s="253" t="s">
        <v>364</v>
      </c>
      <c r="F426" s="314" t="s">
        <v>437</v>
      </c>
      <c r="G426" s="437">
        <v>45397</v>
      </c>
      <c r="H426" s="278" t="s">
        <v>218</v>
      </c>
      <c r="I426" s="279">
        <v>1</v>
      </c>
      <c r="J426" s="279"/>
      <c r="K426" s="279"/>
      <c r="L426" s="279"/>
      <c r="M426" s="279"/>
      <c r="N426" s="279"/>
      <c r="O426" s="279"/>
      <c r="P426" s="279"/>
      <c r="Q426" s="57"/>
      <c r="R426" s="281">
        <v>1</v>
      </c>
      <c r="S426" s="281"/>
      <c r="T426" s="281"/>
      <c r="U426" s="281"/>
      <c r="V426" s="312" t="s">
        <v>1409</v>
      </c>
      <c r="W426" s="258"/>
      <c r="X426" s="432"/>
    </row>
    <row r="427" spans="1:24" ht="27.75" customHeight="1">
      <c r="A427" s="14">
        <v>4</v>
      </c>
      <c r="B427" s="312" t="s">
        <v>1393</v>
      </c>
      <c r="C427" s="16" t="s">
        <v>278</v>
      </c>
      <c r="D427" s="16" t="s">
        <v>370</v>
      </c>
      <c r="E427" s="253" t="s">
        <v>364</v>
      </c>
      <c r="F427" s="314" t="s">
        <v>437</v>
      </c>
      <c r="G427" s="437">
        <v>45398</v>
      </c>
      <c r="H427" s="278" t="s">
        <v>236</v>
      </c>
      <c r="I427" s="279"/>
      <c r="J427" s="279"/>
      <c r="K427" s="279"/>
      <c r="L427" s="279"/>
      <c r="M427" s="279">
        <v>1</v>
      </c>
      <c r="N427" s="279"/>
      <c r="O427" s="279"/>
      <c r="P427" s="279"/>
      <c r="Q427" s="57"/>
      <c r="R427" s="281">
        <v>1</v>
      </c>
      <c r="S427" s="281"/>
      <c r="T427" s="281"/>
      <c r="U427" s="281"/>
      <c r="V427" s="312" t="s">
        <v>1410</v>
      </c>
      <c r="W427" s="258"/>
      <c r="X427" s="432"/>
    </row>
    <row r="428" spans="1:24" ht="27.75" customHeight="1">
      <c r="A428" s="14">
        <v>5</v>
      </c>
      <c r="B428" s="312" t="s">
        <v>1394</v>
      </c>
      <c r="C428" s="16" t="s">
        <v>278</v>
      </c>
      <c r="D428" s="16" t="s">
        <v>370</v>
      </c>
      <c r="E428" s="253" t="s">
        <v>364</v>
      </c>
      <c r="F428" s="314" t="s">
        <v>437</v>
      </c>
      <c r="G428" s="437">
        <v>45399</v>
      </c>
      <c r="H428" s="278" t="s">
        <v>233</v>
      </c>
      <c r="I428" s="279"/>
      <c r="J428" s="279">
        <v>1</v>
      </c>
      <c r="K428" s="279"/>
      <c r="L428" s="279"/>
      <c r="M428" s="279"/>
      <c r="N428" s="279"/>
      <c r="O428" s="279"/>
      <c r="P428" s="279"/>
      <c r="Q428" s="57"/>
      <c r="R428" s="281"/>
      <c r="S428" s="281"/>
      <c r="T428" s="281">
        <v>1</v>
      </c>
      <c r="U428" s="281"/>
      <c r="V428" s="312" t="s">
        <v>1134</v>
      </c>
      <c r="W428" s="258"/>
      <c r="X428" s="432"/>
    </row>
    <row r="429" spans="1:24" ht="27.75" customHeight="1">
      <c r="A429" s="14">
        <v>6</v>
      </c>
      <c r="B429" s="312" t="s">
        <v>1395</v>
      </c>
      <c r="C429" s="16" t="s">
        <v>278</v>
      </c>
      <c r="D429" s="16" t="s">
        <v>370</v>
      </c>
      <c r="E429" s="253" t="s">
        <v>364</v>
      </c>
      <c r="F429" s="314" t="s">
        <v>437</v>
      </c>
      <c r="G429" s="437">
        <v>45400</v>
      </c>
      <c r="H429" s="278" t="s">
        <v>233</v>
      </c>
      <c r="I429" s="279"/>
      <c r="J429" s="279">
        <v>1</v>
      </c>
      <c r="K429" s="279"/>
      <c r="L429" s="279"/>
      <c r="M429" s="279"/>
      <c r="N429" s="279"/>
      <c r="O429" s="279"/>
      <c r="P429" s="279"/>
      <c r="Q429" s="57"/>
      <c r="R429" s="281"/>
      <c r="S429" s="281"/>
      <c r="T429" s="281">
        <v>1</v>
      </c>
      <c r="U429" s="281"/>
      <c r="V429" s="312" t="s">
        <v>1134</v>
      </c>
      <c r="W429" s="258"/>
      <c r="X429" s="432"/>
    </row>
    <row r="430" spans="1:24" ht="27.75" customHeight="1">
      <c r="A430" s="14">
        <v>7</v>
      </c>
      <c r="B430" s="312" t="s">
        <v>1396</v>
      </c>
      <c r="C430" s="16" t="s">
        <v>278</v>
      </c>
      <c r="D430" s="16" t="s">
        <v>370</v>
      </c>
      <c r="E430" s="253" t="s">
        <v>1422</v>
      </c>
      <c r="F430" s="314" t="s">
        <v>437</v>
      </c>
      <c r="G430" s="437">
        <v>45401</v>
      </c>
      <c r="H430" s="278" t="s">
        <v>218</v>
      </c>
      <c r="I430" s="279">
        <v>1</v>
      </c>
      <c r="J430" s="279"/>
      <c r="K430" s="279"/>
      <c r="L430" s="279"/>
      <c r="M430" s="279"/>
      <c r="N430" s="279"/>
      <c r="O430" s="279"/>
      <c r="P430" s="279"/>
      <c r="Q430" s="57"/>
      <c r="R430" s="281">
        <v>1</v>
      </c>
      <c r="S430" s="281"/>
      <c r="T430" s="281"/>
      <c r="U430" s="281"/>
      <c r="V430" s="312" t="s">
        <v>1411</v>
      </c>
      <c r="W430" s="258"/>
      <c r="X430" s="432"/>
    </row>
    <row r="431" spans="1:24" ht="27.75" customHeight="1">
      <c r="A431" s="14">
        <v>8</v>
      </c>
      <c r="B431" s="436" t="s">
        <v>1397</v>
      </c>
      <c r="C431" s="16" t="s">
        <v>278</v>
      </c>
      <c r="D431" s="16" t="s">
        <v>370</v>
      </c>
      <c r="E431" s="253" t="s">
        <v>364</v>
      </c>
      <c r="F431" s="314" t="s">
        <v>437</v>
      </c>
      <c r="G431" s="437">
        <v>45402</v>
      </c>
      <c r="H431" s="278" t="s">
        <v>236</v>
      </c>
      <c r="I431" s="279"/>
      <c r="J431" s="279"/>
      <c r="K431" s="279"/>
      <c r="L431" s="279"/>
      <c r="M431" s="279">
        <v>1</v>
      </c>
      <c r="N431" s="279"/>
      <c r="O431" s="279"/>
      <c r="P431" s="279"/>
      <c r="Q431" s="57"/>
      <c r="R431" s="281">
        <v>1</v>
      </c>
      <c r="S431" s="281"/>
      <c r="T431" s="281"/>
      <c r="U431" s="281"/>
      <c r="V431" s="312" t="s">
        <v>1412</v>
      </c>
      <c r="W431" s="258"/>
      <c r="X431" s="432"/>
    </row>
    <row r="432" spans="1:24" ht="27.75" customHeight="1">
      <c r="A432" s="14">
        <v>9</v>
      </c>
      <c r="B432" s="312" t="s">
        <v>1398</v>
      </c>
      <c r="C432" s="16" t="s">
        <v>278</v>
      </c>
      <c r="D432" s="16" t="s">
        <v>370</v>
      </c>
      <c r="E432" s="253" t="s">
        <v>364</v>
      </c>
      <c r="F432" s="314" t="s">
        <v>437</v>
      </c>
      <c r="G432" s="437">
        <v>45403</v>
      </c>
      <c r="H432" s="278" t="s">
        <v>218</v>
      </c>
      <c r="I432" s="279">
        <v>1</v>
      </c>
      <c r="J432" s="279"/>
      <c r="K432" s="279"/>
      <c r="L432" s="279"/>
      <c r="M432" s="279"/>
      <c r="N432" s="279"/>
      <c r="O432" s="279"/>
      <c r="P432" s="279"/>
      <c r="Q432" s="57"/>
      <c r="R432" s="281">
        <v>1</v>
      </c>
      <c r="S432" s="281"/>
      <c r="T432" s="281"/>
      <c r="U432" s="281"/>
      <c r="V432" s="312" t="s">
        <v>1413</v>
      </c>
      <c r="W432" s="258"/>
      <c r="X432" s="432"/>
    </row>
    <row r="433" spans="1:24" ht="27.75" customHeight="1">
      <c r="A433" s="14">
        <v>10</v>
      </c>
      <c r="B433" s="312" t="s">
        <v>1399</v>
      </c>
      <c r="C433" s="16" t="s">
        <v>278</v>
      </c>
      <c r="D433" s="16" t="s">
        <v>370</v>
      </c>
      <c r="E433" s="253" t="s">
        <v>364</v>
      </c>
      <c r="F433" s="314" t="s">
        <v>437</v>
      </c>
      <c r="G433" s="437">
        <v>45404</v>
      </c>
      <c r="H433" s="278" t="s">
        <v>233</v>
      </c>
      <c r="I433" s="279"/>
      <c r="J433" s="279">
        <v>1</v>
      </c>
      <c r="K433" s="279"/>
      <c r="L433" s="279"/>
      <c r="M433" s="279"/>
      <c r="N433" s="279"/>
      <c r="O433" s="279"/>
      <c r="P433" s="279"/>
      <c r="Q433" s="57"/>
      <c r="R433" s="281"/>
      <c r="S433" s="281"/>
      <c r="T433" s="281">
        <v>1</v>
      </c>
      <c r="U433" s="281"/>
      <c r="V433" s="312" t="s">
        <v>1134</v>
      </c>
      <c r="W433" s="258"/>
      <c r="X433" s="432"/>
    </row>
    <row r="434" spans="1:24" ht="27.75" customHeight="1">
      <c r="A434" s="14">
        <v>11</v>
      </c>
      <c r="B434" s="312" t="s">
        <v>1400</v>
      </c>
      <c r="C434" s="16" t="s">
        <v>278</v>
      </c>
      <c r="D434" s="16" t="s">
        <v>370</v>
      </c>
      <c r="E434" s="253" t="s">
        <v>1420</v>
      </c>
      <c r="F434" s="314" t="s">
        <v>437</v>
      </c>
      <c r="G434" s="437">
        <v>45405</v>
      </c>
      <c r="H434" s="18" t="s">
        <v>218</v>
      </c>
      <c r="I434" s="50">
        <v>1</v>
      </c>
      <c r="J434" s="50"/>
      <c r="K434" s="50"/>
      <c r="L434" s="50"/>
      <c r="M434" s="50"/>
      <c r="N434" s="50"/>
      <c r="O434" s="50"/>
      <c r="P434" s="50"/>
      <c r="Q434" s="57"/>
      <c r="R434" s="58">
        <v>1</v>
      </c>
      <c r="S434" s="58"/>
      <c r="T434" s="58"/>
      <c r="U434" s="58"/>
      <c r="V434" s="312" t="s">
        <v>1414</v>
      </c>
      <c r="W434" s="59"/>
      <c r="X434" s="60"/>
    </row>
    <row r="435" spans="1:24" ht="27.75" customHeight="1">
      <c r="A435" s="14">
        <v>12</v>
      </c>
      <c r="B435" s="312" t="s">
        <v>1401</v>
      </c>
      <c r="C435" s="16" t="s">
        <v>278</v>
      </c>
      <c r="D435" s="16" t="s">
        <v>370</v>
      </c>
      <c r="E435" s="253" t="s">
        <v>364</v>
      </c>
      <c r="F435" s="314" t="s">
        <v>437</v>
      </c>
      <c r="G435" s="437">
        <v>45406</v>
      </c>
      <c r="H435" s="278" t="s">
        <v>218</v>
      </c>
      <c r="I435" s="279">
        <v>1</v>
      </c>
      <c r="J435" s="279"/>
      <c r="K435" s="279"/>
      <c r="L435" s="279"/>
      <c r="M435" s="279"/>
      <c r="N435" s="279"/>
      <c r="O435" s="279"/>
      <c r="P435" s="279"/>
      <c r="Q435" s="57"/>
      <c r="R435" s="281">
        <v>1</v>
      </c>
      <c r="S435" s="281"/>
      <c r="T435" s="281"/>
      <c r="U435" s="281"/>
      <c r="V435" s="312" t="s">
        <v>1415</v>
      </c>
      <c r="W435" s="258"/>
      <c r="X435" s="432"/>
    </row>
    <row r="436" spans="1:24" ht="27.75" customHeight="1">
      <c r="A436" s="14">
        <v>13</v>
      </c>
      <c r="B436" s="312" t="s">
        <v>1402</v>
      </c>
      <c r="C436" s="16" t="s">
        <v>278</v>
      </c>
      <c r="D436" s="16" t="s">
        <v>370</v>
      </c>
      <c r="E436" s="253" t="s">
        <v>1423</v>
      </c>
      <c r="F436" s="314" t="s">
        <v>437</v>
      </c>
      <c r="G436" s="437">
        <v>45407</v>
      </c>
      <c r="H436" s="278" t="s">
        <v>218</v>
      </c>
      <c r="I436" s="279">
        <v>1</v>
      </c>
      <c r="J436" s="279"/>
      <c r="K436" s="279"/>
      <c r="L436" s="279"/>
      <c r="M436" s="279"/>
      <c r="N436" s="279"/>
      <c r="O436" s="279"/>
      <c r="P436" s="279"/>
      <c r="Q436" s="57"/>
      <c r="R436" s="281">
        <v>1</v>
      </c>
      <c r="S436" s="281"/>
      <c r="T436" s="281"/>
      <c r="U436" s="281"/>
      <c r="V436" s="312" t="s">
        <v>1415</v>
      </c>
      <c r="W436" s="258"/>
      <c r="X436" s="432"/>
    </row>
    <row r="437" spans="1:24" ht="27.75" customHeight="1">
      <c r="A437" s="14">
        <v>14</v>
      </c>
      <c r="B437" s="312" t="s">
        <v>1403</v>
      </c>
      <c r="C437" s="16" t="s">
        <v>278</v>
      </c>
      <c r="D437" s="16" t="s">
        <v>370</v>
      </c>
      <c r="E437" s="253" t="s">
        <v>364</v>
      </c>
      <c r="F437" s="314" t="s">
        <v>437</v>
      </c>
      <c r="G437" s="437">
        <v>45408</v>
      </c>
      <c r="H437" s="278" t="s">
        <v>218</v>
      </c>
      <c r="I437" s="279">
        <v>1</v>
      </c>
      <c r="J437" s="279"/>
      <c r="K437" s="279"/>
      <c r="L437" s="279"/>
      <c r="M437" s="279"/>
      <c r="N437" s="279"/>
      <c r="O437" s="279"/>
      <c r="P437" s="279"/>
      <c r="Q437" s="57"/>
      <c r="R437" s="281">
        <v>1</v>
      </c>
      <c r="S437" s="281"/>
      <c r="T437" s="281"/>
      <c r="U437" s="281"/>
      <c r="V437" s="312" t="s">
        <v>1416</v>
      </c>
      <c r="W437" s="258"/>
      <c r="X437" s="432"/>
    </row>
    <row r="438" spans="1:24" ht="27.75" customHeight="1">
      <c r="A438" s="14">
        <v>15</v>
      </c>
      <c r="B438" s="312" t="s">
        <v>1404</v>
      </c>
      <c r="C438" s="16" t="s">
        <v>278</v>
      </c>
      <c r="D438" s="16" t="s">
        <v>370</v>
      </c>
      <c r="E438" s="253" t="s">
        <v>364</v>
      </c>
      <c r="F438" s="314" t="s">
        <v>437</v>
      </c>
      <c r="G438" s="437">
        <v>45409</v>
      </c>
      <c r="H438" s="278" t="s">
        <v>218</v>
      </c>
      <c r="I438" s="279">
        <v>1</v>
      </c>
      <c r="J438" s="279"/>
      <c r="K438" s="279"/>
      <c r="L438" s="279"/>
      <c r="M438" s="279"/>
      <c r="N438" s="279"/>
      <c r="O438" s="279"/>
      <c r="P438" s="279"/>
      <c r="Q438" s="57"/>
      <c r="R438" s="281">
        <v>1</v>
      </c>
      <c r="S438" s="281"/>
      <c r="T438" s="281"/>
      <c r="U438" s="281"/>
      <c r="V438" s="312" t="s">
        <v>1417</v>
      </c>
      <c r="W438" s="258"/>
      <c r="X438" s="432"/>
    </row>
    <row r="439" spans="1:24" ht="27.75" customHeight="1">
      <c r="A439" s="14">
        <v>16</v>
      </c>
      <c r="B439" s="312" t="s">
        <v>1405</v>
      </c>
      <c r="C439" s="16" t="s">
        <v>278</v>
      </c>
      <c r="D439" s="16" t="s">
        <v>370</v>
      </c>
      <c r="E439" s="253" t="s">
        <v>364</v>
      </c>
      <c r="F439" s="314" t="s">
        <v>437</v>
      </c>
      <c r="G439" s="437">
        <v>45410</v>
      </c>
      <c r="H439" s="278" t="s">
        <v>233</v>
      </c>
      <c r="I439" s="279"/>
      <c r="J439" s="279">
        <v>1</v>
      </c>
      <c r="K439" s="279"/>
      <c r="L439" s="279"/>
      <c r="M439" s="279"/>
      <c r="N439" s="279"/>
      <c r="O439" s="279"/>
      <c r="P439" s="279"/>
      <c r="Q439" s="57"/>
      <c r="R439" s="281"/>
      <c r="S439" s="281"/>
      <c r="T439" s="281">
        <v>1</v>
      </c>
      <c r="U439" s="281"/>
      <c r="V439" s="312" t="s">
        <v>1134</v>
      </c>
      <c r="W439" s="258"/>
      <c r="X439" s="432"/>
    </row>
    <row r="440" spans="1:24" ht="27.75" customHeight="1">
      <c r="A440" s="14">
        <v>17</v>
      </c>
      <c r="B440" s="312" t="s">
        <v>1406</v>
      </c>
      <c r="C440" s="16" t="s">
        <v>278</v>
      </c>
      <c r="D440" s="16" t="s">
        <v>370</v>
      </c>
      <c r="E440" s="253" t="s">
        <v>364</v>
      </c>
      <c r="F440" s="314" t="s">
        <v>437</v>
      </c>
      <c r="G440" s="437">
        <v>45411</v>
      </c>
      <c r="H440" s="278" t="s">
        <v>236</v>
      </c>
      <c r="I440" s="279"/>
      <c r="J440" s="279"/>
      <c r="K440" s="279"/>
      <c r="L440" s="279"/>
      <c r="M440" s="279">
        <v>1</v>
      </c>
      <c r="N440" s="279"/>
      <c r="O440" s="279"/>
      <c r="P440" s="279"/>
      <c r="Q440" s="57"/>
      <c r="R440" s="281">
        <v>1</v>
      </c>
      <c r="S440" s="281"/>
      <c r="T440" s="281"/>
      <c r="U440" s="281"/>
      <c r="V440" s="312" t="s">
        <v>1418</v>
      </c>
      <c r="W440" s="258"/>
      <c r="X440" s="432"/>
    </row>
    <row r="441" spans="1:24" ht="41.45" customHeight="1">
      <c r="A441" s="14">
        <v>18</v>
      </c>
      <c r="B441" s="312" t="s">
        <v>1407</v>
      </c>
      <c r="C441" s="16" t="s">
        <v>278</v>
      </c>
      <c r="D441" s="16" t="s">
        <v>370</v>
      </c>
      <c r="E441" s="253" t="s">
        <v>1420</v>
      </c>
      <c r="F441" s="314" t="s">
        <v>437</v>
      </c>
      <c r="G441" s="437">
        <v>45412</v>
      </c>
      <c r="H441" s="18" t="s">
        <v>218</v>
      </c>
      <c r="I441" s="50">
        <v>1</v>
      </c>
      <c r="J441" s="50"/>
      <c r="K441" s="50"/>
      <c r="L441" s="50"/>
      <c r="M441" s="50"/>
      <c r="N441" s="50"/>
      <c r="O441" s="50"/>
      <c r="P441" s="50"/>
      <c r="Q441" s="57"/>
      <c r="R441" s="58">
        <v>1</v>
      </c>
      <c r="S441" s="58"/>
      <c r="T441" s="58"/>
      <c r="U441" s="58"/>
      <c r="V441" s="312" t="s">
        <v>1419</v>
      </c>
      <c r="W441" s="59"/>
      <c r="X441" s="60"/>
    </row>
    <row r="442" spans="1:24" ht="27.75" customHeight="1">
      <c r="A442" s="286"/>
      <c r="B442" s="288"/>
      <c r="C442" s="289"/>
      <c r="D442" s="289"/>
      <c r="E442" s="289"/>
      <c r="F442" s="287"/>
      <c r="G442" s="290">
        <f>SUM(I442:P442)</f>
        <v>18</v>
      </c>
      <c r="H442" s="290"/>
      <c r="I442" s="291">
        <f>SUM(I424:I441)</f>
        <v>9</v>
      </c>
      <c r="J442" s="291">
        <f>SUM(J424:J441)</f>
        <v>6</v>
      </c>
      <c r="K442" s="291">
        <f t="shared" ref="K442:P442" si="4">SUM(K424:K441)</f>
        <v>0</v>
      </c>
      <c r="L442" s="291">
        <f t="shared" si="4"/>
        <v>0</v>
      </c>
      <c r="M442" s="291">
        <f t="shared" si="4"/>
        <v>3</v>
      </c>
      <c r="N442" s="291">
        <f t="shared" si="4"/>
        <v>0</v>
      </c>
      <c r="O442" s="291">
        <f t="shared" si="4"/>
        <v>0</v>
      </c>
      <c r="P442" s="291">
        <f t="shared" si="4"/>
        <v>0</v>
      </c>
      <c r="Q442" s="280"/>
      <c r="R442" s="281"/>
      <c r="S442" s="281"/>
      <c r="T442" s="281"/>
      <c r="U442" s="281"/>
      <c r="V442" s="292"/>
      <c r="W442" s="258"/>
      <c r="X442" s="259"/>
    </row>
    <row r="443" spans="1:24" ht="27.75" customHeight="1">
      <c r="A443" s="338"/>
      <c r="B443" s="424"/>
      <c r="C443" s="425"/>
      <c r="D443" s="425"/>
      <c r="E443" s="425"/>
      <c r="F443" s="426"/>
      <c r="G443" s="427"/>
      <c r="H443" s="427"/>
      <c r="I443" s="428"/>
      <c r="J443" s="428"/>
      <c r="K443" s="428"/>
      <c r="L443" s="428"/>
      <c r="M443" s="428"/>
      <c r="N443" s="344"/>
      <c r="O443" s="344"/>
      <c r="P443" s="344"/>
      <c r="Q443" s="429"/>
      <c r="R443" s="345"/>
      <c r="S443" s="345"/>
      <c r="T443" s="345"/>
      <c r="U443" s="430"/>
      <c r="V443" s="431"/>
      <c r="W443" s="347"/>
      <c r="X443" s="348"/>
    </row>
    <row r="444" spans="1:24" ht="27.75" customHeight="1">
      <c r="A444" s="28" t="s">
        <v>237</v>
      </c>
      <c r="B444" s="29"/>
      <c r="C444" s="29"/>
      <c r="D444" s="411"/>
      <c r="E444" s="29" t="s">
        <v>364</v>
      </c>
      <c r="F444" s="29"/>
      <c r="G444" s="29"/>
      <c r="H444" s="29"/>
      <c r="I444" s="29"/>
      <c r="J444" s="29"/>
      <c r="K444" s="29"/>
      <c r="L444" s="29"/>
      <c r="M444" s="29"/>
      <c r="N444" s="498" t="s">
        <v>205</v>
      </c>
      <c r="O444" s="498"/>
      <c r="P444" s="498"/>
      <c r="Q444" s="498"/>
      <c r="R444" s="498"/>
      <c r="S444" s="498">
        <f>G448</f>
        <v>0</v>
      </c>
      <c r="T444" s="498"/>
      <c r="U444" s="499" t="s">
        <v>206</v>
      </c>
      <c r="V444" s="499"/>
    </row>
    <row r="445" spans="1:24" ht="27.75" customHeight="1">
      <c r="A445" s="30" t="s">
        <v>207</v>
      </c>
      <c r="B445" s="31" t="s">
        <v>208</v>
      </c>
      <c r="C445" s="31" t="s">
        <v>209</v>
      </c>
      <c r="D445" s="30" t="s">
        <v>211</v>
      </c>
      <c r="E445" s="30" t="s">
        <v>364</v>
      </c>
      <c r="F445" s="31" t="s">
        <v>212</v>
      </c>
      <c r="G445" s="30" t="s">
        <v>213</v>
      </c>
      <c r="H445" s="30" t="s">
        <v>214</v>
      </c>
      <c r="I445" s="52" t="s">
        <v>214</v>
      </c>
      <c r="J445" s="52"/>
      <c r="K445" s="52"/>
      <c r="L445" s="52"/>
      <c r="M445" s="52"/>
      <c r="N445" s="52"/>
      <c r="O445" s="52"/>
      <c r="P445" s="52"/>
      <c r="Q445" s="62"/>
      <c r="R445" s="500" t="s">
        <v>215</v>
      </c>
      <c r="S445" s="500"/>
      <c r="T445" s="500"/>
      <c r="U445" s="500"/>
      <c r="V445" s="31" t="s">
        <v>216</v>
      </c>
    </row>
    <row r="446" spans="1:24" ht="27.75" customHeight="1" thickBot="1">
      <c r="A446" s="32">
        <v>1</v>
      </c>
      <c r="B446" s="86" t="s">
        <v>272</v>
      </c>
      <c r="C446" s="23"/>
      <c r="D446" s="23"/>
      <c r="E446" s="86" t="s">
        <v>364</v>
      </c>
      <c r="F446" s="25"/>
      <c r="G446" s="36"/>
      <c r="H446" s="24"/>
      <c r="I446" s="50"/>
      <c r="J446" s="50"/>
      <c r="K446" s="50"/>
      <c r="L446" s="50"/>
      <c r="M446" s="50"/>
      <c r="N446" s="50"/>
      <c r="O446" s="50"/>
      <c r="P446" s="50"/>
      <c r="Q446" s="57"/>
      <c r="R446" s="58"/>
      <c r="S446" s="58"/>
      <c r="T446" s="58"/>
      <c r="U446" s="58"/>
      <c r="V446" s="35"/>
    </row>
    <row r="447" spans="1:24" ht="27.75" customHeight="1" thickBot="1">
      <c r="A447" s="32"/>
      <c r="B447" s="282"/>
      <c r="C447" s="85"/>
      <c r="D447" s="23"/>
      <c r="E447" s="282"/>
      <c r="F447" s="78"/>
      <c r="G447" s="36"/>
      <c r="H447" s="24"/>
      <c r="I447" s="50"/>
      <c r="J447" s="50"/>
      <c r="K447" s="50"/>
      <c r="L447" s="50"/>
      <c r="M447" s="50"/>
      <c r="N447" s="50"/>
      <c r="O447" s="50"/>
      <c r="P447" s="50"/>
      <c r="Q447" s="57"/>
      <c r="R447" s="58"/>
      <c r="S447" s="58"/>
      <c r="T447" s="58"/>
      <c r="U447" s="58"/>
      <c r="V447" s="35"/>
    </row>
    <row r="448" spans="1:24" ht="27.75" customHeight="1">
      <c r="A448" s="32"/>
      <c r="B448" s="76"/>
      <c r="C448" s="21"/>
      <c r="D448" s="21"/>
      <c r="E448" s="74"/>
      <c r="F448" s="34"/>
      <c r="G448" s="21">
        <f>SUM(I448:P448)</f>
        <v>0</v>
      </c>
      <c r="H448" s="21"/>
      <c r="I448" s="51">
        <f t="shared" ref="I448:P448" si="5">SUM(I446:I447)</f>
        <v>0</v>
      </c>
      <c r="J448" s="51">
        <f t="shared" si="5"/>
        <v>0</v>
      </c>
      <c r="K448" s="51">
        <f t="shared" si="5"/>
        <v>0</v>
      </c>
      <c r="L448" s="51">
        <f t="shared" si="5"/>
        <v>0</v>
      </c>
      <c r="M448" s="51">
        <f t="shared" si="5"/>
        <v>0</v>
      </c>
      <c r="N448" s="51">
        <f t="shared" si="5"/>
        <v>0</v>
      </c>
      <c r="O448" s="51">
        <f t="shared" si="5"/>
        <v>0</v>
      </c>
      <c r="P448" s="51">
        <f t="shared" si="5"/>
        <v>0</v>
      </c>
      <c r="Q448" s="63"/>
      <c r="R448" s="64"/>
      <c r="S448" s="64"/>
      <c r="T448" s="64"/>
      <c r="U448" s="64"/>
      <c r="V448" s="33"/>
    </row>
    <row r="450" spans="2:22" ht="27.75" customHeight="1">
      <c r="C450" s="37"/>
      <c r="D450" s="42" t="s">
        <v>2</v>
      </c>
      <c r="E450" s="42" t="s">
        <v>1424</v>
      </c>
      <c r="F450" s="42" t="s">
        <v>1425</v>
      </c>
      <c r="G450" s="42" t="s">
        <v>911</v>
      </c>
      <c r="H450" s="42" t="s">
        <v>1426</v>
      </c>
      <c r="I450" s="42" t="s">
        <v>913</v>
      </c>
      <c r="J450" s="42" t="s">
        <v>1427</v>
      </c>
      <c r="K450" s="42" t="s">
        <v>1429</v>
      </c>
      <c r="L450" s="42" t="s">
        <v>1430</v>
      </c>
    </row>
    <row r="451" spans="2:22" ht="27.75" customHeight="1">
      <c r="C451" s="43" t="s">
        <v>275</v>
      </c>
      <c r="D451" s="44">
        <f>COUNTIF(C312:C449,Parameters!D376)</f>
        <v>0</v>
      </c>
      <c r="E451" s="44">
        <f>COUNTIF(D9:D449,Parameters!F50)</f>
        <v>88</v>
      </c>
      <c r="F451" s="44">
        <f>COUNTIF(D9:D448,Parameters!F57)</f>
        <v>198</v>
      </c>
      <c r="G451" s="44">
        <f>COUNTIF(D9:D448,Parameters!F33)</f>
        <v>15</v>
      </c>
      <c r="H451" s="44">
        <f>COUNTIF(D10:D448,Parameters!F63)</f>
        <v>6</v>
      </c>
      <c r="I451" s="44">
        <f>COUNTIF(D9:D448,Parameters!F38)</f>
        <v>52</v>
      </c>
      <c r="J451" s="44">
        <f>COUNTIF(D9:D448,Parameters!F45)</f>
        <v>0</v>
      </c>
      <c r="K451" s="44">
        <f>COUNTIF(D9:D448,Parameters!F42)</f>
        <v>39</v>
      </c>
      <c r="L451" s="44">
        <f>COUNTIF(D9:D448,Parameters!F71)</f>
        <v>18</v>
      </c>
    </row>
    <row r="452" spans="2:22" ht="27.75" customHeight="1">
      <c r="D452" s="525">
        <f>SUM(D451:L451)</f>
        <v>416</v>
      </c>
      <c r="E452" s="526"/>
      <c r="F452" s="9"/>
    </row>
    <row r="454" spans="2:22" ht="27.75" customHeight="1">
      <c r="B454" s="478" t="s">
        <v>239</v>
      </c>
      <c r="C454" s="478"/>
      <c r="D454" s="478"/>
      <c r="E454" s="478"/>
      <c r="F454" s="478"/>
      <c r="G454" s="478"/>
      <c r="H454" s="478"/>
      <c r="I454" s="478"/>
      <c r="J454" s="478"/>
      <c r="K454" s="478"/>
      <c r="L454" s="478"/>
      <c r="M454" s="478"/>
      <c r="N454" s="478"/>
      <c r="O454" s="478"/>
      <c r="P454" s="478"/>
      <c r="Q454" s="478"/>
      <c r="R454" s="478"/>
      <c r="S454" s="478"/>
      <c r="T454" s="478"/>
      <c r="U454" s="478"/>
      <c r="V454" s="478"/>
    </row>
    <row r="455" spans="2:22" ht="27.75" customHeight="1">
      <c r="B455" s="479" t="s">
        <v>240</v>
      </c>
      <c r="C455" s="480"/>
      <c r="D455" s="480"/>
      <c r="E455" s="480"/>
      <c r="F455" s="480"/>
      <c r="G455" s="480"/>
      <c r="H455" s="480"/>
      <c r="I455" s="480"/>
      <c r="J455" s="480"/>
      <c r="K455" s="480"/>
      <c r="L455" s="480"/>
      <c r="M455" s="480"/>
      <c r="N455" s="480"/>
      <c r="O455" s="480"/>
      <c r="P455" s="480"/>
      <c r="Q455" s="480"/>
      <c r="R455" s="480"/>
      <c r="S455" s="480"/>
      <c r="T455" s="480"/>
      <c r="U455" s="481"/>
      <c r="V455" s="65" t="s">
        <v>5</v>
      </c>
    </row>
    <row r="456" spans="2:22" ht="27.75" customHeight="1">
      <c r="B456" s="482" t="s">
        <v>241</v>
      </c>
      <c r="C456" s="483"/>
      <c r="D456" s="483"/>
      <c r="E456" s="483"/>
      <c r="F456" s="483"/>
      <c r="G456" s="483"/>
      <c r="H456" s="483"/>
      <c r="I456" s="483"/>
      <c r="J456" s="484"/>
      <c r="K456" s="491" t="s">
        <v>242</v>
      </c>
      <c r="L456" s="492"/>
      <c r="M456" s="492"/>
      <c r="N456" s="492"/>
      <c r="O456" s="492"/>
      <c r="P456" s="492"/>
      <c r="Q456" s="492"/>
      <c r="R456" s="492"/>
      <c r="S456" s="492"/>
      <c r="T456" s="492"/>
      <c r="U456" s="493"/>
      <c r="V456" s="66"/>
    </row>
    <row r="457" spans="2:22" ht="27.75" customHeight="1">
      <c r="B457" s="485"/>
      <c r="C457" s="486"/>
      <c r="D457" s="486"/>
      <c r="E457" s="486"/>
      <c r="F457" s="486"/>
      <c r="G457" s="486"/>
      <c r="H457" s="486"/>
      <c r="I457" s="486"/>
      <c r="J457" s="487"/>
      <c r="K457" s="491" t="s">
        <v>243</v>
      </c>
      <c r="L457" s="492"/>
      <c r="M457" s="492"/>
      <c r="N457" s="492"/>
      <c r="O457" s="492"/>
      <c r="P457" s="492"/>
      <c r="Q457" s="492"/>
      <c r="R457" s="492"/>
      <c r="S457" s="492"/>
      <c r="T457" s="492"/>
      <c r="U457" s="493"/>
      <c r="V457" s="66"/>
    </row>
    <row r="458" spans="2:22" ht="27.75" customHeight="1">
      <c r="B458" s="485"/>
      <c r="C458" s="486"/>
      <c r="D458" s="486"/>
      <c r="E458" s="486"/>
      <c r="F458" s="486"/>
      <c r="G458" s="486"/>
      <c r="H458" s="486"/>
      <c r="I458" s="486"/>
      <c r="J458" s="487"/>
      <c r="K458" s="491" t="s">
        <v>244</v>
      </c>
      <c r="L458" s="492"/>
      <c r="M458" s="492"/>
      <c r="N458" s="492"/>
      <c r="O458" s="492"/>
      <c r="P458" s="492"/>
      <c r="Q458" s="492"/>
      <c r="R458" s="492"/>
      <c r="S458" s="492"/>
      <c r="T458" s="492"/>
      <c r="U458" s="493"/>
      <c r="V458" s="66"/>
    </row>
    <row r="459" spans="2:22" ht="27.75" customHeight="1">
      <c r="B459" s="485"/>
      <c r="C459" s="486"/>
      <c r="D459" s="486"/>
      <c r="E459" s="486"/>
      <c r="F459" s="486"/>
      <c r="G459" s="486"/>
      <c r="H459" s="486"/>
      <c r="I459" s="486"/>
      <c r="J459" s="487"/>
      <c r="K459" s="494" t="s">
        <v>245</v>
      </c>
      <c r="L459" s="494"/>
      <c r="M459" s="494"/>
      <c r="N459" s="494"/>
      <c r="O459" s="494"/>
      <c r="P459" s="494"/>
      <c r="Q459" s="494"/>
      <c r="R459" s="494"/>
      <c r="S459" s="494"/>
      <c r="T459" s="494"/>
      <c r="U459" s="494"/>
      <c r="V459" s="66"/>
    </row>
    <row r="460" spans="2:22" ht="27.75" customHeight="1">
      <c r="B460" s="485"/>
      <c r="C460" s="486"/>
      <c r="D460" s="486"/>
      <c r="E460" s="486"/>
      <c r="F460" s="486"/>
      <c r="G460" s="486"/>
      <c r="H460" s="486"/>
      <c r="I460" s="486"/>
      <c r="J460" s="487"/>
      <c r="K460" s="494" t="s">
        <v>246</v>
      </c>
      <c r="L460" s="494"/>
      <c r="M460" s="494"/>
      <c r="N460" s="494"/>
      <c r="O460" s="494"/>
      <c r="P460" s="494"/>
      <c r="Q460" s="494"/>
      <c r="R460" s="494"/>
      <c r="S460" s="494"/>
      <c r="T460" s="494"/>
      <c r="U460" s="494"/>
      <c r="V460" s="66"/>
    </row>
    <row r="461" spans="2:22" ht="27.75" customHeight="1">
      <c r="B461" s="488"/>
      <c r="C461" s="489"/>
      <c r="D461" s="489"/>
      <c r="E461" s="489"/>
      <c r="F461" s="489"/>
      <c r="G461" s="489"/>
      <c r="H461" s="489"/>
      <c r="I461" s="489"/>
      <c r="J461" s="490"/>
      <c r="K461" s="494" t="s">
        <v>247</v>
      </c>
      <c r="L461" s="494"/>
      <c r="M461" s="494"/>
      <c r="N461" s="494"/>
      <c r="O461" s="494"/>
      <c r="P461" s="494"/>
      <c r="Q461" s="494"/>
      <c r="R461" s="494"/>
      <c r="S461" s="494"/>
      <c r="T461" s="494"/>
      <c r="U461" s="494"/>
      <c r="V461" s="66"/>
    </row>
    <row r="462" spans="2:22" ht="27.75" customHeight="1">
      <c r="B462" s="482" t="s">
        <v>248</v>
      </c>
      <c r="C462" s="483"/>
      <c r="D462" s="483"/>
      <c r="E462" s="483"/>
      <c r="F462" s="483"/>
      <c r="G462" s="483"/>
      <c r="H462" s="483"/>
      <c r="I462" s="483"/>
      <c r="J462" s="484"/>
      <c r="K462" s="477" t="s">
        <v>249</v>
      </c>
      <c r="L462" s="477"/>
      <c r="M462" s="477"/>
      <c r="N462" s="477"/>
      <c r="O462" s="477"/>
      <c r="P462" s="477"/>
      <c r="Q462" s="477"/>
      <c r="R462" s="477"/>
      <c r="S462" s="477"/>
      <c r="T462" s="477"/>
      <c r="U462" s="477"/>
      <c r="V462" s="67"/>
    </row>
    <row r="463" spans="2:22" ht="27.75" customHeight="1">
      <c r="B463" s="485"/>
      <c r="C463" s="486"/>
      <c r="D463" s="486"/>
      <c r="E463" s="486"/>
      <c r="F463" s="486"/>
      <c r="G463" s="486"/>
      <c r="H463" s="486"/>
      <c r="I463" s="486"/>
      <c r="J463" s="487"/>
      <c r="K463" s="477" t="s">
        <v>250</v>
      </c>
      <c r="L463" s="477"/>
      <c r="M463" s="477"/>
      <c r="N463" s="477"/>
      <c r="O463" s="477"/>
      <c r="P463" s="477"/>
      <c r="Q463" s="477"/>
      <c r="R463" s="477"/>
      <c r="S463" s="477"/>
      <c r="T463" s="477"/>
      <c r="U463" s="477"/>
      <c r="V463" s="67"/>
    </row>
    <row r="464" spans="2:22" ht="27.75" customHeight="1">
      <c r="B464" s="485"/>
      <c r="C464" s="486"/>
      <c r="D464" s="486"/>
      <c r="E464" s="486"/>
      <c r="F464" s="486"/>
      <c r="G464" s="486"/>
      <c r="H464" s="486"/>
      <c r="I464" s="486"/>
      <c r="J464" s="487"/>
      <c r="K464" s="477" t="s">
        <v>251</v>
      </c>
      <c r="L464" s="477"/>
      <c r="M464" s="477"/>
      <c r="N464" s="477"/>
      <c r="O464" s="477"/>
      <c r="P464" s="477"/>
      <c r="Q464" s="477"/>
      <c r="R464" s="477"/>
      <c r="S464" s="477"/>
      <c r="T464" s="477"/>
      <c r="U464" s="477"/>
      <c r="V464" s="67"/>
    </row>
    <row r="465" spans="2:22" ht="27.75" customHeight="1">
      <c r="B465" s="485"/>
      <c r="C465" s="486"/>
      <c r="D465" s="486"/>
      <c r="E465" s="486"/>
      <c r="F465" s="486"/>
      <c r="G465" s="486"/>
      <c r="H465" s="486"/>
      <c r="I465" s="486"/>
      <c r="J465" s="487"/>
      <c r="K465" s="477" t="s">
        <v>252</v>
      </c>
      <c r="L465" s="477"/>
      <c r="M465" s="477"/>
      <c r="N465" s="477"/>
      <c r="O465" s="477"/>
      <c r="P465" s="477"/>
      <c r="Q465" s="477"/>
      <c r="R465" s="477"/>
      <c r="S465" s="477"/>
      <c r="T465" s="477"/>
      <c r="U465" s="477"/>
      <c r="V465" s="67"/>
    </row>
    <row r="466" spans="2:22" ht="27.75" customHeight="1">
      <c r="B466" s="485"/>
      <c r="C466" s="486"/>
      <c r="D466" s="486"/>
      <c r="E466" s="486"/>
      <c r="F466" s="486"/>
      <c r="G466" s="486"/>
      <c r="H466" s="486"/>
      <c r="I466" s="486"/>
      <c r="J466" s="487"/>
      <c r="K466" s="477" t="s">
        <v>253</v>
      </c>
      <c r="L466" s="477"/>
      <c r="M466" s="477"/>
      <c r="N466" s="477"/>
      <c r="O466" s="477"/>
      <c r="P466" s="477"/>
      <c r="Q466" s="477"/>
      <c r="R466" s="477"/>
      <c r="S466" s="477"/>
      <c r="T466" s="477"/>
      <c r="U466" s="477"/>
      <c r="V466" s="67"/>
    </row>
    <row r="467" spans="2:22" ht="27.75" customHeight="1">
      <c r="B467" s="485"/>
      <c r="C467" s="486"/>
      <c r="D467" s="486"/>
      <c r="E467" s="486"/>
      <c r="F467" s="486"/>
      <c r="G467" s="486"/>
      <c r="H467" s="486"/>
      <c r="I467" s="486"/>
      <c r="J467" s="487"/>
      <c r="K467" s="477" t="s">
        <v>254</v>
      </c>
      <c r="L467" s="477"/>
      <c r="M467" s="477"/>
      <c r="N467" s="477"/>
      <c r="O467" s="477"/>
      <c r="P467" s="477"/>
      <c r="Q467" s="477"/>
      <c r="R467" s="477"/>
      <c r="S467" s="477"/>
      <c r="T467" s="477"/>
      <c r="U467" s="477"/>
      <c r="V467" s="67"/>
    </row>
    <row r="468" spans="2:22" ht="27.75" customHeight="1">
      <c r="B468" s="485"/>
      <c r="C468" s="486"/>
      <c r="D468" s="486"/>
      <c r="E468" s="486"/>
      <c r="F468" s="486"/>
      <c r="G468" s="486"/>
      <c r="H468" s="486"/>
      <c r="I468" s="486"/>
      <c r="J468" s="487"/>
      <c r="K468" s="477" t="s">
        <v>255</v>
      </c>
      <c r="L468" s="477"/>
      <c r="M468" s="477"/>
      <c r="N468" s="477"/>
      <c r="O468" s="477"/>
      <c r="P468" s="477"/>
      <c r="Q468" s="477"/>
      <c r="R468" s="477"/>
      <c r="S468" s="477"/>
      <c r="T468" s="477"/>
      <c r="U468" s="477"/>
      <c r="V468" s="67"/>
    </row>
    <row r="469" spans="2:22" ht="27.75" customHeight="1">
      <c r="B469" s="485"/>
      <c r="C469" s="486"/>
      <c r="D469" s="486"/>
      <c r="E469" s="486"/>
      <c r="F469" s="486"/>
      <c r="G469" s="486"/>
      <c r="H469" s="486"/>
      <c r="I469" s="486"/>
      <c r="J469" s="487"/>
      <c r="K469" s="477" t="s">
        <v>256</v>
      </c>
      <c r="L469" s="477"/>
      <c r="M469" s="477"/>
      <c r="N469" s="477"/>
      <c r="O469" s="477"/>
      <c r="P469" s="477"/>
      <c r="Q469" s="477"/>
      <c r="R469" s="477"/>
      <c r="S469" s="477"/>
      <c r="T469" s="477"/>
      <c r="U469" s="477"/>
      <c r="V469" s="67"/>
    </row>
    <row r="470" spans="2:22" ht="27.75" customHeight="1">
      <c r="B470" s="485"/>
      <c r="C470" s="486"/>
      <c r="D470" s="486"/>
      <c r="E470" s="486"/>
      <c r="F470" s="486"/>
      <c r="G470" s="486"/>
      <c r="H470" s="486"/>
      <c r="I470" s="486"/>
      <c r="J470" s="487"/>
      <c r="K470" s="477" t="s">
        <v>257</v>
      </c>
      <c r="L470" s="477"/>
      <c r="M470" s="477"/>
      <c r="N470" s="477"/>
      <c r="O470" s="477"/>
      <c r="P470" s="477"/>
      <c r="Q470" s="477"/>
      <c r="R470" s="477"/>
      <c r="S470" s="477"/>
      <c r="T470" s="477"/>
      <c r="U470" s="477"/>
      <c r="V470" s="67"/>
    </row>
    <row r="471" spans="2:22" ht="27.75" customHeight="1">
      <c r="B471" s="485"/>
      <c r="C471" s="486"/>
      <c r="D471" s="486"/>
      <c r="E471" s="486"/>
      <c r="F471" s="486"/>
      <c r="G471" s="486"/>
      <c r="H471" s="486"/>
      <c r="I471" s="486"/>
      <c r="J471" s="487"/>
      <c r="K471" s="477" t="s">
        <v>258</v>
      </c>
      <c r="L471" s="477"/>
      <c r="M471" s="477"/>
      <c r="N471" s="477"/>
      <c r="O471" s="477"/>
      <c r="P471" s="477"/>
      <c r="Q471" s="477"/>
      <c r="R471" s="477"/>
      <c r="S471" s="477"/>
      <c r="T471" s="477"/>
      <c r="U471" s="477"/>
      <c r="V471" s="67"/>
    </row>
    <row r="472" spans="2:22" ht="27.75" customHeight="1">
      <c r="B472" s="485"/>
      <c r="C472" s="486"/>
      <c r="D472" s="486"/>
      <c r="E472" s="486"/>
      <c r="F472" s="486"/>
      <c r="G472" s="486"/>
      <c r="H472" s="486"/>
      <c r="I472" s="486"/>
      <c r="J472" s="487"/>
      <c r="K472" s="477" t="s">
        <v>259</v>
      </c>
      <c r="L472" s="477"/>
      <c r="M472" s="477"/>
      <c r="N472" s="477"/>
      <c r="O472" s="477"/>
      <c r="P472" s="477"/>
      <c r="Q472" s="477"/>
      <c r="R472" s="477"/>
      <c r="S472" s="477"/>
      <c r="T472" s="477"/>
      <c r="U472" s="477"/>
      <c r="V472" s="67"/>
    </row>
    <row r="473" spans="2:22" ht="27.75" customHeight="1">
      <c r="B473" s="485"/>
      <c r="C473" s="486"/>
      <c r="D473" s="486"/>
      <c r="E473" s="486"/>
      <c r="F473" s="486"/>
      <c r="G473" s="486"/>
      <c r="H473" s="486"/>
      <c r="I473" s="486"/>
      <c r="J473" s="487"/>
      <c r="K473" s="477" t="s">
        <v>260</v>
      </c>
      <c r="L473" s="477"/>
      <c r="M473" s="477"/>
      <c r="N473" s="477"/>
      <c r="O473" s="477"/>
      <c r="P473" s="477"/>
      <c r="Q473" s="477"/>
      <c r="R473" s="477"/>
      <c r="S473" s="477"/>
      <c r="T473" s="477"/>
      <c r="U473" s="477"/>
      <c r="V473" s="67"/>
    </row>
    <row r="474" spans="2:22" ht="27.75" customHeight="1">
      <c r="B474" s="485"/>
      <c r="C474" s="486"/>
      <c r="D474" s="486"/>
      <c r="E474" s="486"/>
      <c r="F474" s="486"/>
      <c r="G474" s="486"/>
      <c r="H474" s="486"/>
      <c r="I474" s="486"/>
      <c r="J474" s="487"/>
      <c r="K474" s="477" t="s">
        <v>261</v>
      </c>
      <c r="L474" s="477"/>
      <c r="M474" s="477"/>
      <c r="N474" s="477"/>
      <c r="O474" s="477"/>
      <c r="P474" s="477"/>
      <c r="Q474" s="477"/>
      <c r="R474" s="477"/>
      <c r="S474" s="477"/>
      <c r="T474" s="477"/>
      <c r="U474" s="477"/>
      <c r="V474" s="67"/>
    </row>
    <row r="475" spans="2:22" ht="27.75" customHeight="1">
      <c r="B475" s="485"/>
      <c r="C475" s="486"/>
      <c r="D475" s="486"/>
      <c r="E475" s="486"/>
      <c r="F475" s="486"/>
      <c r="G475" s="486"/>
      <c r="H475" s="486"/>
      <c r="I475" s="486"/>
      <c r="J475" s="487"/>
      <c r="K475" s="477" t="s">
        <v>262</v>
      </c>
      <c r="L475" s="477"/>
      <c r="M475" s="477"/>
      <c r="N475" s="477"/>
      <c r="O475" s="477"/>
      <c r="P475" s="477"/>
      <c r="Q475" s="477"/>
      <c r="R475" s="477"/>
      <c r="S475" s="477"/>
      <c r="T475" s="477"/>
      <c r="U475" s="477"/>
      <c r="V475" s="67"/>
    </row>
    <row r="476" spans="2:22" ht="27.75" customHeight="1">
      <c r="B476" s="485"/>
      <c r="C476" s="486"/>
      <c r="D476" s="486"/>
      <c r="E476" s="486"/>
      <c r="F476" s="486"/>
      <c r="G476" s="486"/>
      <c r="H476" s="486"/>
      <c r="I476" s="486"/>
      <c r="J476" s="487"/>
      <c r="K476" s="477" t="s">
        <v>263</v>
      </c>
      <c r="L476" s="477"/>
      <c r="M476" s="477"/>
      <c r="N476" s="477"/>
      <c r="O476" s="477"/>
      <c r="P476" s="477"/>
      <c r="Q476" s="477"/>
      <c r="R476" s="477"/>
      <c r="S476" s="477"/>
      <c r="T476" s="477"/>
      <c r="U476" s="477"/>
      <c r="V476" s="67"/>
    </row>
    <row r="477" spans="2:22" ht="27.75" customHeight="1">
      <c r="B477" s="485"/>
      <c r="C477" s="486"/>
      <c r="D477" s="486"/>
      <c r="E477" s="486"/>
      <c r="F477" s="486"/>
      <c r="G477" s="486"/>
      <c r="H477" s="486"/>
      <c r="I477" s="486"/>
      <c r="J477" s="487"/>
      <c r="K477" s="477" t="s">
        <v>264</v>
      </c>
      <c r="L477" s="477"/>
      <c r="M477" s="477"/>
      <c r="N477" s="477"/>
      <c r="O477" s="477"/>
      <c r="P477" s="477"/>
      <c r="Q477" s="477"/>
      <c r="R477" s="477"/>
      <c r="S477" s="477"/>
      <c r="T477" s="477"/>
      <c r="U477" s="477"/>
      <c r="V477" s="67"/>
    </row>
    <row r="478" spans="2:22" ht="27.75" customHeight="1">
      <c r="B478" s="485"/>
      <c r="C478" s="486"/>
      <c r="D478" s="486"/>
      <c r="E478" s="486"/>
      <c r="F478" s="486"/>
      <c r="G478" s="486"/>
      <c r="H478" s="486"/>
      <c r="I478" s="486"/>
      <c r="J478" s="487"/>
      <c r="K478" s="477" t="s">
        <v>265</v>
      </c>
      <c r="L478" s="477"/>
      <c r="M478" s="477"/>
      <c r="N478" s="477"/>
      <c r="O478" s="477"/>
      <c r="P478" s="477"/>
      <c r="Q478" s="477"/>
      <c r="R478" s="477"/>
      <c r="S478" s="477"/>
      <c r="T478" s="477"/>
      <c r="U478" s="477"/>
      <c r="V478" s="67"/>
    </row>
    <row r="479" spans="2:22" ht="27.75" customHeight="1">
      <c r="B479" s="485"/>
      <c r="C479" s="486"/>
      <c r="D479" s="486"/>
      <c r="E479" s="486"/>
      <c r="F479" s="486"/>
      <c r="G479" s="486"/>
      <c r="H479" s="486"/>
      <c r="I479" s="486"/>
      <c r="J479" s="487"/>
      <c r="K479" s="477" t="s">
        <v>266</v>
      </c>
      <c r="L479" s="477"/>
      <c r="M479" s="477"/>
      <c r="N479" s="477"/>
      <c r="O479" s="477"/>
      <c r="P479" s="477"/>
      <c r="Q479" s="477"/>
      <c r="R479" s="477"/>
      <c r="S479" s="477"/>
      <c r="T479" s="477"/>
      <c r="U479" s="477"/>
      <c r="V479" s="67"/>
    </row>
    <row r="480" spans="2:22" ht="27.75" customHeight="1">
      <c r="B480" s="485"/>
      <c r="C480" s="486"/>
      <c r="D480" s="486"/>
      <c r="E480" s="486"/>
      <c r="F480" s="486"/>
      <c r="G480" s="486"/>
      <c r="H480" s="486"/>
      <c r="I480" s="486"/>
      <c r="J480" s="487"/>
      <c r="K480" s="477" t="s">
        <v>267</v>
      </c>
      <c r="L480" s="477"/>
      <c r="M480" s="477"/>
      <c r="N480" s="477"/>
      <c r="O480" s="477"/>
      <c r="P480" s="477"/>
      <c r="Q480" s="477"/>
      <c r="R480" s="477"/>
      <c r="S480" s="477"/>
      <c r="T480" s="477"/>
      <c r="U480" s="477"/>
      <c r="V480" s="67"/>
    </row>
    <row r="481" spans="2:22" ht="27.75" customHeight="1">
      <c r="B481" s="488"/>
      <c r="C481" s="489"/>
      <c r="D481" s="489"/>
      <c r="E481" s="489"/>
      <c r="F481" s="489"/>
      <c r="G481" s="489"/>
      <c r="H481" s="489"/>
      <c r="I481" s="489"/>
      <c r="J481" s="490"/>
      <c r="K481" s="477" t="s">
        <v>268</v>
      </c>
      <c r="L481" s="477"/>
      <c r="M481" s="477"/>
      <c r="N481" s="477"/>
      <c r="O481" s="477"/>
      <c r="P481" s="477"/>
      <c r="Q481" s="477"/>
      <c r="R481" s="477"/>
      <c r="S481" s="477"/>
      <c r="T481" s="477"/>
      <c r="U481" s="477"/>
      <c r="V481" s="67"/>
    </row>
    <row r="482" spans="2:22" ht="27.75" customHeight="1">
      <c r="B482" s="495" t="s">
        <v>269</v>
      </c>
      <c r="C482" s="496"/>
      <c r="D482" s="496"/>
      <c r="E482" s="496"/>
      <c r="F482" s="496"/>
      <c r="G482" s="496"/>
      <c r="H482" s="496"/>
      <c r="I482" s="496"/>
      <c r="J482" s="496"/>
      <c r="K482" s="496"/>
      <c r="L482" s="496"/>
      <c r="M482" s="496"/>
      <c r="N482" s="496"/>
      <c r="O482" s="496"/>
      <c r="P482" s="496"/>
      <c r="Q482" s="496"/>
      <c r="R482" s="496"/>
      <c r="S482" s="496"/>
      <c r="T482" s="496"/>
      <c r="U482" s="497"/>
      <c r="V482" s="72"/>
    </row>
    <row r="483" spans="2:22" ht="27.75" customHeight="1">
      <c r="C483"/>
    </row>
  </sheetData>
  <mergeCells count="70">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S315:T315"/>
    <mergeCell ref="U315:V315"/>
    <mergeCell ref="S323:T323"/>
    <mergeCell ref="U323:V323"/>
    <mergeCell ref="S326:T326"/>
    <mergeCell ref="U326:V326"/>
    <mergeCell ref="S8:T8"/>
    <mergeCell ref="U8:V8"/>
    <mergeCell ref="S98:T98"/>
    <mergeCell ref="U98:V98"/>
    <mergeCell ref="S298:T298"/>
    <mergeCell ref="U298:V298"/>
    <mergeCell ref="D452:E452"/>
    <mergeCell ref="B454:V454"/>
    <mergeCell ref="B455:U455"/>
    <mergeCell ref="B456:J461"/>
    <mergeCell ref="K456:U456"/>
    <mergeCell ref="K457:U457"/>
    <mergeCell ref="K458:U458"/>
    <mergeCell ref="K459:U459"/>
    <mergeCell ref="K460:U460"/>
    <mergeCell ref="K461:U461"/>
    <mergeCell ref="K478:U478"/>
    <mergeCell ref="K479:U479"/>
    <mergeCell ref="K480:U480"/>
    <mergeCell ref="K481:U481"/>
    <mergeCell ref="B482:U482"/>
    <mergeCell ref="B462:J481"/>
    <mergeCell ref="K462:U462"/>
    <mergeCell ref="K463:U463"/>
    <mergeCell ref="K464:U464"/>
    <mergeCell ref="K465:U465"/>
    <mergeCell ref="K466:U466"/>
    <mergeCell ref="K467:U467"/>
    <mergeCell ref="K468:U468"/>
    <mergeCell ref="K469:U469"/>
    <mergeCell ref="K470:U470"/>
    <mergeCell ref="S381:T381"/>
    <mergeCell ref="U381:V381"/>
    <mergeCell ref="S423:T423"/>
    <mergeCell ref="U423:V423"/>
    <mergeCell ref="K477:U477"/>
    <mergeCell ref="K471:U471"/>
    <mergeCell ref="K472:U472"/>
    <mergeCell ref="K473:U473"/>
    <mergeCell ref="K474:U474"/>
    <mergeCell ref="K475:U475"/>
    <mergeCell ref="K476:U476"/>
    <mergeCell ref="N444:R444"/>
    <mergeCell ref="S444:T444"/>
    <mergeCell ref="U444:V444"/>
    <mergeCell ref="R445:U445"/>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D6E6574C-F4BB-40D3-AE4F-17373AC45704}">
          <x14:formula1>
            <xm:f>Parameters!$H$4:$H$8</xm:f>
          </x14:formula1>
          <xm:sqref>H446:H447 H382:H420 H324 H99:H296 H9:H96 H299:H313 H327:H378 H316:H321 H424:H441</xm:sqref>
        </x14:dataValidation>
        <x14:dataValidation type="list" allowBlank="1" showInputMessage="1" showErrorMessage="1" xr:uid="{00865662-45B2-4FB3-9D21-D22DFABE31A3}">
          <x14:formula1>
            <xm:f>Parameters!$D$4:$D$23</xm:f>
          </x14:formula1>
          <xm:sqref>C446:C447 C324 C382:C420 C99:C296 C9:C96 C299:C313 C327:C378 C316:C321 C424:C441</xm:sqref>
        </x14:dataValidation>
        <x14:dataValidation type="list" allowBlank="1" showInputMessage="1" showErrorMessage="1" xr:uid="{4D7884B2-41E1-4CDE-A5AD-63FFDF574EC1}">
          <x14:formula1>
            <xm:f>Parameters!$F$4:$F$96</xm:f>
          </x14:formula1>
          <xm:sqref>D446:D447</xm:sqref>
        </x14:dataValidation>
        <x14:dataValidation type="list" allowBlank="1" showInputMessage="1" showErrorMessage="1" xr:uid="{490A2211-6478-4BED-A742-635C4713D015}">
          <x14:formula1>
            <xm:f>Parameters!$F$4:$F$85</xm:f>
          </x14:formula1>
          <xm:sqref>D299:D314 E324 E99:E296 D99:D297 D9:D97 E9:E96 D382:E420 D327:D380 E299:E313 E316:E321 D421:D422 D316:D322 D324:D325 E327:E378 E424:E441 D424:D443</xm:sqref>
        </x14:dataValidation>
        <x14:dataValidation type="list" allowBlank="1" showInputMessage="1" showErrorMessage="1" xr:uid="{5F9EB30B-B270-4ED2-9B0D-059162E60057}">
          <x14:formula1>
            <xm:f>Parameters!$B$4:$B$92</xm:f>
          </x14:formula1>
          <xm:sqref>F327:F380 F299:F314 F99:F297 F9:F97 F382:F422 F316:F322 F324:F325 F424:F447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4E303-A64A-452B-87FD-27A5D7E21392}">
  <dimension ref="A1:AK630"/>
  <sheetViews>
    <sheetView tabSelected="1" topLeftCell="C1" zoomScale="60" zoomScaleNormal="60" workbookViewId="0">
      <selection activeCell="S339" sqref="S339"/>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30.2851562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14.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403</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28">
        <f>S8+S162+S218+S236+S338+S165+S169+S239+S285+S302+S305+S582+S590</f>
        <v>552</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1431</v>
      </c>
      <c r="B8" s="267"/>
      <c r="C8" s="267"/>
      <c r="D8" s="267"/>
      <c r="E8" s="267"/>
      <c r="F8" s="267"/>
      <c r="G8" s="267"/>
      <c r="H8" s="267"/>
      <c r="I8" s="267"/>
      <c r="J8" s="267"/>
      <c r="K8" s="267"/>
      <c r="L8" s="267"/>
      <c r="M8" s="267"/>
      <c r="N8" s="267"/>
      <c r="O8" s="267"/>
      <c r="P8" s="270"/>
      <c r="Q8" s="271"/>
      <c r="R8" s="272"/>
      <c r="S8" s="505">
        <f>G161</f>
        <v>152</v>
      </c>
      <c r="T8" s="505"/>
      <c r="U8" s="502" t="s">
        <v>206</v>
      </c>
      <c r="V8" s="502"/>
      <c r="W8" s="274"/>
      <c r="X8" s="274"/>
      <c r="Y8" s="70"/>
      <c r="Z8" s="70"/>
      <c r="AA8" s="70"/>
      <c r="AB8" s="70"/>
      <c r="AC8" s="70"/>
      <c r="AD8" s="70"/>
      <c r="AE8" s="70"/>
      <c r="AF8" s="70"/>
      <c r="AG8" s="70"/>
      <c r="AH8" s="70"/>
      <c r="AI8" s="70"/>
      <c r="AJ8" s="70"/>
      <c r="AK8" s="70"/>
    </row>
    <row r="9" spans="1:37" ht="27.75" customHeight="1">
      <c r="A9" s="14">
        <v>1</v>
      </c>
      <c r="B9" s="441" t="s">
        <v>1315</v>
      </c>
      <c r="C9" s="442" t="s">
        <v>467</v>
      </c>
      <c r="D9" s="443" t="s">
        <v>313</v>
      </c>
      <c r="E9" s="301" t="s">
        <v>364</v>
      </c>
      <c r="F9" s="303" t="s">
        <v>447</v>
      </c>
      <c r="G9" s="439">
        <v>45413</v>
      </c>
      <c r="H9" s="18" t="s">
        <v>233</v>
      </c>
      <c r="I9" s="50"/>
      <c r="J9" s="50">
        <v>1</v>
      </c>
      <c r="K9" s="50"/>
      <c r="L9" s="50"/>
      <c r="M9" s="50"/>
      <c r="N9" s="50"/>
      <c r="O9" s="50"/>
      <c r="P9" s="50"/>
      <c r="Q9" s="57"/>
      <c r="R9" s="58"/>
      <c r="S9" s="58"/>
      <c r="T9" s="58">
        <v>1</v>
      </c>
      <c r="U9" s="58"/>
      <c r="V9" s="256" t="s">
        <v>1198</v>
      </c>
      <c r="W9" s="59"/>
      <c r="X9" s="60"/>
      <c r="Y9" s="27"/>
      <c r="Z9" s="27"/>
      <c r="AA9" s="27"/>
      <c r="AB9" s="27"/>
      <c r="AC9" s="27"/>
      <c r="AD9" s="26"/>
      <c r="AE9" s="9"/>
    </row>
    <row r="10" spans="1:37" ht="27.75" customHeight="1">
      <c r="A10" s="14">
        <v>2</v>
      </c>
      <c r="B10" s="444" t="s">
        <v>1432</v>
      </c>
      <c r="C10" s="442" t="s">
        <v>467</v>
      </c>
      <c r="D10" s="443" t="s">
        <v>313</v>
      </c>
      <c r="E10" s="301" t="s">
        <v>364</v>
      </c>
      <c r="F10" s="303" t="s">
        <v>443</v>
      </c>
      <c r="G10" s="439">
        <v>45413</v>
      </c>
      <c r="H10" s="18" t="s">
        <v>233</v>
      </c>
      <c r="I10" s="50"/>
      <c r="J10" s="50">
        <v>1</v>
      </c>
      <c r="K10" s="50"/>
      <c r="L10" s="50"/>
      <c r="M10" s="50"/>
      <c r="N10" s="50"/>
      <c r="O10" s="50"/>
      <c r="P10" s="50"/>
      <c r="Q10" s="57"/>
      <c r="R10" s="58"/>
      <c r="S10" s="58"/>
      <c r="T10" s="58">
        <v>1</v>
      </c>
      <c r="U10" s="58"/>
      <c r="V10" s="256" t="s">
        <v>1198</v>
      </c>
      <c r="W10" s="59"/>
      <c r="X10" s="60"/>
      <c r="Y10" s="27"/>
      <c r="Z10" s="27"/>
      <c r="AA10" s="27"/>
      <c r="AB10" s="27"/>
      <c r="AC10" s="27"/>
      <c r="AD10" s="26"/>
      <c r="AE10" s="9"/>
    </row>
    <row r="11" spans="1:37" ht="27.75" customHeight="1">
      <c r="A11" s="14">
        <v>3</v>
      </c>
      <c r="B11" s="445" t="s">
        <v>1311</v>
      </c>
      <c r="C11" s="442" t="s">
        <v>467</v>
      </c>
      <c r="D11" s="443" t="s">
        <v>313</v>
      </c>
      <c r="E11" s="301" t="s">
        <v>364</v>
      </c>
      <c r="F11" s="303" t="s">
        <v>374</v>
      </c>
      <c r="G11" s="439">
        <v>45413</v>
      </c>
      <c r="H11" s="18" t="s">
        <v>233</v>
      </c>
      <c r="I11" s="50"/>
      <c r="J11" s="50">
        <v>1</v>
      </c>
      <c r="K11" s="50"/>
      <c r="L11" s="50"/>
      <c r="M11" s="50"/>
      <c r="N11" s="50"/>
      <c r="O11" s="50"/>
      <c r="P11" s="50"/>
      <c r="Q11" s="57"/>
      <c r="R11" s="58"/>
      <c r="S11" s="58"/>
      <c r="T11" s="58">
        <v>1</v>
      </c>
      <c r="U11" s="58"/>
      <c r="V11" s="256" t="s">
        <v>1198</v>
      </c>
      <c r="W11" s="59"/>
      <c r="X11" s="60"/>
      <c r="Y11" s="27"/>
      <c r="Z11" s="27"/>
      <c r="AA11" s="27"/>
      <c r="AB11" s="27"/>
      <c r="AC11" s="27"/>
      <c r="AD11" s="26"/>
      <c r="AE11" s="9"/>
    </row>
    <row r="12" spans="1:37" ht="27.75" customHeight="1">
      <c r="A12" s="14">
        <v>4</v>
      </c>
      <c r="B12" s="445" t="s">
        <v>1433</v>
      </c>
      <c r="C12" s="442" t="s">
        <v>467</v>
      </c>
      <c r="D12" s="443" t="s">
        <v>313</v>
      </c>
      <c r="E12" s="301" t="s">
        <v>364</v>
      </c>
      <c r="F12" s="303" t="s">
        <v>435</v>
      </c>
      <c r="G12" s="439">
        <v>45414</v>
      </c>
      <c r="H12" s="18" t="s">
        <v>233</v>
      </c>
      <c r="I12" s="50"/>
      <c r="J12" s="50">
        <v>1</v>
      </c>
      <c r="K12" s="50"/>
      <c r="L12" s="50"/>
      <c r="M12" s="50"/>
      <c r="N12" s="50"/>
      <c r="O12" s="50"/>
      <c r="P12" s="50"/>
      <c r="Q12" s="57"/>
      <c r="R12" s="58"/>
      <c r="S12" s="58"/>
      <c r="T12" s="58">
        <v>1</v>
      </c>
      <c r="U12" s="58"/>
      <c r="V12" s="256" t="s">
        <v>1198</v>
      </c>
      <c r="W12" s="59"/>
      <c r="X12" s="60"/>
      <c r="Y12" s="27"/>
      <c r="Z12" s="27"/>
      <c r="AA12" s="27"/>
      <c r="AB12" s="27"/>
      <c r="AC12" s="27"/>
      <c r="AD12" s="26"/>
      <c r="AE12" s="9"/>
    </row>
    <row r="13" spans="1:37" ht="27.75" customHeight="1">
      <c r="A13" s="14">
        <v>5</v>
      </c>
      <c r="B13" s="445" t="s">
        <v>1434</v>
      </c>
      <c r="C13" s="442" t="s">
        <v>467</v>
      </c>
      <c r="D13" s="443" t="s">
        <v>313</v>
      </c>
      <c r="E13" s="301" t="s">
        <v>364</v>
      </c>
      <c r="F13" s="303" t="s">
        <v>447</v>
      </c>
      <c r="G13" s="439">
        <v>45415</v>
      </c>
      <c r="H13" s="18" t="s">
        <v>233</v>
      </c>
      <c r="I13" s="50"/>
      <c r="J13" s="50">
        <v>1</v>
      </c>
      <c r="K13" s="50"/>
      <c r="L13" s="50"/>
      <c r="M13" s="50"/>
      <c r="N13" s="50"/>
      <c r="O13" s="50"/>
      <c r="P13" s="50"/>
      <c r="Q13" s="57"/>
      <c r="R13" s="58"/>
      <c r="S13" s="58"/>
      <c r="T13" s="58">
        <v>1</v>
      </c>
      <c r="U13" s="58"/>
      <c r="V13" s="256" t="s">
        <v>1198</v>
      </c>
      <c r="W13" s="59"/>
      <c r="X13" s="60"/>
      <c r="Y13" s="27"/>
      <c r="Z13" s="27"/>
      <c r="AA13" s="27"/>
      <c r="AB13" s="27"/>
      <c r="AC13" s="27"/>
      <c r="AD13" s="26"/>
      <c r="AE13" s="9"/>
    </row>
    <row r="14" spans="1:37" ht="27.75" customHeight="1">
      <c r="A14" s="14">
        <v>6</v>
      </c>
      <c r="B14" s="445" t="s">
        <v>1435</v>
      </c>
      <c r="C14" s="442" t="s">
        <v>467</v>
      </c>
      <c r="D14" s="443" t="s">
        <v>313</v>
      </c>
      <c r="E14" s="301" t="s">
        <v>364</v>
      </c>
      <c r="F14" s="303" t="s">
        <v>443</v>
      </c>
      <c r="G14" s="439">
        <v>45415</v>
      </c>
      <c r="H14" s="18" t="s">
        <v>233</v>
      </c>
      <c r="I14" s="50"/>
      <c r="J14" s="50">
        <v>1</v>
      </c>
      <c r="K14" s="50"/>
      <c r="L14" s="50"/>
      <c r="M14" s="50"/>
      <c r="N14" s="50"/>
      <c r="O14" s="50"/>
      <c r="P14" s="50"/>
      <c r="Q14" s="57"/>
      <c r="R14" s="58"/>
      <c r="S14" s="58"/>
      <c r="T14" s="58">
        <v>1</v>
      </c>
      <c r="U14" s="58"/>
      <c r="V14" s="256" t="s">
        <v>1198</v>
      </c>
      <c r="W14" s="59"/>
      <c r="X14" s="60"/>
      <c r="Y14" s="27"/>
      <c r="Z14" s="27"/>
      <c r="AA14" s="27"/>
      <c r="AB14" s="27"/>
      <c r="AC14" s="27"/>
      <c r="AD14" s="26"/>
      <c r="AE14" s="9"/>
    </row>
    <row r="15" spans="1:37" ht="27.75" customHeight="1">
      <c r="A15" s="14">
        <v>7</v>
      </c>
      <c r="B15" s="445" t="s">
        <v>1436</v>
      </c>
      <c r="C15" s="442" t="s">
        <v>467</v>
      </c>
      <c r="D15" s="443" t="s">
        <v>313</v>
      </c>
      <c r="E15" s="301" t="s">
        <v>364</v>
      </c>
      <c r="F15" s="303" t="s">
        <v>374</v>
      </c>
      <c r="G15" s="439">
        <v>45415</v>
      </c>
      <c r="H15" s="18" t="s">
        <v>233</v>
      </c>
      <c r="I15" s="50"/>
      <c r="J15" s="50">
        <v>1</v>
      </c>
      <c r="K15" s="50"/>
      <c r="L15" s="50"/>
      <c r="M15" s="50"/>
      <c r="N15" s="50"/>
      <c r="O15" s="50"/>
      <c r="P15" s="50"/>
      <c r="Q15" s="57"/>
      <c r="R15" s="58"/>
      <c r="S15" s="58"/>
      <c r="T15" s="58">
        <v>1</v>
      </c>
      <c r="U15" s="58"/>
      <c r="V15" s="256" t="s">
        <v>1198</v>
      </c>
      <c r="W15" s="59"/>
      <c r="X15" s="60"/>
      <c r="Y15" s="27"/>
      <c r="Z15" s="27"/>
      <c r="AA15" s="27"/>
      <c r="AB15" s="27"/>
      <c r="AC15" s="27"/>
      <c r="AD15" s="26"/>
      <c r="AE15" s="9"/>
    </row>
    <row r="16" spans="1:37" ht="27.75" customHeight="1">
      <c r="A16" s="14">
        <v>8</v>
      </c>
      <c r="B16" s="445" t="s">
        <v>1317</v>
      </c>
      <c r="C16" s="442" t="s">
        <v>467</v>
      </c>
      <c r="D16" s="443" t="s">
        <v>313</v>
      </c>
      <c r="E16" s="301" t="s">
        <v>364</v>
      </c>
      <c r="F16" s="303" t="s">
        <v>435</v>
      </c>
      <c r="G16" s="439">
        <v>45415</v>
      </c>
      <c r="H16" s="18" t="s">
        <v>233</v>
      </c>
      <c r="I16" s="50"/>
      <c r="J16" s="50">
        <v>1</v>
      </c>
      <c r="K16" s="50"/>
      <c r="L16" s="50"/>
      <c r="M16" s="50"/>
      <c r="N16" s="50"/>
      <c r="O16" s="50"/>
      <c r="P16" s="50"/>
      <c r="Q16" s="57"/>
      <c r="R16" s="58"/>
      <c r="S16" s="58"/>
      <c r="T16" s="58">
        <v>1</v>
      </c>
      <c r="U16" s="58"/>
      <c r="V16" s="256" t="s">
        <v>1198</v>
      </c>
      <c r="W16" s="59"/>
      <c r="X16" s="60"/>
      <c r="Y16" s="27"/>
      <c r="Z16" s="27"/>
      <c r="AA16" s="27"/>
      <c r="AB16" s="27"/>
      <c r="AC16" s="27"/>
      <c r="AD16" s="26"/>
      <c r="AE16" s="9"/>
    </row>
    <row r="17" spans="1:31" ht="27.75" customHeight="1">
      <c r="A17" s="14">
        <v>9</v>
      </c>
      <c r="B17" s="445" t="s">
        <v>1437</v>
      </c>
      <c r="C17" s="442" t="s">
        <v>467</v>
      </c>
      <c r="D17" s="443" t="s">
        <v>313</v>
      </c>
      <c r="E17" s="301" t="s">
        <v>364</v>
      </c>
      <c r="F17" s="303" t="s">
        <v>447</v>
      </c>
      <c r="G17" s="439">
        <v>45416</v>
      </c>
      <c r="H17" s="18" t="s">
        <v>233</v>
      </c>
      <c r="I17" s="50"/>
      <c r="J17" s="50">
        <v>1</v>
      </c>
      <c r="K17" s="50"/>
      <c r="L17" s="50"/>
      <c r="M17" s="50"/>
      <c r="N17" s="50"/>
      <c r="O17" s="50"/>
      <c r="P17" s="50"/>
      <c r="Q17" s="57"/>
      <c r="R17" s="58"/>
      <c r="S17" s="58"/>
      <c r="T17" s="58">
        <v>1</v>
      </c>
      <c r="U17" s="58"/>
      <c r="V17" s="256" t="s">
        <v>1198</v>
      </c>
      <c r="W17" s="59"/>
      <c r="X17" s="60"/>
      <c r="Y17" s="27"/>
      <c r="Z17" s="27"/>
      <c r="AA17" s="27"/>
      <c r="AB17" s="27"/>
      <c r="AC17" s="27"/>
      <c r="AD17" s="26"/>
      <c r="AE17" s="9"/>
    </row>
    <row r="18" spans="1:31" ht="27.75" customHeight="1">
      <c r="A18" s="14">
        <v>10</v>
      </c>
      <c r="B18" s="445" t="s">
        <v>1438</v>
      </c>
      <c r="C18" s="442" t="s">
        <v>467</v>
      </c>
      <c r="D18" s="443" t="s">
        <v>313</v>
      </c>
      <c r="E18" s="301" t="s">
        <v>364</v>
      </c>
      <c r="F18" s="303" t="s">
        <v>443</v>
      </c>
      <c r="G18" s="439">
        <v>45416</v>
      </c>
      <c r="H18" s="18" t="s">
        <v>233</v>
      </c>
      <c r="I18" s="50"/>
      <c r="J18" s="50">
        <v>1</v>
      </c>
      <c r="K18" s="50"/>
      <c r="L18" s="50"/>
      <c r="M18" s="50"/>
      <c r="N18" s="50"/>
      <c r="O18" s="50"/>
      <c r="P18" s="50"/>
      <c r="Q18" s="57"/>
      <c r="R18" s="58"/>
      <c r="S18" s="58"/>
      <c r="T18" s="58">
        <v>1</v>
      </c>
      <c r="U18" s="58"/>
      <c r="V18" s="256" t="s">
        <v>1198</v>
      </c>
      <c r="W18" s="59"/>
      <c r="X18" s="60"/>
      <c r="Y18" s="27"/>
      <c r="Z18" s="27"/>
      <c r="AA18" s="27"/>
      <c r="AB18" s="27"/>
      <c r="AC18" s="27"/>
      <c r="AD18" s="26"/>
      <c r="AE18" s="9"/>
    </row>
    <row r="19" spans="1:31" ht="27.75" customHeight="1">
      <c r="A19" s="14">
        <v>11</v>
      </c>
      <c r="B19" s="445" t="s">
        <v>1439</v>
      </c>
      <c r="C19" s="442" t="s">
        <v>467</v>
      </c>
      <c r="D19" s="443" t="s">
        <v>313</v>
      </c>
      <c r="E19" s="301" t="s">
        <v>364</v>
      </c>
      <c r="F19" s="303" t="s">
        <v>435</v>
      </c>
      <c r="G19" s="439">
        <v>45416</v>
      </c>
      <c r="H19" s="18" t="s">
        <v>233</v>
      </c>
      <c r="I19" s="50"/>
      <c r="J19" s="50">
        <v>1</v>
      </c>
      <c r="K19" s="50"/>
      <c r="L19" s="50"/>
      <c r="M19" s="50"/>
      <c r="N19" s="50"/>
      <c r="O19" s="50"/>
      <c r="P19" s="50"/>
      <c r="Q19" s="57"/>
      <c r="R19" s="58"/>
      <c r="S19" s="58"/>
      <c r="T19" s="58">
        <v>1</v>
      </c>
      <c r="U19" s="58"/>
      <c r="V19" s="256" t="s">
        <v>1198</v>
      </c>
      <c r="W19" s="59"/>
      <c r="X19" s="60"/>
      <c r="Y19" s="27"/>
      <c r="Z19" s="27"/>
      <c r="AA19" s="27"/>
      <c r="AB19" s="27"/>
      <c r="AC19" s="27"/>
      <c r="AD19" s="26"/>
      <c r="AE19" s="9"/>
    </row>
    <row r="20" spans="1:31" ht="27.75" customHeight="1">
      <c r="A20" s="14">
        <v>12</v>
      </c>
      <c r="B20" s="445" t="s">
        <v>1440</v>
      </c>
      <c r="C20" s="442" t="s">
        <v>467</v>
      </c>
      <c r="D20" s="443" t="s">
        <v>313</v>
      </c>
      <c r="E20" s="301" t="s">
        <v>364</v>
      </c>
      <c r="F20" s="303" t="s">
        <v>374</v>
      </c>
      <c r="G20" s="439">
        <v>45416</v>
      </c>
      <c r="H20" s="18" t="s">
        <v>233</v>
      </c>
      <c r="I20" s="50"/>
      <c r="J20" s="50">
        <v>1</v>
      </c>
      <c r="K20" s="50"/>
      <c r="L20" s="50"/>
      <c r="M20" s="50"/>
      <c r="N20" s="50"/>
      <c r="O20" s="50"/>
      <c r="P20" s="50"/>
      <c r="Q20" s="57"/>
      <c r="R20" s="58"/>
      <c r="S20" s="58"/>
      <c r="T20" s="58">
        <v>1</v>
      </c>
      <c r="U20" s="58"/>
      <c r="V20" s="256" t="s">
        <v>1198</v>
      </c>
      <c r="W20" s="59"/>
      <c r="X20" s="60"/>
      <c r="Y20" s="27"/>
      <c r="Z20" s="27"/>
      <c r="AA20" s="27"/>
      <c r="AB20" s="27"/>
      <c r="AC20" s="27"/>
      <c r="AD20" s="26"/>
      <c r="AE20" s="9"/>
    </row>
    <row r="21" spans="1:31" ht="27.75" customHeight="1">
      <c r="A21" s="14">
        <v>13</v>
      </c>
      <c r="B21" s="445" t="s">
        <v>1441</v>
      </c>
      <c r="C21" s="442" t="s">
        <v>467</v>
      </c>
      <c r="D21" s="443" t="s">
        <v>313</v>
      </c>
      <c r="E21" s="301" t="s">
        <v>364</v>
      </c>
      <c r="F21" s="303" t="s">
        <v>447</v>
      </c>
      <c r="G21" s="439">
        <v>45417</v>
      </c>
      <c r="H21" s="18" t="s">
        <v>233</v>
      </c>
      <c r="I21" s="50"/>
      <c r="J21" s="50">
        <v>1</v>
      </c>
      <c r="K21" s="50"/>
      <c r="L21" s="50"/>
      <c r="M21" s="50"/>
      <c r="N21" s="50"/>
      <c r="O21" s="50"/>
      <c r="P21" s="50"/>
      <c r="Q21" s="57"/>
      <c r="R21" s="58"/>
      <c r="S21" s="58"/>
      <c r="T21" s="58">
        <v>1</v>
      </c>
      <c r="U21" s="58"/>
      <c r="V21" s="256" t="s">
        <v>1198</v>
      </c>
      <c r="W21" s="59"/>
      <c r="X21" s="60"/>
      <c r="Y21" s="27"/>
      <c r="Z21" s="27"/>
      <c r="AA21" s="27"/>
      <c r="AB21" s="27"/>
      <c r="AC21" s="27"/>
      <c r="AD21" s="26"/>
      <c r="AE21" s="9"/>
    </row>
    <row r="22" spans="1:31" ht="27.75" customHeight="1">
      <c r="A22" s="14">
        <v>14</v>
      </c>
      <c r="B22" s="445" t="s">
        <v>1442</v>
      </c>
      <c r="C22" s="442" t="s">
        <v>467</v>
      </c>
      <c r="D22" s="443" t="s">
        <v>313</v>
      </c>
      <c r="E22" s="301" t="s">
        <v>364</v>
      </c>
      <c r="F22" s="303" t="s">
        <v>443</v>
      </c>
      <c r="G22" s="439">
        <v>45417</v>
      </c>
      <c r="H22" s="18" t="s">
        <v>233</v>
      </c>
      <c r="I22" s="50"/>
      <c r="J22" s="50">
        <v>1</v>
      </c>
      <c r="K22" s="50"/>
      <c r="L22" s="50"/>
      <c r="M22" s="50"/>
      <c r="N22" s="50"/>
      <c r="O22" s="50"/>
      <c r="P22" s="50"/>
      <c r="Q22" s="57"/>
      <c r="R22" s="58"/>
      <c r="S22" s="58"/>
      <c r="T22" s="58">
        <v>1</v>
      </c>
      <c r="U22" s="58"/>
      <c r="V22" s="256" t="s">
        <v>1198</v>
      </c>
      <c r="W22" s="59"/>
      <c r="X22" s="60"/>
      <c r="Y22" s="27"/>
      <c r="Z22" s="27"/>
      <c r="AA22" s="27"/>
      <c r="AB22" s="27"/>
      <c r="AC22" s="27"/>
      <c r="AD22" s="26"/>
      <c r="AE22" s="9"/>
    </row>
    <row r="23" spans="1:31" ht="27.75" customHeight="1">
      <c r="A23" s="14">
        <v>15</v>
      </c>
      <c r="B23" s="445" t="s">
        <v>1443</v>
      </c>
      <c r="C23" s="442" t="s">
        <v>467</v>
      </c>
      <c r="D23" s="443" t="s">
        <v>313</v>
      </c>
      <c r="E23" s="301" t="s">
        <v>364</v>
      </c>
      <c r="F23" s="303" t="s">
        <v>435</v>
      </c>
      <c r="G23" s="439">
        <v>45418</v>
      </c>
      <c r="H23" s="18" t="s">
        <v>233</v>
      </c>
      <c r="I23" s="50"/>
      <c r="J23" s="50">
        <v>1</v>
      </c>
      <c r="K23" s="50"/>
      <c r="L23" s="50"/>
      <c r="M23" s="50"/>
      <c r="N23" s="50"/>
      <c r="O23" s="50"/>
      <c r="P23" s="50"/>
      <c r="Q23" s="57"/>
      <c r="R23" s="58"/>
      <c r="S23" s="58"/>
      <c r="T23" s="58">
        <v>1</v>
      </c>
      <c r="U23" s="58"/>
      <c r="V23" s="256" t="s">
        <v>1198</v>
      </c>
      <c r="W23" s="59"/>
      <c r="X23" s="60"/>
      <c r="Y23" s="27"/>
      <c r="Z23" s="27"/>
      <c r="AA23" s="27"/>
      <c r="AB23" s="27"/>
      <c r="AC23" s="27"/>
      <c r="AD23" s="26"/>
      <c r="AE23" s="9"/>
    </row>
    <row r="24" spans="1:31" ht="27.75" customHeight="1">
      <c r="A24" s="14">
        <v>16</v>
      </c>
      <c r="B24" s="445" t="s">
        <v>1444</v>
      </c>
      <c r="C24" s="442" t="s">
        <v>467</v>
      </c>
      <c r="D24" s="443" t="s">
        <v>313</v>
      </c>
      <c r="E24" s="301" t="s">
        <v>364</v>
      </c>
      <c r="F24" s="303" t="s">
        <v>286</v>
      </c>
      <c r="G24" s="439">
        <v>45419</v>
      </c>
      <c r="H24" s="18" t="s">
        <v>233</v>
      </c>
      <c r="I24" s="50"/>
      <c r="J24" s="50">
        <v>1</v>
      </c>
      <c r="K24" s="50"/>
      <c r="L24" s="50"/>
      <c r="M24" s="50"/>
      <c r="N24" s="50"/>
      <c r="O24" s="50"/>
      <c r="P24" s="50"/>
      <c r="Q24" s="57"/>
      <c r="R24" s="58"/>
      <c r="S24" s="58"/>
      <c r="T24" s="58">
        <v>1</v>
      </c>
      <c r="U24" s="58"/>
      <c r="V24" s="256" t="s">
        <v>1198</v>
      </c>
      <c r="W24" s="59"/>
      <c r="X24" s="60"/>
      <c r="Y24" s="27"/>
      <c r="Z24" s="27"/>
      <c r="AA24" s="27"/>
      <c r="AB24" s="27"/>
      <c r="AC24" s="27"/>
      <c r="AD24" s="26"/>
      <c r="AE24" s="9"/>
    </row>
    <row r="25" spans="1:31" ht="27.75" customHeight="1">
      <c r="A25" s="14">
        <v>17</v>
      </c>
      <c r="B25" s="445" t="s">
        <v>1445</v>
      </c>
      <c r="C25" s="442" t="s">
        <v>467</v>
      </c>
      <c r="D25" s="443" t="s">
        <v>313</v>
      </c>
      <c r="E25" s="301" t="s">
        <v>364</v>
      </c>
      <c r="F25" s="303" t="s">
        <v>417</v>
      </c>
      <c r="G25" s="439">
        <v>45419</v>
      </c>
      <c r="H25" s="18" t="s">
        <v>233</v>
      </c>
      <c r="I25" s="50"/>
      <c r="J25" s="50">
        <v>1</v>
      </c>
      <c r="K25" s="50"/>
      <c r="L25" s="50"/>
      <c r="M25" s="50"/>
      <c r="N25" s="50"/>
      <c r="O25" s="50"/>
      <c r="P25" s="50"/>
      <c r="Q25" s="57"/>
      <c r="R25" s="58"/>
      <c r="S25" s="58"/>
      <c r="T25" s="58">
        <v>1</v>
      </c>
      <c r="U25" s="58"/>
      <c r="V25" s="256" t="s">
        <v>1198</v>
      </c>
      <c r="W25" s="59"/>
      <c r="X25" s="60"/>
      <c r="Y25" s="27"/>
      <c r="Z25" s="27"/>
      <c r="AA25" s="27"/>
      <c r="AB25" s="27"/>
      <c r="AC25" s="27"/>
      <c r="AD25" s="26"/>
      <c r="AE25" s="9"/>
    </row>
    <row r="26" spans="1:31" ht="27.75" customHeight="1">
      <c r="A26" s="14">
        <v>18</v>
      </c>
      <c r="B26" s="445" t="s">
        <v>1446</v>
      </c>
      <c r="C26" s="442" t="s">
        <v>467</v>
      </c>
      <c r="D26" s="443" t="s">
        <v>313</v>
      </c>
      <c r="E26" s="301" t="s">
        <v>364</v>
      </c>
      <c r="F26" s="303" t="s">
        <v>415</v>
      </c>
      <c r="G26" s="439">
        <v>45419</v>
      </c>
      <c r="H26" s="18" t="s">
        <v>233</v>
      </c>
      <c r="I26" s="50"/>
      <c r="J26" s="50">
        <v>1</v>
      </c>
      <c r="K26" s="50"/>
      <c r="L26" s="50"/>
      <c r="M26" s="50"/>
      <c r="N26" s="50"/>
      <c r="O26" s="50"/>
      <c r="P26" s="50"/>
      <c r="Q26" s="57"/>
      <c r="R26" s="58"/>
      <c r="S26" s="58"/>
      <c r="T26" s="58">
        <v>1</v>
      </c>
      <c r="U26" s="58"/>
      <c r="V26" s="256" t="s">
        <v>1198</v>
      </c>
      <c r="W26" s="59"/>
      <c r="X26" s="60"/>
      <c r="Y26" s="27"/>
      <c r="Z26" s="27"/>
      <c r="AA26" s="27"/>
      <c r="AB26" s="27"/>
      <c r="AC26" s="27"/>
      <c r="AD26" s="26"/>
      <c r="AE26" s="9"/>
    </row>
    <row r="27" spans="1:31" ht="27.75" customHeight="1">
      <c r="A27" s="14">
        <v>19</v>
      </c>
      <c r="B27" s="445" t="s">
        <v>1447</v>
      </c>
      <c r="C27" s="442" t="s">
        <v>467</v>
      </c>
      <c r="D27" s="443" t="s">
        <v>313</v>
      </c>
      <c r="E27" s="301" t="s">
        <v>364</v>
      </c>
      <c r="F27" s="303" t="s">
        <v>443</v>
      </c>
      <c r="G27" s="439">
        <v>45419</v>
      </c>
      <c r="H27" s="18" t="s">
        <v>233</v>
      </c>
      <c r="I27" s="50"/>
      <c r="J27" s="50">
        <v>1</v>
      </c>
      <c r="K27" s="50"/>
      <c r="L27" s="50"/>
      <c r="M27" s="50"/>
      <c r="N27" s="50"/>
      <c r="O27" s="50"/>
      <c r="P27" s="50"/>
      <c r="Q27" s="57"/>
      <c r="R27" s="58"/>
      <c r="S27" s="58"/>
      <c r="T27" s="58">
        <v>1</v>
      </c>
      <c r="U27" s="58"/>
      <c r="V27" s="256" t="s">
        <v>1198</v>
      </c>
      <c r="W27" s="59"/>
      <c r="X27" s="60"/>
      <c r="Y27" s="27"/>
      <c r="Z27" s="27"/>
      <c r="AA27" s="27"/>
      <c r="AB27" s="27"/>
      <c r="AC27" s="27"/>
      <c r="AD27" s="26"/>
      <c r="AE27" s="9"/>
    </row>
    <row r="28" spans="1:31" ht="27.75" customHeight="1">
      <c r="A28" s="14">
        <v>20</v>
      </c>
      <c r="B28" s="445" t="s">
        <v>1448</v>
      </c>
      <c r="C28" s="442" t="s">
        <v>467</v>
      </c>
      <c r="D28" s="443" t="s">
        <v>313</v>
      </c>
      <c r="E28" s="301" t="s">
        <v>364</v>
      </c>
      <c r="F28" s="303" t="s">
        <v>435</v>
      </c>
      <c r="G28" s="439">
        <v>45419</v>
      </c>
      <c r="H28" s="18" t="s">
        <v>233</v>
      </c>
      <c r="I28" s="50"/>
      <c r="J28" s="50">
        <v>1</v>
      </c>
      <c r="K28" s="50"/>
      <c r="L28" s="50"/>
      <c r="M28" s="50"/>
      <c r="N28" s="50"/>
      <c r="O28" s="50"/>
      <c r="P28" s="50"/>
      <c r="Q28" s="57"/>
      <c r="R28" s="58"/>
      <c r="S28" s="58"/>
      <c r="T28" s="58">
        <v>1</v>
      </c>
      <c r="U28" s="58"/>
      <c r="V28" s="256" t="s">
        <v>1198</v>
      </c>
      <c r="W28" s="59"/>
      <c r="X28" s="60"/>
      <c r="Y28" s="27"/>
      <c r="Z28" s="27"/>
      <c r="AA28" s="27"/>
      <c r="AB28" s="27"/>
      <c r="AC28" s="27"/>
      <c r="AD28" s="26"/>
      <c r="AE28" s="9"/>
    </row>
    <row r="29" spans="1:31" ht="27.75" customHeight="1">
      <c r="A29" s="14">
        <v>21</v>
      </c>
      <c r="B29" s="445" t="s">
        <v>1449</v>
      </c>
      <c r="C29" s="442" t="s">
        <v>467</v>
      </c>
      <c r="D29" s="443" t="s">
        <v>313</v>
      </c>
      <c r="E29" s="301" t="s">
        <v>364</v>
      </c>
      <c r="F29" s="303" t="s">
        <v>445</v>
      </c>
      <c r="G29" s="439">
        <v>45419</v>
      </c>
      <c r="H29" s="18" t="s">
        <v>233</v>
      </c>
      <c r="I29" s="50"/>
      <c r="J29" s="50">
        <v>1</v>
      </c>
      <c r="K29" s="50"/>
      <c r="L29" s="50"/>
      <c r="M29" s="50"/>
      <c r="N29" s="50"/>
      <c r="O29" s="50"/>
      <c r="P29" s="50"/>
      <c r="Q29" s="57"/>
      <c r="R29" s="58"/>
      <c r="S29" s="58"/>
      <c r="T29" s="58">
        <v>1</v>
      </c>
      <c r="U29" s="58"/>
      <c r="V29" s="256" t="s">
        <v>1198</v>
      </c>
      <c r="W29" s="59"/>
      <c r="X29" s="60"/>
      <c r="Y29" s="27"/>
      <c r="Z29" s="27"/>
      <c r="AA29" s="27"/>
      <c r="AB29" s="27"/>
      <c r="AC29" s="27"/>
      <c r="AD29" s="26"/>
      <c r="AE29" s="9"/>
    </row>
    <row r="30" spans="1:31" ht="27.75" customHeight="1">
      <c r="A30" s="14">
        <v>22</v>
      </c>
      <c r="B30" s="445" t="s">
        <v>1450</v>
      </c>
      <c r="C30" s="442" t="s">
        <v>467</v>
      </c>
      <c r="D30" s="443" t="s">
        <v>313</v>
      </c>
      <c r="E30" s="301" t="s">
        <v>364</v>
      </c>
      <c r="F30" s="303" t="s">
        <v>426</v>
      </c>
      <c r="G30" s="439">
        <v>45419</v>
      </c>
      <c r="H30" s="18" t="s">
        <v>233</v>
      </c>
      <c r="I30" s="50"/>
      <c r="J30" s="50">
        <v>1</v>
      </c>
      <c r="K30" s="50"/>
      <c r="L30" s="50"/>
      <c r="M30" s="50"/>
      <c r="N30" s="50"/>
      <c r="O30" s="50"/>
      <c r="P30" s="50"/>
      <c r="Q30" s="57"/>
      <c r="R30" s="58"/>
      <c r="S30" s="58"/>
      <c r="T30" s="58">
        <v>1</v>
      </c>
      <c r="U30" s="58"/>
      <c r="V30" s="256" t="s">
        <v>1198</v>
      </c>
      <c r="W30" s="59"/>
      <c r="X30" s="60"/>
      <c r="Y30" s="27"/>
      <c r="Z30" s="27"/>
      <c r="AA30" s="27"/>
      <c r="AB30" s="27"/>
      <c r="AC30" s="27"/>
      <c r="AD30" s="26"/>
      <c r="AE30" s="9"/>
    </row>
    <row r="31" spans="1:31" ht="27.75" customHeight="1">
      <c r="A31" s="14">
        <v>23</v>
      </c>
      <c r="B31" s="445" t="s">
        <v>1451</v>
      </c>
      <c r="C31" s="442" t="s">
        <v>467</v>
      </c>
      <c r="D31" s="443" t="s">
        <v>313</v>
      </c>
      <c r="E31" s="301" t="s">
        <v>364</v>
      </c>
      <c r="F31" s="303" t="s">
        <v>448</v>
      </c>
      <c r="G31" s="439">
        <v>45419</v>
      </c>
      <c r="H31" s="18" t="s">
        <v>233</v>
      </c>
      <c r="I31" s="50"/>
      <c r="J31" s="50">
        <v>1</v>
      </c>
      <c r="K31" s="50"/>
      <c r="L31" s="50"/>
      <c r="M31" s="50"/>
      <c r="N31" s="50"/>
      <c r="O31" s="50"/>
      <c r="P31" s="50"/>
      <c r="Q31" s="57"/>
      <c r="R31" s="58"/>
      <c r="S31" s="58"/>
      <c r="T31" s="58">
        <v>1</v>
      </c>
      <c r="U31" s="58"/>
      <c r="V31" s="256" t="s">
        <v>1198</v>
      </c>
      <c r="W31" s="59"/>
      <c r="X31" s="60"/>
      <c r="Y31" s="27"/>
      <c r="Z31" s="27"/>
      <c r="AA31" s="27"/>
      <c r="AB31" s="27"/>
      <c r="AC31" s="27"/>
      <c r="AD31" s="26"/>
      <c r="AE31" s="9"/>
    </row>
    <row r="32" spans="1:31" ht="27.75" customHeight="1">
      <c r="A32" s="14">
        <v>24</v>
      </c>
      <c r="B32" s="445" t="s">
        <v>1452</v>
      </c>
      <c r="C32" s="442" t="s">
        <v>467</v>
      </c>
      <c r="D32" s="443" t="s">
        <v>313</v>
      </c>
      <c r="E32" s="301" t="s">
        <v>364</v>
      </c>
      <c r="F32" s="303" t="s">
        <v>286</v>
      </c>
      <c r="G32" s="439">
        <v>45420</v>
      </c>
      <c r="H32" s="18" t="s">
        <v>233</v>
      </c>
      <c r="I32" s="50"/>
      <c r="J32" s="50">
        <v>1</v>
      </c>
      <c r="K32" s="50"/>
      <c r="L32" s="50"/>
      <c r="M32" s="50"/>
      <c r="N32" s="50"/>
      <c r="O32" s="50"/>
      <c r="P32" s="50"/>
      <c r="Q32" s="57"/>
      <c r="R32" s="58"/>
      <c r="S32" s="58"/>
      <c r="T32" s="58">
        <v>1</v>
      </c>
      <c r="U32" s="58"/>
      <c r="V32" s="256" t="s">
        <v>1198</v>
      </c>
      <c r="W32" s="59"/>
      <c r="X32" s="60"/>
      <c r="Y32" s="27"/>
      <c r="Z32" s="27"/>
      <c r="AA32" s="27"/>
      <c r="AB32" s="27"/>
      <c r="AC32" s="27"/>
      <c r="AD32" s="26"/>
      <c r="AE32" s="9"/>
    </row>
    <row r="33" spans="1:31" ht="27.75" customHeight="1">
      <c r="A33" s="14">
        <v>25</v>
      </c>
      <c r="B33" s="445" t="s">
        <v>1453</v>
      </c>
      <c r="C33" s="442" t="s">
        <v>467</v>
      </c>
      <c r="D33" s="443" t="s">
        <v>313</v>
      </c>
      <c r="E33" s="301" t="s">
        <v>364</v>
      </c>
      <c r="F33" s="303" t="s">
        <v>417</v>
      </c>
      <c r="G33" s="439">
        <v>45420</v>
      </c>
      <c r="H33" s="18" t="s">
        <v>233</v>
      </c>
      <c r="I33" s="50"/>
      <c r="J33" s="50">
        <v>1</v>
      </c>
      <c r="K33" s="50"/>
      <c r="L33" s="50"/>
      <c r="M33" s="50"/>
      <c r="N33" s="50"/>
      <c r="O33" s="50"/>
      <c r="P33" s="50"/>
      <c r="Q33" s="57"/>
      <c r="R33" s="58"/>
      <c r="S33" s="58"/>
      <c r="T33" s="58">
        <v>1</v>
      </c>
      <c r="U33" s="58"/>
      <c r="V33" s="256" t="s">
        <v>1198</v>
      </c>
      <c r="W33" s="59"/>
      <c r="X33" s="60"/>
      <c r="Y33" s="27"/>
      <c r="Z33" s="27"/>
      <c r="AA33" s="27"/>
      <c r="AB33" s="27"/>
      <c r="AC33" s="27"/>
      <c r="AD33" s="26"/>
      <c r="AE33" s="9"/>
    </row>
    <row r="34" spans="1:31" ht="27.75" customHeight="1">
      <c r="A34" s="14">
        <v>26</v>
      </c>
      <c r="B34" s="445" t="s">
        <v>1454</v>
      </c>
      <c r="C34" s="442" t="s">
        <v>467</v>
      </c>
      <c r="D34" s="443" t="s">
        <v>313</v>
      </c>
      <c r="E34" s="301" t="s">
        <v>364</v>
      </c>
      <c r="F34" s="303" t="s">
        <v>415</v>
      </c>
      <c r="G34" s="439">
        <v>45420</v>
      </c>
      <c r="H34" s="18" t="s">
        <v>233</v>
      </c>
      <c r="I34" s="50"/>
      <c r="J34" s="50">
        <v>1</v>
      </c>
      <c r="K34" s="50"/>
      <c r="L34" s="50"/>
      <c r="M34" s="50"/>
      <c r="N34" s="50"/>
      <c r="O34" s="50"/>
      <c r="P34" s="50"/>
      <c r="Q34" s="57"/>
      <c r="R34" s="58"/>
      <c r="S34" s="58"/>
      <c r="T34" s="58">
        <v>1</v>
      </c>
      <c r="U34" s="58"/>
      <c r="V34" s="256" t="s">
        <v>1198</v>
      </c>
      <c r="W34" s="59"/>
      <c r="X34" s="60"/>
      <c r="Y34" s="27"/>
      <c r="Z34" s="27"/>
      <c r="AA34" s="27"/>
      <c r="AB34" s="27"/>
      <c r="AC34" s="27"/>
      <c r="AD34" s="26"/>
      <c r="AE34" s="9"/>
    </row>
    <row r="35" spans="1:31" ht="27.75" customHeight="1">
      <c r="A35" s="14">
        <v>27</v>
      </c>
      <c r="B35" s="445" t="s">
        <v>1455</v>
      </c>
      <c r="C35" s="442" t="s">
        <v>467</v>
      </c>
      <c r="D35" s="443" t="s">
        <v>313</v>
      </c>
      <c r="E35" s="301" t="s">
        <v>364</v>
      </c>
      <c r="F35" s="303" t="s">
        <v>443</v>
      </c>
      <c r="G35" s="439">
        <v>45420</v>
      </c>
      <c r="H35" s="18" t="s">
        <v>233</v>
      </c>
      <c r="I35" s="50"/>
      <c r="J35" s="50">
        <v>1</v>
      </c>
      <c r="K35" s="50"/>
      <c r="L35" s="50"/>
      <c r="M35" s="50"/>
      <c r="N35" s="50"/>
      <c r="O35" s="50"/>
      <c r="P35" s="50"/>
      <c r="Q35" s="57"/>
      <c r="R35" s="58"/>
      <c r="S35" s="58"/>
      <c r="T35" s="58">
        <v>1</v>
      </c>
      <c r="U35" s="58"/>
      <c r="V35" s="256" t="s">
        <v>1198</v>
      </c>
      <c r="W35" s="59"/>
      <c r="X35" s="60"/>
      <c r="Y35" s="27"/>
      <c r="Z35" s="27"/>
      <c r="AA35" s="27"/>
      <c r="AB35" s="27"/>
      <c r="AC35" s="27"/>
      <c r="AD35" s="26"/>
      <c r="AE35" s="9"/>
    </row>
    <row r="36" spans="1:31" ht="27.75" customHeight="1">
      <c r="A36" s="14">
        <v>28</v>
      </c>
      <c r="B36" s="445" t="s">
        <v>1456</v>
      </c>
      <c r="C36" s="442" t="s">
        <v>467</v>
      </c>
      <c r="D36" s="443" t="s">
        <v>313</v>
      </c>
      <c r="E36" s="301" t="s">
        <v>364</v>
      </c>
      <c r="F36" s="303" t="s">
        <v>435</v>
      </c>
      <c r="G36" s="439">
        <v>45420</v>
      </c>
      <c r="H36" s="18" t="s">
        <v>233</v>
      </c>
      <c r="I36" s="50"/>
      <c r="J36" s="50">
        <v>1</v>
      </c>
      <c r="K36" s="50"/>
      <c r="L36" s="50"/>
      <c r="M36" s="50"/>
      <c r="N36" s="50"/>
      <c r="O36" s="50"/>
      <c r="P36" s="50"/>
      <c r="Q36" s="57"/>
      <c r="R36" s="58"/>
      <c r="S36" s="58"/>
      <c r="T36" s="58">
        <v>1</v>
      </c>
      <c r="U36" s="58"/>
      <c r="V36" s="256" t="s">
        <v>1198</v>
      </c>
      <c r="W36" s="59"/>
      <c r="X36" s="60"/>
      <c r="Y36" s="27"/>
      <c r="Z36" s="27"/>
      <c r="AA36" s="27"/>
      <c r="AB36" s="27"/>
      <c r="AC36" s="27"/>
      <c r="AD36" s="26"/>
      <c r="AE36" s="9"/>
    </row>
    <row r="37" spans="1:31" ht="27.75" customHeight="1">
      <c r="A37" s="14">
        <v>29</v>
      </c>
      <c r="B37" s="445" t="s">
        <v>1457</v>
      </c>
      <c r="C37" s="442" t="s">
        <v>467</v>
      </c>
      <c r="D37" s="443" t="s">
        <v>313</v>
      </c>
      <c r="E37" s="301" t="s">
        <v>364</v>
      </c>
      <c r="F37" s="303" t="s">
        <v>445</v>
      </c>
      <c r="G37" s="439">
        <v>45420</v>
      </c>
      <c r="H37" s="18" t="s">
        <v>233</v>
      </c>
      <c r="I37" s="50"/>
      <c r="J37" s="50">
        <v>1</v>
      </c>
      <c r="K37" s="50"/>
      <c r="L37" s="50"/>
      <c r="M37" s="50"/>
      <c r="N37" s="50"/>
      <c r="O37" s="50"/>
      <c r="P37" s="50"/>
      <c r="Q37" s="57"/>
      <c r="R37" s="58"/>
      <c r="S37" s="58"/>
      <c r="T37" s="58">
        <v>1</v>
      </c>
      <c r="U37" s="58"/>
      <c r="V37" s="256" t="s">
        <v>1198</v>
      </c>
      <c r="W37" s="59"/>
      <c r="X37" s="60"/>
      <c r="Y37" s="27"/>
      <c r="Z37" s="27"/>
      <c r="AA37" s="27"/>
      <c r="AB37" s="27"/>
      <c r="AC37" s="27"/>
      <c r="AD37" s="26"/>
      <c r="AE37" s="9"/>
    </row>
    <row r="38" spans="1:31" ht="27.75" customHeight="1">
      <c r="A38" s="14">
        <v>30</v>
      </c>
      <c r="B38" s="445" t="s">
        <v>1458</v>
      </c>
      <c r="C38" s="442" t="s">
        <v>467</v>
      </c>
      <c r="D38" s="443" t="s">
        <v>313</v>
      </c>
      <c r="E38" s="301" t="s">
        <v>364</v>
      </c>
      <c r="F38" s="303" t="s">
        <v>426</v>
      </c>
      <c r="G38" s="439">
        <v>45420</v>
      </c>
      <c r="H38" s="18" t="s">
        <v>233</v>
      </c>
      <c r="I38" s="50"/>
      <c r="J38" s="50">
        <v>1</v>
      </c>
      <c r="K38" s="50"/>
      <c r="L38" s="50"/>
      <c r="M38" s="50"/>
      <c r="N38" s="50"/>
      <c r="O38" s="50"/>
      <c r="P38" s="50"/>
      <c r="Q38" s="57"/>
      <c r="R38" s="58"/>
      <c r="S38" s="58"/>
      <c r="T38" s="58">
        <v>1</v>
      </c>
      <c r="U38" s="58"/>
      <c r="V38" s="256" t="s">
        <v>1198</v>
      </c>
      <c r="W38" s="59"/>
      <c r="X38" s="60"/>
      <c r="Y38" s="27"/>
      <c r="Z38" s="27"/>
      <c r="AA38" s="27"/>
      <c r="AB38" s="27"/>
      <c r="AC38" s="27"/>
      <c r="AD38" s="26"/>
      <c r="AE38" s="9"/>
    </row>
    <row r="39" spans="1:31" ht="27.75" customHeight="1">
      <c r="A39" s="14">
        <v>31</v>
      </c>
      <c r="B39" s="446" t="s">
        <v>1459</v>
      </c>
      <c r="C39" s="442" t="s">
        <v>467</v>
      </c>
      <c r="D39" s="443" t="s">
        <v>313</v>
      </c>
      <c r="E39" s="301" t="s">
        <v>364</v>
      </c>
      <c r="F39" s="303" t="s">
        <v>448</v>
      </c>
      <c r="G39" s="439">
        <v>45420</v>
      </c>
      <c r="H39" s="18" t="s">
        <v>233</v>
      </c>
      <c r="I39" s="50"/>
      <c r="J39" s="50">
        <v>1</v>
      </c>
      <c r="K39" s="50"/>
      <c r="L39" s="50"/>
      <c r="M39" s="50"/>
      <c r="N39" s="50"/>
      <c r="O39" s="50"/>
      <c r="P39" s="50"/>
      <c r="Q39" s="57"/>
      <c r="R39" s="58"/>
      <c r="S39" s="58"/>
      <c r="T39" s="58">
        <v>1</v>
      </c>
      <c r="U39" s="58"/>
      <c r="V39" s="256" t="s">
        <v>1198</v>
      </c>
      <c r="W39" s="59"/>
      <c r="X39" s="60"/>
      <c r="Y39" s="27"/>
      <c r="Z39" s="27"/>
      <c r="AA39" s="27"/>
      <c r="AB39" s="27"/>
      <c r="AC39" s="27"/>
      <c r="AD39" s="26"/>
      <c r="AE39" s="9"/>
    </row>
    <row r="40" spans="1:31" ht="27.75" customHeight="1">
      <c r="A40" s="14">
        <v>32</v>
      </c>
      <c r="B40" s="446" t="s">
        <v>1460</v>
      </c>
      <c r="C40" s="442" t="s">
        <v>467</v>
      </c>
      <c r="D40" s="443" t="s">
        <v>313</v>
      </c>
      <c r="E40" s="301" t="s">
        <v>364</v>
      </c>
      <c r="F40" s="303" t="s">
        <v>286</v>
      </c>
      <c r="G40" s="439">
        <v>45421</v>
      </c>
      <c r="H40" s="18" t="s">
        <v>233</v>
      </c>
      <c r="I40" s="50"/>
      <c r="J40" s="50">
        <v>1</v>
      </c>
      <c r="K40" s="50"/>
      <c r="L40" s="50"/>
      <c r="M40" s="50"/>
      <c r="N40" s="50"/>
      <c r="O40" s="50"/>
      <c r="P40" s="50"/>
      <c r="Q40" s="57"/>
      <c r="R40" s="58"/>
      <c r="S40" s="58"/>
      <c r="T40" s="58">
        <v>1</v>
      </c>
      <c r="U40" s="58"/>
      <c r="V40" s="256" t="s">
        <v>1198</v>
      </c>
      <c r="W40" s="59"/>
      <c r="X40" s="60"/>
      <c r="Y40" s="27"/>
      <c r="Z40" s="27"/>
      <c r="AA40" s="27"/>
      <c r="AB40" s="27"/>
      <c r="AC40" s="27"/>
      <c r="AD40" s="26"/>
      <c r="AE40" s="9"/>
    </row>
    <row r="41" spans="1:31" ht="27.75" customHeight="1">
      <c r="A41" s="14">
        <v>33</v>
      </c>
      <c r="B41" s="446" t="s">
        <v>1461</v>
      </c>
      <c r="C41" s="442" t="s">
        <v>467</v>
      </c>
      <c r="D41" s="443" t="s">
        <v>313</v>
      </c>
      <c r="E41" s="301" t="s">
        <v>364</v>
      </c>
      <c r="F41" s="303" t="s">
        <v>417</v>
      </c>
      <c r="G41" s="439">
        <v>45421</v>
      </c>
      <c r="H41" s="18" t="s">
        <v>233</v>
      </c>
      <c r="I41" s="50"/>
      <c r="J41" s="50">
        <v>1</v>
      </c>
      <c r="K41" s="50"/>
      <c r="L41" s="50"/>
      <c r="M41" s="50"/>
      <c r="N41" s="50"/>
      <c r="O41" s="50"/>
      <c r="P41" s="50"/>
      <c r="Q41" s="57"/>
      <c r="R41" s="58"/>
      <c r="S41" s="58"/>
      <c r="T41" s="58">
        <v>1</v>
      </c>
      <c r="U41" s="58"/>
      <c r="V41" s="256" t="s">
        <v>1198</v>
      </c>
      <c r="W41" s="59"/>
      <c r="X41" s="60"/>
      <c r="Y41" s="27"/>
      <c r="Z41" s="27"/>
      <c r="AA41" s="27"/>
      <c r="AB41" s="27"/>
      <c r="AC41" s="27"/>
      <c r="AD41" s="26"/>
      <c r="AE41" s="9"/>
    </row>
    <row r="42" spans="1:31" ht="27.75" customHeight="1">
      <c r="A42" s="14">
        <v>34</v>
      </c>
      <c r="B42" s="446" t="s">
        <v>1462</v>
      </c>
      <c r="C42" s="442" t="s">
        <v>467</v>
      </c>
      <c r="D42" s="443" t="s">
        <v>313</v>
      </c>
      <c r="E42" s="301" t="s">
        <v>364</v>
      </c>
      <c r="F42" s="303" t="s">
        <v>415</v>
      </c>
      <c r="G42" s="439">
        <v>45421</v>
      </c>
      <c r="H42" s="18" t="s">
        <v>233</v>
      </c>
      <c r="I42" s="50"/>
      <c r="J42" s="50">
        <v>1</v>
      </c>
      <c r="K42" s="50"/>
      <c r="L42" s="50"/>
      <c r="M42" s="50"/>
      <c r="N42" s="50"/>
      <c r="O42" s="50"/>
      <c r="P42" s="50"/>
      <c r="Q42" s="57"/>
      <c r="R42" s="58"/>
      <c r="S42" s="58"/>
      <c r="T42" s="58">
        <v>1</v>
      </c>
      <c r="U42" s="58"/>
      <c r="V42" s="256" t="s">
        <v>1198</v>
      </c>
      <c r="W42" s="59"/>
      <c r="X42" s="60"/>
      <c r="Y42" s="27"/>
      <c r="Z42" s="27"/>
      <c r="AA42" s="27"/>
      <c r="AB42" s="27"/>
      <c r="AC42" s="27"/>
      <c r="AD42" s="26"/>
      <c r="AE42" s="9"/>
    </row>
    <row r="43" spans="1:31" ht="27.75" customHeight="1">
      <c r="A43" s="14">
        <v>35</v>
      </c>
      <c r="B43" s="446" t="s">
        <v>1463</v>
      </c>
      <c r="C43" s="442" t="s">
        <v>467</v>
      </c>
      <c r="D43" s="443" t="s">
        <v>313</v>
      </c>
      <c r="E43" s="301" t="s">
        <v>364</v>
      </c>
      <c r="F43" s="303" t="s">
        <v>443</v>
      </c>
      <c r="G43" s="439">
        <v>45422</v>
      </c>
      <c r="H43" s="18" t="s">
        <v>233</v>
      </c>
      <c r="I43" s="50"/>
      <c r="J43" s="50">
        <v>1</v>
      </c>
      <c r="K43" s="50"/>
      <c r="L43" s="50"/>
      <c r="M43" s="50"/>
      <c r="N43" s="50"/>
      <c r="O43" s="50"/>
      <c r="P43" s="50"/>
      <c r="Q43" s="57"/>
      <c r="R43" s="58"/>
      <c r="S43" s="58"/>
      <c r="T43" s="58">
        <v>1</v>
      </c>
      <c r="U43" s="58"/>
      <c r="V43" s="256" t="s">
        <v>1198</v>
      </c>
      <c r="W43" s="59"/>
      <c r="X43" s="60"/>
      <c r="Y43" s="27"/>
      <c r="Z43" s="27"/>
      <c r="AA43" s="27"/>
      <c r="AB43" s="27"/>
      <c r="AC43" s="27"/>
      <c r="AD43" s="26"/>
      <c r="AE43" s="9"/>
    </row>
    <row r="44" spans="1:31" ht="27.75" customHeight="1">
      <c r="A44" s="14">
        <v>36</v>
      </c>
      <c r="B44" s="446" t="s">
        <v>1464</v>
      </c>
      <c r="C44" s="442" t="s">
        <v>467</v>
      </c>
      <c r="D44" s="443" t="s">
        <v>313</v>
      </c>
      <c r="E44" s="301" t="s">
        <v>364</v>
      </c>
      <c r="F44" s="303" t="s">
        <v>435</v>
      </c>
      <c r="G44" s="439">
        <v>45422</v>
      </c>
      <c r="H44" s="18" t="s">
        <v>233</v>
      </c>
      <c r="I44" s="50"/>
      <c r="J44" s="50">
        <v>1</v>
      </c>
      <c r="K44" s="50"/>
      <c r="L44" s="50"/>
      <c r="M44" s="50"/>
      <c r="N44" s="50"/>
      <c r="O44" s="50"/>
      <c r="P44" s="50"/>
      <c r="Q44" s="57"/>
      <c r="R44" s="58"/>
      <c r="S44" s="58"/>
      <c r="T44" s="58">
        <v>1</v>
      </c>
      <c r="U44" s="58"/>
      <c r="V44" s="256" t="s">
        <v>1198</v>
      </c>
      <c r="W44" s="59"/>
      <c r="X44" s="60"/>
      <c r="Y44" s="27"/>
      <c r="Z44" s="27"/>
      <c r="AA44" s="27"/>
      <c r="AB44" s="27"/>
      <c r="AC44" s="27"/>
      <c r="AD44" s="26"/>
      <c r="AE44" s="9"/>
    </row>
    <row r="45" spans="1:31" ht="27.75" customHeight="1">
      <c r="A45" s="14">
        <v>37</v>
      </c>
      <c r="B45" s="446" t="s">
        <v>1465</v>
      </c>
      <c r="C45" s="442" t="s">
        <v>467</v>
      </c>
      <c r="D45" s="443" t="s">
        <v>313</v>
      </c>
      <c r="E45" s="301" t="s">
        <v>364</v>
      </c>
      <c r="F45" s="303" t="s">
        <v>445</v>
      </c>
      <c r="G45" s="439">
        <v>45422</v>
      </c>
      <c r="H45" s="18" t="s">
        <v>233</v>
      </c>
      <c r="I45" s="50"/>
      <c r="J45" s="50">
        <v>1</v>
      </c>
      <c r="K45" s="50"/>
      <c r="L45" s="50"/>
      <c r="M45" s="50"/>
      <c r="N45" s="50"/>
      <c r="O45" s="50"/>
      <c r="P45" s="50"/>
      <c r="Q45" s="57"/>
      <c r="R45" s="58"/>
      <c r="S45" s="58"/>
      <c r="T45" s="58">
        <v>1</v>
      </c>
      <c r="U45" s="58"/>
      <c r="V45" s="256" t="s">
        <v>1198</v>
      </c>
      <c r="W45" s="59"/>
      <c r="X45" s="60"/>
      <c r="Y45" s="27"/>
      <c r="Z45" s="27"/>
      <c r="AA45" s="27"/>
      <c r="AB45" s="27"/>
      <c r="AC45" s="27"/>
      <c r="AD45" s="26"/>
      <c r="AE45" s="9"/>
    </row>
    <row r="46" spans="1:31" ht="27.75" customHeight="1">
      <c r="A46" s="14">
        <v>38</v>
      </c>
      <c r="B46" s="446" t="s">
        <v>1466</v>
      </c>
      <c r="C46" s="442" t="s">
        <v>467</v>
      </c>
      <c r="D46" s="443" t="s">
        <v>313</v>
      </c>
      <c r="E46" s="301" t="s">
        <v>364</v>
      </c>
      <c r="F46" s="303" t="s">
        <v>426</v>
      </c>
      <c r="G46" s="439">
        <v>45422</v>
      </c>
      <c r="H46" s="18" t="s">
        <v>233</v>
      </c>
      <c r="I46" s="50"/>
      <c r="J46" s="50">
        <v>1</v>
      </c>
      <c r="K46" s="50"/>
      <c r="L46" s="50"/>
      <c r="M46" s="50"/>
      <c r="N46" s="50"/>
      <c r="O46" s="50"/>
      <c r="P46" s="50"/>
      <c r="Q46" s="57"/>
      <c r="R46" s="58"/>
      <c r="S46" s="58"/>
      <c r="T46" s="58">
        <v>1</v>
      </c>
      <c r="U46" s="58"/>
      <c r="V46" s="256" t="s">
        <v>1198</v>
      </c>
      <c r="W46" s="59"/>
      <c r="X46" s="60"/>
      <c r="Y46" s="27"/>
      <c r="Z46" s="27"/>
      <c r="AA46" s="27"/>
      <c r="AB46" s="27"/>
      <c r="AC46" s="27"/>
      <c r="AD46" s="26"/>
      <c r="AE46" s="9"/>
    </row>
    <row r="47" spans="1:31" ht="27.75" customHeight="1">
      <c r="A47" s="14">
        <v>39</v>
      </c>
      <c r="B47" s="446" t="s">
        <v>1467</v>
      </c>
      <c r="C47" s="442" t="s">
        <v>467</v>
      </c>
      <c r="D47" s="443" t="s">
        <v>313</v>
      </c>
      <c r="E47" s="301" t="s">
        <v>364</v>
      </c>
      <c r="F47" s="303" t="s">
        <v>448</v>
      </c>
      <c r="G47" s="439">
        <v>45422</v>
      </c>
      <c r="H47" s="18" t="s">
        <v>233</v>
      </c>
      <c r="I47" s="50"/>
      <c r="J47" s="50">
        <v>1</v>
      </c>
      <c r="K47" s="50"/>
      <c r="L47" s="50"/>
      <c r="M47" s="50"/>
      <c r="N47" s="50"/>
      <c r="O47" s="50"/>
      <c r="P47" s="50"/>
      <c r="Q47" s="57"/>
      <c r="R47" s="58"/>
      <c r="S47" s="58"/>
      <c r="T47" s="58">
        <v>1</v>
      </c>
      <c r="U47" s="58"/>
      <c r="V47" s="256" t="s">
        <v>1198</v>
      </c>
      <c r="W47" s="59"/>
      <c r="X47" s="60"/>
      <c r="Y47" s="27"/>
      <c r="Z47" s="27"/>
      <c r="AA47" s="27"/>
      <c r="AB47" s="27"/>
      <c r="AC47" s="27"/>
      <c r="AD47" s="26"/>
      <c r="AE47" s="9"/>
    </row>
    <row r="48" spans="1:31" ht="27.75" customHeight="1">
      <c r="A48" s="14">
        <v>40</v>
      </c>
      <c r="B48" s="446" t="s">
        <v>1468</v>
      </c>
      <c r="C48" s="442" t="s">
        <v>467</v>
      </c>
      <c r="D48" s="443" t="s">
        <v>313</v>
      </c>
      <c r="E48" s="301" t="s">
        <v>364</v>
      </c>
      <c r="F48" s="303" t="s">
        <v>286</v>
      </c>
      <c r="G48" s="439">
        <v>45422</v>
      </c>
      <c r="H48" s="18" t="s">
        <v>233</v>
      </c>
      <c r="I48" s="50"/>
      <c r="J48" s="50">
        <v>1</v>
      </c>
      <c r="K48" s="50"/>
      <c r="L48" s="50"/>
      <c r="M48" s="50"/>
      <c r="N48" s="50"/>
      <c r="O48" s="50"/>
      <c r="P48" s="50"/>
      <c r="Q48" s="57"/>
      <c r="R48" s="58"/>
      <c r="S48" s="58"/>
      <c r="T48" s="58">
        <v>1</v>
      </c>
      <c r="U48" s="58"/>
      <c r="V48" s="256" t="s">
        <v>1198</v>
      </c>
      <c r="W48" s="59"/>
      <c r="X48" s="60"/>
      <c r="Y48" s="27"/>
      <c r="Z48" s="27"/>
      <c r="AA48" s="27"/>
      <c r="AB48" s="27"/>
      <c r="AC48" s="27"/>
      <c r="AD48" s="26"/>
      <c r="AE48" s="9"/>
    </row>
    <row r="49" spans="1:31" ht="27.75" customHeight="1">
      <c r="A49" s="14">
        <v>41</v>
      </c>
      <c r="B49" s="446" t="s">
        <v>1469</v>
      </c>
      <c r="C49" s="442" t="s">
        <v>467</v>
      </c>
      <c r="D49" s="443" t="s">
        <v>313</v>
      </c>
      <c r="E49" s="301" t="s">
        <v>364</v>
      </c>
      <c r="F49" s="303" t="s">
        <v>417</v>
      </c>
      <c r="G49" s="439">
        <v>45422</v>
      </c>
      <c r="H49" s="18" t="s">
        <v>233</v>
      </c>
      <c r="I49" s="50"/>
      <c r="J49" s="50">
        <v>1</v>
      </c>
      <c r="K49" s="50"/>
      <c r="L49" s="50"/>
      <c r="M49" s="50"/>
      <c r="N49" s="50"/>
      <c r="O49" s="50"/>
      <c r="P49" s="50"/>
      <c r="Q49" s="57"/>
      <c r="R49" s="58"/>
      <c r="S49" s="58"/>
      <c r="T49" s="58">
        <v>1</v>
      </c>
      <c r="U49" s="58"/>
      <c r="V49" s="256" t="s">
        <v>1198</v>
      </c>
      <c r="W49" s="59"/>
      <c r="X49" s="60"/>
      <c r="Y49" s="27"/>
      <c r="Z49" s="27"/>
      <c r="AA49" s="27"/>
      <c r="AB49" s="27"/>
      <c r="AC49" s="27"/>
      <c r="AD49" s="26"/>
      <c r="AE49" s="9"/>
    </row>
    <row r="50" spans="1:31" ht="27.75" customHeight="1">
      <c r="A50" s="14">
        <v>42</v>
      </c>
      <c r="B50" s="446" t="s">
        <v>1470</v>
      </c>
      <c r="C50" s="442" t="s">
        <v>467</v>
      </c>
      <c r="D50" s="443" t="s">
        <v>313</v>
      </c>
      <c r="E50" s="301" t="s">
        <v>364</v>
      </c>
      <c r="F50" s="303" t="s">
        <v>415</v>
      </c>
      <c r="G50" s="439">
        <v>45422</v>
      </c>
      <c r="H50" s="18" t="s">
        <v>233</v>
      </c>
      <c r="I50" s="50"/>
      <c r="J50" s="50">
        <v>1</v>
      </c>
      <c r="K50" s="50"/>
      <c r="L50" s="50"/>
      <c r="M50" s="50"/>
      <c r="N50" s="50"/>
      <c r="O50" s="50"/>
      <c r="P50" s="50"/>
      <c r="Q50" s="57"/>
      <c r="R50" s="58"/>
      <c r="S50" s="58"/>
      <c r="T50" s="58">
        <v>1</v>
      </c>
      <c r="U50" s="58"/>
      <c r="V50" s="256" t="s">
        <v>1198</v>
      </c>
      <c r="W50" s="59"/>
      <c r="X50" s="60"/>
      <c r="Y50" s="27"/>
      <c r="Z50" s="27"/>
      <c r="AA50" s="27"/>
      <c r="AB50" s="27"/>
      <c r="AC50" s="27"/>
      <c r="AD50" s="26"/>
      <c r="AE50" s="9"/>
    </row>
    <row r="51" spans="1:31" ht="27.75" customHeight="1">
      <c r="A51" s="14">
        <v>43</v>
      </c>
      <c r="B51" s="446" t="s">
        <v>1471</v>
      </c>
      <c r="C51" s="442" t="s">
        <v>467</v>
      </c>
      <c r="D51" s="443" t="s">
        <v>313</v>
      </c>
      <c r="E51" s="301" t="s">
        <v>364</v>
      </c>
      <c r="F51" s="303" t="s">
        <v>443</v>
      </c>
      <c r="G51" s="439">
        <v>45423</v>
      </c>
      <c r="H51" s="18" t="s">
        <v>233</v>
      </c>
      <c r="I51" s="50"/>
      <c r="J51" s="50">
        <v>1</v>
      </c>
      <c r="K51" s="50"/>
      <c r="L51" s="50"/>
      <c r="M51" s="50"/>
      <c r="N51" s="50"/>
      <c r="O51" s="50"/>
      <c r="P51" s="50"/>
      <c r="Q51" s="57"/>
      <c r="R51" s="58"/>
      <c r="S51" s="58"/>
      <c r="T51" s="58">
        <v>1</v>
      </c>
      <c r="U51" s="58"/>
      <c r="V51" s="256" t="s">
        <v>1198</v>
      </c>
      <c r="W51" s="59"/>
      <c r="X51" s="60"/>
      <c r="Y51" s="27"/>
      <c r="Z51" s="27"/>
      <c r="AA51" s="27"/>
      <c r="AB51" s="27"/>
      <c r="AC51" s="27"/>
      <c r="AD51" s="26"/>
      <c r="AE51" s="9"/>
    </row>
    <row r="52" spans="1:31" ht="27.75" customHeight="1">
      <c r="A52" s="14">
        <v>44</v>
      </c>
      <c r="B52" s="446" t="s">
        <v>1472</v>
      </c>
      <c r="C52" s="442" t="s">
        <v>467</v>
      </c>
      <c r="D52" s="443" t="s">
        <v>313</v>
      </c>
      <c r="E52" s="301" t="s">
        <v>364</v>
      </c>
      <c r="F52" s="303" t="s">
        <v>435</v>
      </c>
      <c r="G52" s="439">
        <v>45423</v>
      </c>
      <c r="H52" s="18" t="s">
        <v>233</v>
      </c>
      <c r="I52" s="50"/>
      <c r="J52" s="50">
        <v>1</v>
      </c>
      <c r="K52" s="50"/>
      <c r="L52" s="50"/>
      <c r="M52" s="50"/>
      <c r="N52" s="50"/>
      <c r="O52" s="50"/>
      <c r="P52" s="50"/>
      <c r="Q52" s="57"/>
      <c r="R52" s="58"/>
      <c r="S52" s="58"/>
      <c r="T52" s="58">
        <v>1</v>
      </c>
      <c r="U52" s="58"/>
      <c r="V52" s="256" t="s">
        <v>1198</v>
      </c>
      <c r="W52" s="59"/>
      <c r="X52" s="60"/>
      <c r="Y52" s="27"/>
      <c r="Z52" s="27"/>
      <c r="AA52" s="27"/>
      <c r="AB52" s="27"/>
      <c r="AC52" s="27"/>
      <c r="AD52" s="26"/>
      <c r="AE52" s="9"/>
    </row>
    <row r="53" spans="1:31" ht="27.75" customHeight="1">
      <c r="A53" s="14">
        <v>45</v>
      </c>
      <c r="B53" s="446" t="s">
        <v>1473</v>
      </c>
      <c r="C53" s="442" t="s">
        <v>467</v>
      </c>
      <c r="D53" s="443" t="s">
        <v>313</v>
      </c>
      <c r="E53" s="301" t="s">
        <v>364</v>
      </c>
      <c r="F53" s="303" t="s">
        <v>445</v>
      </c>
      <c r="G53" s="439">
        <v>45423</v>
      </c>
      <c r="H53" s="18" t="s">
        <v>233</v>
      </c>
      <c r="I53" s="50"/>
      <c r="J53" s="50">
        <v>1</v>
      </c>
      <c r="K53" s="50"/>
      <c r="L53" s="50"/>
      <c r="M53" s="50"/>
      <c r="N53" s="50"/>
      <c r="O53" s="50"/>
      <c r="P53" s="50"/>
      <c r="Q53" s="57"/>
      <c r="R53" s="58"/>
      <c r="S53" s="58"/>
      <c r="T53" s="58">
        <v>1</v>
      </c>
      <c r="U53" s="58"/>
      <c r="V53" s="256" t="s">
        <v>1198</v>
      </c>
      <c r="W53" s="59"/>
      <c r="X53" s="60"/>
      <c r="Y53" s="27"/>
      <c r="Z53" s="27"/>
      <c r="AA53" s="27"/>
      <c r="AB53" s="27"/>
      <c r="AC53" s="27"/>
      <c r="AD53" s="26"/>
      <c r="AE53" s="9"/>
    </row>
    <row r="54" spans="1:31" ht="27.75" customHeight="1">
      <c r="A54" s="14">
        <v>46</v>
      </c>
      <c r="B54" s="446" t="s">
        <v>1474</v>
      </c>
      <c r="C54" s="442" t="s">
        <v>467</v>
      </c>
      <c r="D54" s="443" t="s">
        <v>313</v>
      </c>
      <c r="E54" s="301" t="s">
        <v>364</v>
      </c>
      <c r="F54" s="303" t="s">
        <v>426</v>
      </c>
      <c r="G54" s="439">
        <v>45423</v>
      </c>
      <c r="H54" s="18" t="s">
        <v>233</v>
      </c>
      <c r="I54" s="50"/>
      <c r="J54" s="50">
        <v>1</v>
      </c>
      <c r="K54" s="50"/>
      <c r="L54" s="50"/>
      <c r="M54" s="50"/>
      <c r="N54" s="50"/>
      <c r="O54" s="50"/>
      <c r="P54" s="50"/>
      <c r="Q54" s="57"/>
      <c r="R54" s="58"/>
      <c r="S54" s="58"/>
      <c r="T54" s="58">
        <v>1</v>
      </c>
      <c r="U54" s="58"/>
      <c r="V54" s="256" t="s">
        <v>1198</v>
      </c>
      <c r="W54" s="59"/>
      <c r="X54" s="60"/>
      <c r="Y54" s="27"/>
      <c r="Z54" s="27"/>
      <c r="AA54" s="27"/>
      <c r="AB54" s="27"/>
      <c r="AC54" s="27"/>
      <c r="AD54" s="26"/>
      <c r="AE54" s="9"/>
    </row>
    <row r="55" spans="1:31" ht="27.75" customHeight="1">
      <c r="A55" s="14">
        <v>47</v>
      </c>
      <c r="B55" s="446" t="s">
        <v>1475</v>
      </c>
      <c r="C55" s="442" t="s">
        <v>467</v>
      </c>
      <c r="D55" s="443" t="s">
        <v>313</v>
      </c>
      <c r="E55" s="301" t="s">
        <v>364</v>
      </c>
      <c r="F55" s="303" t="s">
        <v>448</v>
      </c>
      <c r="G55" s="439">
        <v>45423</v>
      </c>
      <c r="H55" s="18" t="s">
        <v>233</v>
      </c>
      <c r="I55" s="50"/>
      <c r="J55" s="50">
        <v>1</v>
      </c>
      <c r="K55" s="50"/>
      <c r="L55" s="50"/>
      <c r="M55" s="50"/>
      <c r="N55" s="50"/>
      <c r="O55" s="50"/>
      <c r="P55" s="50"/>
      <c r="Q55" s="57"/>
      <c r="R55" s="58"/>
      <c r="S55" s="58"/>
      <c r="T55" s="58">
        <v>1</v>
      </c>
      <c r="U55" s="58"/>
      <c r="V55" s="256" t="s">
        <v>1198</v>
      </c>
      <c r="W55" s="59"/>
      <c r="X55" s="60"/>
      <c r="Y55" s="27"/>
      <c r="Z55" s="27"/>
      <c r="AA55" s="27"/>
      <c r="AB55" s="27"/>
      <c r="AC55" s="27"/>
      <c r="AD55" s="26"/>
      <c r="AE55" s="9"/>
    </row>
    <row r="56" spans="1:31" ht="27.75" customHeight="1">
      <c r="A56" s="14">
        <v>48</v>
      </c>
      <c r="B56" s="446" t="s">
        <v>1476</v>
      </c>
      <c r="C56" s="442" t="s">
        <v>467</v>
      </c>
      <c r="D56" s="443" t="s">
        <v>313</v>
      </c>
      <c r="E56" s="301" t="s">
        <v>364</v>
      </c>
      <c r="F56" s="303" t="s">
        <v>286</v>
      </c>
      <c r="G56" s="439">
        <v>45423</v>
      </c>
      <c r="H56" s="18" t="s">
        <v>233</v>
      </c>
      <c r="I56" s="50"/>
      <c r="J56" s="50">
        <v>1</v>
      </c>
      <c r="K56" s="50"/>
      <c r="L56" s="50"/>
      <c r="M56" s="50"/>
      <c r="N56" s="50"/>
      <c r="O56" s="50"/>
      <c r="P56" s="50"/>
      <c r="Q56" s="57"/>
      <c r="R56" s="58"/>
      <c r="S56" s="58"/>
      <c r="T56" s="58">
        <v>1</v>
      </c>
      <c r="U56" s="58"/>
      <c r="V56" s="256" t="s">
        <v>1198</v>
      </c>
      <c r="W56" s="59"/>
      <c r="X56" s="60"/>
      <c r="Y56" s="27"/>
      <c r="Z56" s="27"/>
      <c r="AA56" s="27"/>
      <c r="AB56" s="27"/>
      <c r="AC56" s="27"/>
      <c r="AD56" s="26"/>
      <c r="AE56" s="9"/>
    </row>
    <row r="57" spans="1:31" ht="27.75" customHeight="1">
      <c r="A57" s="14">
        <v>49</v>
      </c>
      <c r="B57" s="446" t="s">
        <v>1477</v>
      </c>
      <c r="C57" s="442" t="s">
        <v>467</v>
      </c>
      <c r="D57" s="443" t="s">
        <v>313</v>
      </c>
      <c r="E57" s="301" t="s">
        <v>364</v>
      </c>
      <c r="F57" s="303" t="s">
        <v>417</v>
      </c>
      <c r="G57" s="439">
        <v>45423</v>
      </c>
      <c r="H57" s="18" t="s">
        <v>233</v>
      </c>
      <c r="I57" s="50"/>
      <c r="J57" s="50">
        <v>1</v>
      </c>
      <c r="K57" s="50"/>
      <c r="L57" s="50"/>
      <c r="M57" s="50"/>
      <c r="N57" s="50"/>
      <c r="O57" s="50"/>
      <c r="P57" s="50"/>
      <c r="Q57" s="57"/>
      <c r="R57" s="58"/>
      <c r="S57" s="58"/>
      <c r="T57" s="58">
        <v>1</v>
      </c>
      <c r="U57" s="58"/>
      <c r="V57" s="256" t="s">
        <v>1198</v>
      </c>
      <c r="W57" s="59"/>
      <c r="X57" s="60"/>
      <c r="Y57" s="27"/>
      <c r="Z57" s="27"/>
      <c r="AA57" s="27"/>
      <c r="AB57" s="27"/>
      <c r="AC57" s="27"/>
      <c r="AD57" s="26"/>
      <c r="AE57" s="9"/>
    </row>
    <row r="58" spans="1:31" ht="27.75" customHeight="1">
      <c r="A58" s="14">
        <v>50</v>
      </c>
      <c r="B58" s="446" t="s">
        <v>1478</v>
      </c>
      <c r="C58" s="442" t="s">
        <v>467</v>
      </c>
      <c r="D58" s="443" t="s">
        <v>313</v>
      </c>
      <c r="E58" s="301" t="s">
        <v>364</v>
      </c>
      <c r="F58" s="303" t="s">
        <v>415</v>
      </c>
      <c r="G58" s="439">
        <v>45423</v>
      </c>
      <c r="H58" s="18" t="s">
        <v>233</v>
      </c>
      <c r="I58" s="50"/>
      <c r="J58" s="50">
        <v>1</v>
      </c>
      <c r="K58" s="50"/>
      <c r="L58" s="50"/>
      <c r="M58" s="50"/>
      <c r="N58" s="50"/>
      <c r="O58" s="50"/>
      <c r="P58" s="50"/>
      <c r="Q58" s="57"/>
      <c r="R58" s="58"/>
      <c r="S58" s="58"/>
      <c r="T58" s="58">
        <v>1</v>
      </c>
      <c r="U58" s="58"/>
      <c r="V58" s="256" t="s">
        <v>1198</v>
      </c>
      <c r="W58" s="59"/>
      <c r="X58" s="60"/>
      <c r="Y58" s="27"/>
      <c r="Z58" s="27"/>
      <c r="AA58" s="27"/>
      <c r="AB58" s="27"/>
      <c r="AC58" s="27"/>
      <c r="AD58" s="26"/>
      <c r="AE58" s="9"/>
    </row>
    <row r="59" spans="1:31" ht="27.75" customHeight="1">
      <c r="A59" s="14">
        <v>51</v>
      </c>
      <c r="B59" s="446" t="s">
        <v>1479</v>
      </c>
      <c r="C59" s="442" t="s">
        <v>467</v>
      </c>
      <c r="D59" s="443" t="s">
        <v>313</v>
      </c>
      <c r="E59" s="301" t="s">
        <v>364</v>
      </c>
      <c r="F59" s="303" t="s">
        <v>443</v>
      </c>
      <c r="G59" s="439">
        <v>45424</v>
      </c>
      <c r="H59" s="18" t="s">
        <v>233</v>
      </c>
      <c r="I59" s="50"/>
      <c r="J59" s="50">
        <v>1</v>
      </c>
      <c r="K59" s="50"/>
      <c r="L59" s="50"/>
      <c r="M59" s="50"/>
      <c r="N59" s="50"/>
      <c r="O59" s="50"/>
      <c r="P59" s="50"/>
      <c r="Q59" s="57"/>
      <c r="R59" s="58"/>
      <c r="S59" s="58"/>
      <c r="T59" s="58">
        <v>1</v>
      </c>
      <c r="U59" s="58"/>
      <c r="V59" s="256" t="s">
        <v>1198</v>
      </c>
      <c r="W59" s="59"/>
      <c r="X59" s="60"/>
      <c r="Y59" s="27"/>
      <c r="Z59" s="27"/>
      <c r="AA59" s="27"/>
      <c r="AB59" s="27"/>
      <c r="AC59" s="27"/>
      <c r="AD59" s="26"/>
      <c r="AE59" s="9"/>
    </row>
    <row r="60" spans="1:31" ht="27.75" customHeight="1">
      <c r="A60" s="14">
        <v>52</v>
      </c>
      <c r="B60" s="446" t="s">
        <v>1480</v>
      </c>
      <c r="C60" s="442" t="s">
        <v>467</v>
      </c>
      <c r="D60" s="443" t="s">
        <v>313</v>
      </c>
      <c r="E60" s="301" t="s">
        <v>364</v>
      </c>
      <c r="F60" s="303" t="s">
        <v>435</v>
      </c>
      <c r="G60" s="439">
        <v>45424</v>
      </c>
      <c r="H60" s="18" t="s">
        <v>233</v>
      </c>
      <c r="I60" s="50"/>
      <c r="J60" s="50">
        <v>1</v>
      </c>
      <c r="K60" s="50"/>
      <c r="L60" s="50"/>
      <c r="M60" s="50"/>
      <c r="N60" s="50"/>
      <c r="O60" s="50"/>
      <c r="P60" s="50"/>
      <c r="Q60" s="57"/>
      <c r="R60" s="58"/>
      <c r="S60" s="58"/>
      <c r="T60" s="58">
        <v>1</v>
      </c>
      <c r="U60" s="58"/>
      <c r="V60" s="256" t="s">
        <v>1198</v>
      </c>
      <c r="W60" s="59"/>
      <c r="X60" s="60"/>
      <c r="Y60" s="27"/>
      <c r="Z60" s="27"/>
      <c r="AA60" s="27"/>
      <c r="AB60" s="27"/>
      <c r="AC60" s="27"/>
      <c r="AD60" s="26"/>
      <c r="AE60" s="9"/>
    </row>
    <row r="61" spans="1:31" ht="27.75" customHeight="1">
      <c r="A61" s="14">
        <v>53</v>
      </c>
      <c r="B61" s="446" t="s">
        <v>1481</v>
      </c>
      <c r="C61" s="442" t="s">
        <v>467</v>
      </c>
      <c r="D61" s="443" t="s">
        <v>313</v>
      </c>
      <c r="E61" s="301" t="s">
        <v>364</v>
      </c>
      <c r="F61" s="303" t="s">
        <v>445</v>
      </c>
      <c r="G61" s="439">
        <v>45424</v>
      </c>
      <c r="H61" s="18" t="s">
        <v>233</v>
      </c>
      <c r="I61" s="50"/>
      <c r="J61" s="50">
        <v>1</v>
      </c>
      <c r="K61" s="50"/>
      <c r="L61" s="50"/>
      <c r="M61" s="50"/>
      <c r="N61" s="50"/>
      <c r="O61" s="50"/>
      <c r="P61" s="50"/>
      <c r="Q61" s="57"/>
      <c r="R61" s="58"/>
      <c r="S61" s="58"/>
      <c r="T61" s="58">
        <v>1</v>
      </c>
      <c r="U61" s="58"/>
      <c r="V61" s="256" t="s">
        <v>1198</v>
      </c>
      <c r="W61" s="59"/>
      <c r="X61" s="60"/>
      <c r="Y61" s="27"/>
      <c r="Z61" s="27"/>
      <c r="AA61" s="27"/>
      <c r="AB61" s="27"/>
      <c r="AC61" s="27"/>
      <c r="AD61" s="26"/>
      <c r="AE61" s="9"/>
    </row>
    <row r="62" spans="1:31" ht="27.75" customHeight="1">
      <c r="A62" s="14">
        <v>54</v>
      </c>
      <c r="B62" s="446" t="s">
        <v>1482</v>
      </c>
      <c r="C62" s="442" t="s">
        <v>467</v>
      </c>
      <c r="D62" s="443" t="s">
        <v>313</v>
      </c>
      <c r="E62" s="301" t="s">
        <v>364</v>
      </c>
      <c r="F62" s="303" t="s">
        <v>426</v>
      </c>
      <c r="G62" s="439">
        <v>45424</v>
      </c>
      <c r="H62" s="18" t="s">
        <v>233</v>
      </c>
      <c r="I62" s="50"/>
      <c r="J62" s="50">
        <v>1</v>
      </c>
      <c r="K62" s="50"/>
      <c r="L62" s="50"/>
      <c r="M62" s="50"/>
      <c r="N62" s="50"/>
      <c r="O62" s="50"/>
      <c r="P62" s="50"/>
      <c r="Q62" s="57"/>
      <c r="R62" s="58"/>
      <c r="S62" s="58"/>
      <c r="T62" s="58">
        <v>1</v>
      </c>
      <c r="U62" s="58"/>
      <c r="V62" s="256" t="s">
        <v>1198</v>
      </c>
      <c r="W62" s="59"/>
      <c r="X62" s="60"/>
      <c r="Y62" s="27"/>
      <c r="Z62" s="27"/>
      <c r="AA62" s="27"/>
      <c r="AB62" s="27"/>
      <c r="AC62" s="27"/>
      <c r="AD62" s="26"/>
      <c r="AE62" s="9"/>
    </row>
    <row r="63" spans="1:31" ht="27.75" customHeight="1">
      <c r="A63" s="14">
        <v>55</v>
      </c>
      <c r="B63" s="446" t="s">
        <v>1483</v>
      </c>
      <c r="C63" s="442" t="s">
        <v>467</v>
      </c>
      <c r="D63" s="443" t="s">
        <v>313</v>
      </c>
      <c r="E63" s="301" t="s">
        <v>364</v>
      </c>
      <c r="F63" s="303" t="s">
        <v>448</v>
      </c>
      <c r="G63" s="439">
        <v>45424</v>
      </c>
      <c r="H63" s="18" t="s">
        <v>233</v>
      </c>
      <c r="I63" s="50"/>
      <c r="J63" s="50">
        <v>1</v>
      </c>
      <c r="K63" s="50"/>
      <c r="L63" s="50"/>
      <c r="M63" s="50"/>
      <c r="N63" s="50"/>
      <c r="O63" s="50"/>
      <c r="P63" s="50"/>
      <c r="Q63" s="57"/>
      <c r="R63" s="58"/>
      <c r="S63" s="58"/>
      <c r="T63" s="58">
        <v>1</v>
      </c>
      <c r="U63" s="58"/>
      <c r="V63" s="256" t="s">
        <v>1198</v>
      </c>
      <c r="W63" s="59"/>
      <c r="X63" s="60"/>
      <c r="Y63" s="27"/>
      <c r="Z63" s="27"/>
      <c r="AA63" s="27"/>
      <c r="AB63" s="27"/>
      <c r="AC63" s="27"/>
      <c r="AD63" s="26"/>
      <c r="AE63" s="9"/>
    </row>
    <row r="64" spans="1:31" ht="27.75" customHeight="1">
      <c r="A64" s="14">
        <v>56</v>
      </c>
      <c r="B64" s="446" t="s">
        <v>1484</v>
      </c>
      <c r="C64" s="442" t="s">
        <v>467</v>
      </c>
      <c r="D64" s="443" t="s">
        <v>313</v>
      </c>
      <c r="E64" s="301" t="s">
        <v>364</v>
      </c>
      <c r="F64" s="303" t="s">
        <v>286</v>
      </c>
      <c r="G64" s="439">
        <v>45424</v>
      </c>
      <c r="H64" s="18" t="s">
        <v>233</v>
      </c>
      <c r="I64" s="50"/>
      <c r="J64" s="50">
        <v>1</v>
      </c>
      <c r="K64" s="50"/>
      <c r="L64" s="50"/>
      <c r="M64" s="50"/>
      <c r="N64" s="50"/>
      <c r="O64" s="50"/>
      <c r="P64" s="50"/>
      <c r="Q64" s="57"/>
      <c r="R64" s="58"/>
      <c r="S64" s="58"/>
      <c r="T64" s="58">
        <v>1</v>
      </c>
      <c r="U64" s="58"/>
      <c r="V64" s="256" t="s">
        <v>1198</v>
      </c>
      <c r="W64" s="59"/>
      <c r="X64" s="60"/>
      <c r="Y64" s="27"/>
      <c r="Z64" s="27"/>
      <c r="AA64" s="27"/>
      <c r="AB64" s="27"/>
      <c r="AC64" s="27"/>
      <c r="AD64" s="26"/>
      <c r="AE64" s="9"/>
    </row>
    <row r="65" spans="1:31" ht="27.75" customHeight="1">
      <c r="A65" s="14">
        <v>57</v>
      </c>
      <c r="B65" s="446" t="s">
        <v>1485</v>
      </c>
      <c r="C65" s="442" t="s">
        <v>467</v>
      </c>
      <c r="D65" s="443" t="s">
        <v>313</v>
      </c>
      <c r="E65" s="301" t="s">
        <v>364</v>
      </c>
      <c r="F65" s="303" t="s">
        <v>417</v>
      </c>
      <c r="G65" s="439">
        <v>45424</v>
      </c>
      <c r="H65" s="18" t="s">
        <v>233</v>
      </c>
      <c r="I65" s="50"/>
      <c r="J65" s="50">
        <v>1</v>
      </c>
      <c r="K65" s="50"/>
      <c r="L65" s="50"/>
      <c r="M65" s="50"/>
      <c r="N65" s="50"/>
      <c r="O65" s="50"/>
      <c r="P65" s="50"/>
      <c r="Q65" s="57"/>
      <c r="R65" s="58"/>
      <c r="S65" s="58"/>
      <c r="T65" s="58">
        <v>1</v>
      </c>
      <c r="U65" s="58"/>
      <c r="V65" s="256" t="s">
        <v>1198</v>
      </c>
      <c r="W65" s="59"/>
      <c r="X65" s="60"/>
      <c r="Y65" s="27"/>
      <c r="Z65" s="27"/>
      <c r="AA65" s="27"/>
      <c r="AB65" s="27"/>
      <c r="AC65" s="27"/>
      <c r="AD65" s="26"/>
      <c r="AE65" s="9"/>
    </row>
    <row r="66" spans="1:31" ht="27.75" customHeight="1">
      <c r="A66" s="14">
        <v>58</v>
      </c>
      <c r="B66" s="446" t="s">
        <v>1486</v>
      </c>
      <c r="C66" s="442" t="s">
        <v>467</v>
      </c>
      <c r="D66" s="443" t="s">
        <v>313</v>
      </c>
      <c r="E66" s="301" t="s">
        <v>364</v>
      </c>
      <c r="F66" s="303" t="s">
        <v>415</v>
      </c>
      <c r="G66" s="439">
        <v>45424</v>
      </c>
      <c r="H66" s="18" t="s">
        <v>233</v>
      </c>
      <c r="I66" s="50"/>
      <c r="J66" s="50">
        <v>1</v>
      </c>
      <c r="K66" s="50"/>
      <c r="L66" s="50"/>
      <c r="M66" s="50"/>
      <c r="N66" s="50"/>
      <c r="O66" s="50"/>
      <c r="P66" s="50"/>
      <c r="Q66" s="57"/>
      <c r="R66" s="58"/>
      <c r="S66" s="58"/>
      <c r="T66" s="58">
        <v>1</v>
      </c>
      <c r="U66" s="58"/>
      <c r="V66" s="256" t="s">
        <v>1198</v>
      </c>
      <c r="W66" s="59"/>
      <c r="X66" s="60"/>
      <c r="Y66" s="27"/>
      <c r="Z66" s="27"/>
      <c r="AA66" s="27"/>
      <c r="AB66" s="27"/>
      <c r="AC66" s="27"/>
      <c r="AD66" s="26"/>
      <c r="AE66" s="9"/>
    </row>
    <row r="67" spans="1:31" ht="27.75" customHeight="1">
      <c r="A67" s="14">
        <v>59</v>
      </c>
      <c r="B67" s="446" t="s">
        <v>1487</v>
      </c>
      <c r="C67" s="442" t="s">
        <v>467</v>
      </c>
      <c r="D67" s="443" t="s">
        <v>313</v>
      </c>
      <c r="E67" s="301" t="s">
        <v>364</v>
      </c>
      <c r="F67" s="303" t="s">
        <v>443</v>
      </c>
      <c r="G67" s="439">
        <v>45424</v>
      </c>
      <c r="H67" s="18" t="s">
        <v>233</v>
      </c>
      <c r="I67" s="50"/>
      <c r="J67" s="50">
        <v>1</v>
      </c>
      <c r="K67" s="50"/>
      <c r="L67" s="50"/>
      <c r="M67" s="50"/>
      <c r="N67" s="50"/>
      <c r="O67" s="50"/>
      <c r="P67" s="50"/>
      <c r="Q67" s="57"/>
      <c r="R67" s="58"/>
      <c r="S67" s="58"/>
      <c r="T67" s="58">
        <v>1</v>
      </c>
      <c r="U67" s="58"/>
      <c r="V67" s="256" t="s">
        <v>1198</v>
      </c>
      <c r="W67" s="59"/>
      <c r="X67" s="60"/>
      <c r="Y67" s="27"/>
      <c r="Z67" s="27"/>
      <c r="AA67" s="27"/>
      <c r="AB67" s="27"/>
      <c r="AC67" s="27"/>
      <c r="AD67" s="26"/>
      <c r="AE67" s="9"/>
    </row>
    <row r="68" spans="1:31" ht="27.75" customHeight="1">
      <c r="A68" s="14">
        <v>60</v>
      </c>
      <c r="B68" s="446" t="s">
        <v>1488</v>
      </c>
      <c r="C68" s="442" t="s">
        <v>467</v>
      </c>
      <c r="D68" s="443" t="s">
        <v>313</v>
      </c>
      <c r="E68" s="301" t="s">
        <v>364</v>
      </c>
      <c r="F68" s="303" t="s">
        <v>435</v>
      </c>
      <c r="G68" s="439">
        <v>45425</v>
      </c>
      <c r="H68" s="18" t="s">
        <v>233</v>
      </c>
      <c r="I68" s="50"/>
      <c r="J68" s="50">
        <v>1</v>
      </c>
      <c r="K68" s="50"/>
      <c r="L68" s="50"/>
      <c r="M68" s="50"/>
      <c r="N68" s="50"/>
      <c r="O68" s="50"/>
      <c r="P68" s="50"/>
      <c r="Q68" s="57"/>
      <c r="R68" s="58"/>
      <c r="S68" s="58"/>
      <c r="T68" s="58">
        <v>1</v>
      </c>
      <c r="U68" s="58"/>
      <c r="V68" s="256" t="s">
        <v>1198</v>
      </c>
      <c r="W68" s="59"/>
      <c r="X68" s="60"/>
      <c r="Y68" s="27"/>
      <c r="Z68" s="27"/>
      <c r="AA68" s="27"/>
      <c r="AB68" s="27"/>
      <c r="AC68" s="27"/>
      <c r="AD68" s="26"/>
      <c r="AE68" s="9"/>
    </row>
    <row r="69" spans="1:31" ht="27.75" customHeight="1">
      <c r="A69" s="14">
        <v>61</v>
      </c>
      <c r="B69" s="447" t="s">
        <v>1489</v>
      </c>
      <c r="C69" s="442" t="s">
        <v>467</v>
      </c>
      <c r="D69" s="443" t="s">
        <v>313</v>
      </c>
      <c r="E69" s="301" t="s">
        <v>364</v>
      </c>
      <c r="F69" s="303" t="s">
        <v>445</v>
      </c>
      <c r="G69" s="439">
        <v>45425</v>
      </c>
      <c r="H69" s="18" t="s">
        <v>233</v>
      </c>
      <c r="I69" s="50"/>
      <c r="J69" s="50">
        <v>1</v>
      </c>
      <c r="K69" s="50"/>
      <c r="L69" s="50"/>
      <c r="M69" s="50"/>
      <c r="N69" s="50"/>
      <c r="O69" s="50"/>
      <c r="P69" s="50"/>
      <c r="Q69" s="57"/>
      <c r="R69" s="58"/>
      <c r="S69" s="58"/>
      <c r="T69" s="58">
        <v>1</v>
      </c>
      <c r="U69" s="58"/>
      <c r="V69" s="256" t="s">
        <v>1198</v>
      </c>
      <c r="W69" s="59"/>
      <c r="X69" s="60"/>
      <c r="Y69" s="27"/>
      <c r="Z69" s="27"/>
      <c r="AA69" s="27"/>
      <c r="AB69" s="27"/>
      <c r="AC69" s="27"/>
      <c r="AD69" s="26"/>
      <c r="AE69" s="9"/>
    </row>
    <row r="70" spans="1:31" ht="27.75" customHeight="1">
      <c r="A70" s="14">
        <v>62</v>
      </c>
      <c r="B70" s="447" t="s">
        <v>1490</v>
      </c>
      <c r="C70" s="442" t="s">
        <v>467</v>
      </c>
      <c r="D70" s="443" t="s">
        <v>313</v>
      </c>
      <c r="E70" s="301" t="s">
        <v>364</v>
      </c>
      <c r="F70" s="303" t="s">
        <v>426</v>
      </c>
      <c r="G70" s="439">
        <v>45425</v>
      </c>
      <c r="H70" s="18" t="s">
        <v>233</v>
      </c>
      <c r="I70" s="50"/>
      <c r="J70" s="50">
        <v>1</v>
      </c>
      <c r="K70" s="50"/>
      <c r="L70" s="50"/>
      <c r="M70" s="50"/>
      <c r="N70" s="50"/>
      <c r="O70" s="50"/>
      <c r="P70" s="50"/>
      <c r="Q70" s="57"/>
      <c r="R70" s="58"/>
      <c r="S70" s="58"/>
      <c r="T70" s="58">
        <v>1</v>
      </c>
      <c r="U70" s="58"/>
      <c r="V70" s="256" t="s">
        <v>1198</v>
      </c>
      <c r="W70" s="59"/>
      <c r="X70" s="60"/>
      <c r="Y70" s="27"/>
      <c r="Z70" s="27"/>
      <c r="AA70" s="27"/>
      <c r="AB70" s="27"/>
      <c r="AC70" s="27"/>
      <c r="AD70" s="26"/>
      <c r="AE70" s="9"/>
    </row>
    <row r="71" spans="1:31" ht="27.75" customHeight="1">
      <c r="A71" s="14">
        <v>63</v>
      </c>
      <c r="B71" s="447" t="s">
        <v>1491</v>
      </c>
      <c r="C71" s="442" t="s">
        <v>467</v>
      </c>
      <c r="D71" s="443" t="s">
        <v>313</v>
      </c>
      <c r="E71" s="301" t="s">
        <v>364</v>
      </c>
      <c r="F71" s="303" t="s">
        <v>448</v>
      </c>
      <c r="G71" s="439">
        <v>45425</v>
      </c>
      <c r="H71" s="18" t="s">
        <v>233</v>
      </c>
      <c r="I71" s="50"/>
      <c r="J71" s="50">
        <v>1</v>
      </c>
      <c r="K71" s="50"/>
      <c r="L71" s="50"/>
      <c r="M71" s="50"/>
      <c r="N71" s="50"/>
      <c r="O71" s="50"/>
      <c r="P71" s="50"/>
      <c r="Q71" s="57"/>
      <c r="R71" s="58"/>
      <c r="S71" s="58"/>
      <c r="T71" s="58">
        <v>1</v>
      </c>
      <c r="U71" s="58"/>
      <c r="V71" s="256" t="s">
        <v>1198</v>
      </c>
      <c r="W71" s="59"/>
      <c r="X71" s="60"/>
      <c r="Y71" s="27"/>
      <c r="Z71" s="27"/>
      <c r="AA71" s="27"/>
      <c r="AB71" s="27"/>
      <c r="AC71" s="27"/>
      <c r="AD71" s="26"/>
      <c r="AE71" s="9"/>
    </row>
    <row r="72" spans="1:31" ht="27.75" customHeight="1">
      <c r="A72" s="14">
        <v>64</v>
      </c>
      <c r="B72" s="447" t="s">
        <v>1492</v>
      </c>
      <c r="C72" s="442" t="s">
        <v>467</v>
      </c>
      <c r="D72" s="443" t="s">
        <v>313</v>
      </c>
      <c r="E72" s="301" t="s">
        <v>364</v>
      </c>
      <c r="F72" s="303" t="s">
        <v>286</v>
      </c>
      <c r="G72" s="439">
        <v>45425</v>
      </c>
      <c r="H72" s="18" t="s">
        <v>233</v>
      </c>
      <c r="I72" s="50"/>
      <c r="J72" s="50">
        <v>1</v>
      </c>
      <c r="K72" s="50"/>
      <c r="L72" s="50"/>
      <c r="M72" s="50"/>
      <c r="N72" s="50"/>
      <c r="O72" s="50"/>
      <c r="P72" s="50"/>
      <c r="Q72" s="57"/>
      <c r="R72" s="58"/>
      <c r="S72" s="58"/>
      <c r="T72" s="58">
        <v>1</v>
      </c>
      <c r="U72" s="58"/>
      <c r="V72" s="256" t="s">
        <v>1198</v>
      </c>
      <c r="W72" s="59"/>
      <c r="X72" s="60"/>
      <c r="Y72" s="27"/>
      <c r="Z72" s="27"/>
      <c r="AA72" s="27"/>
      <c r="AB72" s="27"/>
      <c r="AC72" s="27"/>
      <c r="AD72" s="26"/>
      <c r="AE72" s="9"/>
    </row>
    <row r="73" spans="1:31" ht="27.75" customHeight="1">
      <c r="A73" s="14">
        <v>65</v>
      </c>
      <c r="B73" s="447" t="s">
        <v>1493</v>
      </c>
      <c r="C73" s="442" t="s">
        <v>467</v>
      </c>
      <c r="D73" s="443" t="s">
        <v>313</v>
      </c>
      <c r="E73" s="301" t="s">
        <v>364</v>
      </c>
      <c r="F73" s="303" t="s">
        <v>417</v>
      </c>
      <c r="G73" s="439">
        <v>45425</v>
      </c>
      <c r="H73" s="18" t="s">
        <v>233</v>
      </c>
      <c r="I73" s="50"/>
      <c r="J73" s="50">
        <v>1</v>
      </c>
      <c r="K73" s="50"/>
      <c r="L73" s="50"/>
      <c r="M73" s="50"/>
      <c r="N73" s="50"/>
      <c r="O73" s="50"/>
      <c r="P73" s="50"/>
      <c r="Q73" s="57"/>
      <c r="R73" s="58"/>
      <c r="S73" s="58"/>
      <c r="T73" s="58">
        <v>1</v>
      </c>
      <c r="U73" s="58"/>
      <c r="V73" s="256" t="s">
        <v>1198</v>
      </c>
      <c r="W73" s="59"/>
      <c r="X73" s="60"/>
      <c r="Y73" s="27"/>
      <c r="Z73" s="27"/>
      <c r="AA73" s="27"/>
      <c r="AB73" s="27"/>
      <c r="AC73" s="27"/>
      <c r="AD73" s="26"/>
      <c r="AE73" s="9"/>
    </row>
    <row r="74" spans="1:31" ht="27.75" customHeight="1">
      <c r="A74" s="14">
        <v>66</v>
      </c>
      <c r="B74" s="447" t="s">
        <v>1494</v>
      </c>
      <c r="C74" s="442" t="s">
        <v>467</v>
      </c>
      <c r="D74" s="443" t="s">
        <v>313</v>
      </c>
      <c r="E74" s="301" t="s">
        <v>364</v>
      </c>
      <c r="F74" s="303" t="s">
        <v>415</v>
      </c>
      <c r="G74" s="439">
        <v>45425</v>
      </c>
      <c r="H74" s="18" t="s">
        <v>233</v>
      </c>
      <c r="I74" s="50"/>
      <c r="J74" s="50">
        <v>1</v>
      </c>
      <c r="K74" s="50"/>
      <c r="L74" s="50"/>
      <c r="M74" s="50"/>
      <c r="N74" s="50"/>
      <c r="O74" s="50"/>
      <c r="P74" s="50"/>
      <c r="Q74" s="57"/>
      <c r="R74" s="58"/>
      <c r="S74" s="58"/>
      <c r="T74" s="58">
        <v>1</v>
      </c>
      <c r="U74" s="58"/>
      <c r="V74" s="256" t="s">
        <v>1198</v>
      </c>
      <c r="W74" s="59"/>
      <c r="X74" s="60"/>
      <c r="Y74" s="27"/>
      <c r="Z74" s="27"/>
      <c r="AA74" s="27"/>
      <c r="AB74" s="27"/>
      <c r="AC74" s="27"/>
      <c r="AD74" s="26"/>
      <c r="AE74" s="9"/>
    </row>
    <row r="75" spans="1:31" ht="27.75" customHeight="1">
      <c r="A75" s="14">
        <v>67</v>
      </c>
      <c r="B75" s="447" t="s">
        <v>1495</v>
      </c>
      <c r="C75" s="442" t="s">
        <v>467</v>
      </c>
      <c r="D75" s="443" t="s">
        <v>313</v>
      </c>
      <c r="E75" s="301" t="s">
        <v>364</v>
      </c>
      <c r="F75" s="303" t="s">
        <v>443</v>
      </c>
      <c r="G75" s="439">
        <v>45425</v>
      </c>
      <c r="H75" s="18" t="s">
        <v>233</v>
      </c>
      <c r="I75" s="50"/>
      <c r="J75" s="50">
        <v>1</v>
      </c>
      <c r="K75" s="50"/>
      <c r="L75" s="50"/>
      <c r="M75" s="50"/>
      <c r="N75" s="50"/>
      <c r="O75" s="50"/>
      <c r="P75" s="50"/>
      <c r="Q75" s="57"/>
      <c r="R75" s="58"/>
      <c r="S75" s="58"/>
      <c r="T75" s="58">
        <v>1</v>
      </c>
      <c r="U75" s="58"/>
      <c r="V75" s="256" t="s">
        <v>1198</v>
      </c>
      <c r="W75" s="59"/>
      <c r="X75" s="60"/>
      <c r="Y75" s="27"/>
      <c r="Z75" s="27"/>
      <c r="AA75" s="27"/>
      <c r="AB75" s="27"/>
      <c r="AC75" s="27"/>
      <c r="AD75" s="26"/>
      <c r="AE75" s="9"/>
    </row>
    <row r="76" spans="1:31" ht="27.75" customHeight="1">
      <c r="A76" s="14">
        <v>68</v>
      </c>
      <c r="B76" s="447" t="s">
        <v>1496</v>
      </c>
      <c r="C76" s="442" t="s">
        <v>467</v>
      </c>
      <c r="D76" s="443" t="s">
        <v>313</v>
      </c>
      <c r="E76" s="301" t="s">
        <v>364</v>
      </c>
      <c r="F76" s="303" t="s">
        <v>435</v>
      </c>
      <c r="G76" s="439">
        <v>45425</v>
      </c>
      <c r="H76" s="18" t="s">
        <v>233</v>
      </c>
      <c r="I76" s="50"/>
      <c r="J76" s="50">
        <v>1</v>
      </c>
      <c r="K76" s="50"/>
      <c r="L76" s="50"/>
      <c r="M76" s="50"/>
      <c r="N76" s="50"/>
      <c r="O76" s="50"/>
      <c r="P76" s="50"/>
      <c r="Q76" s="57"/>
      <c r="R76" s="58"/>
      <c r="S76" s="58"/>
      <c r="T76" s="58">
        <v>1</v>
      </c>
      <c r="U76" s="58"/>
      <c r="V76" s="256" t="s">
        <v>1198</v>
      </c>
      <c r="W76" s="59"/>
      <c r="X76" s="60"/>
      <c r="Y76" s="27"/>
      <c r="Z76" s="27"/>
      <c r="AA76" s="27"/>
      <c r="AB76" s="27"/>
      <c r="AC76" s="27"/>
      <c r="AD76" s="26"/>
      <c r="AE76" s="9"/>
    </row>
    <row r="77" spans="1:31" ht="27.75" customHeight="1">
      <c r="A77" s="14">
        <v>69</v>
      </c>
      <c r="B77" s="447" t="s">
        <v>1497</v>
      </c>
      <c r="C77" s="442" t="s">
        <v>467</v>
      </c>
      <c r="D77" s="443" t="s">
        <v>313</v>
      </c>
      <c r="E77" s="301" t="s">
        <v>364</v>
      </c>
      <c r="F77" s="303" t="s">
        <v>445</v>
      </c>
      <c r="G77" s="439">
        <v>45426</v>
      </c>
      <c r="H77" s="18" t="s">
        <v>233</v>
      </c>
      <c r="I77" s="50"/>
      <c r="J77" s="50">
        <v>1</v>
      </c>
      <c r="K77" s="50"/>
      <c r="L77" s="50"/>
      <c r="M77" s="50"/>
      <c r="N77" s="50"/>
      <c r="O77" s="50"/>
      <c r="P77" s="50"/>
      <c r="Q77" s="57"/>
      <c r="R77" s="58"/>
      <c r="S77" s="58"/>
      <c r="T77" s="58">
        <v>1</v>
      </c>
      <c r="U77" s="58"/>
      <c r="V77" s="256" t="s">
        <v>1198</v>
      </c>
      <c r="W77" s="59"/>
      <c r="X77" s="60"/>
      <c r="Y77" s="27"/>
      <c r="Z77" s="27"/>
      <c r="AA77" s="27"/>
      <c r="AB77" s="27"/>
      <c r="AC77" s="27"/>
      <c r="AD77" s="26"/>
      <c r="AE77" s="9"/>
    </row>
    <row r="78" spans="1:31" ht="27.75" customHeight="1">
      <c r="A78" s="14">
        <v>70</v>
      </c>
      <c r="B78" s="447" t="s">
        <v>1498</v>
      </c>
      <c r="C78" s="442" t="s">
        <v>467</v>
      </c>
      <c r="D78" s="443" t="s">
        <v>313</v>
      </c>
      <c r="E78" s="301" t="s">
        <v>364</v>
      </c>
      <c r="F78" s="303" t="s">
        <v>426</v>
      </c>
      <c r="G78" s="439">
        <v>45426</v>
      </c>
      <c r="H78" s="18" t="s">
        <v>233</v>
      </c>
      <c r="I78" s="50"/>
      <c r="J78" s="50">
        <v>1</v>
      </c>
      <c r="K78" s="50"/>
      <c r="L78" s="50"/>
      <c r="M78" s="50"/>
      <c r="N78" s="50"/>
      <c r="O78" s="50"/>
      <c r="P78" s="50"/>
      <c r="Q78" s="57"/>
      <c r="R78" s="58"/>
      <c r="S78" s="58"/>
      <c r="T78" s="58">
        <v>1</v>
      </c>
      <c r="U78" s="58"/>
      <c r="V78" s="256" t="s">
        <v>1198</v>
      </c>
      <c r="W78" s="59"/>
      <c r="X78" s="60"/>
      <c r="Y78" s="27"/>
      <c r="Z78" s="27"/>
      <c r="AA78" s="27"/>
      <c r="AB78" s="27"/>
      <c r="AC78" s="27"/>
      <c r="AD78" s="26"/>
      <c r="AE78" s="9"/>
    </row>
    <row r="79" spans="1:31" ht="27.75" customHeight="1">
      <c r="A79" s="14">
        <v>71</v>
      </c>
      <c r="B79" s="447" t="s">
        <v>1499</v>
      </c>
      <c r="C79" s="442" t="s">
        <v>467</v>
      </c>
      <c r="D79" s="443" t="s">
        <v>313</v>
      </c>
      <c r="E79" s="301" t="s">
        <v>364</v>
      </c>
      <c r="F79" s="303" t="s">
        <v>448</v>
      </c>
      <c r="G79" s="439">
        <v>45426</v>
      </c>
      <c r="H79" s="18" t="s">
        <v>233</v>
      </c>
      <c r="I79" s="50"/>
      <c r="J79" s="50">
        <v>1</v>
      </c>
      <c r="K79" s="50"/>
      <c r="L79" s="50"/>
      <c r="M79" s="50"/>
      <c r="N79" s="50"/>
      <c r="O79" s="50"/>
      <c r="P79" s="50"/>
      <c r="Q79" s="57"/>
      <c r="R79" s="58"/>
      <c r="S79" s="58"/>
      <c r="T79" s="58">
        <v>1</v>
      </c>
      <c r="U79" s="58"/>
      <c r="V79" s="256" t="s">
        <v>1198</v>
      </c>
      <c r="W79" s="59"/>
      <c r="X79" s="60"/>
      <c r="Y79" s="27"/>
      <c r="Z79" s="27"/>
      <c r="AA79" s="27"/>
      <c r="AB79" s="27"/>
      <c r="AC79" s="27"/>
      <c r="AD79" s="26"/>
      <c r="AE79" s="9"/>
    </row>
    <row r="80" spans="1:31" ht="27.75" customHeight="1">
      <c r="A80" s="14">
        <v>72</v>
      </c>
      <c r="B80" s="447" t="s">
        <v>1500</v>
      </c>
      <c r="C80" s="442" t="s">
        <v>467</v>
      </c>
      <c r="D80" s="443" t="s">
        <v>313</v>
      </c>
      <c r="E80" s="301" t="s">
        <v>364</v>
      </c>
      <c r="F80" s="303" t="s">
        <v>286</v>
      </c>
      <c r="G80" s="439">
        <v>45426</v>
      </c>
      <c r="H80" s="18" t="s">
        <v>233</v>
      </c>
      <c r="I80" s="50"/>
      <c r="J80" s="50">
        <v>1</v>
      </c>
      <c r="K80" s="50"/>
      <c r="L80" s="50"/>
      <c r="M80" s="50"/>
      <c r="N80" s="50"/>
      <c r="O80" s="50"/>
      <c r="P80" s="50"/>
      <c r="Q80" s="57"/>
      <c r="R80" s="58"/>
      <c r="S80" s="58"/>
      <c r="T80" s="58">
        <v>1</v>
      </c>
      <c r="U80" s="58"/>
      <c r="V80" s="256" t="s">
        <v>1198</v>
      </c>
      <c r="W80" s="59"/>
      <c r="X80" s="60"/>
      <c r="Y80" s="27"/>
      <c r="Z80" s="27"/>
      <c r="AA80" s="27"/>
      <c r="AB80" s="27"/>
      <c r="AC80" s="27"/>
      <c r="AD80" s="26"/>
      <c r="AE80" s="9"/>
    </row>
    <row r="81" spans="1:31" ht="27.75" customHeight="1">
      <c r="A81" s="14">
        <v>73</v>
      </c>
      <c r="B81" s="447" t="s">
        <v>1501</v>
      </c>
      <c r="C81" s="442" t="s">
        <v>467</v>
      </c>
      <c r="D81" s="443" t="s">
        <v>313</v>
      </c>
      <c r="E81" s="301" t="s">
        <v>364</v>
      </c>
      <c r="F81" s="303" t="s">
        <v>417</v>
      </c>
      <c r="G81" s="439">
        <v>45426</v>
      </c>
      <c r="H81" s="18" t="s">
        <v>233</v>
      </c>
      <c r="I81" s="50"/>
      <c r="J81" s="50">
        <v>1</v>
      </c>
      <c r="K81" s="50"/>
      <c r="L81" s="50"/>
      <c r="M81" s="50"/>
      <c r="N81" s="50"/>
      <c r="O81" s="50"/>
      <c r="P81" s="50"/>
      <c r="Q81" s="57"/>
      <c r="R81" s="58"/>
      <c r="S81" s="58"/>
      <c r="T81" s="58">
        <v>1</v>
      </c>
      <c r="U81" s="58"/>
      <c r="V81" s="256" t="s">
        <v>1198</v>
      </c>
      <c r="W81" s="59"/>
      <c r="X81" s="60"/>
      <c r="Y81" s="27"/>
      <c r="Z81" s="27"/>
      <c r="AA81" s="27"/>
      <c r="AB81" s="27"/>
      <c r="AC81" s="27"/>
      <c r="AD81" s="26"/>
      <c r="AE81" s="9"/>
    </row>
    <row r="82" spans="1:31" ht="27.75" customHeight="1">
      <c r="A82" s="14">
        <v>74</v>
      </c>
      <c r="B82" s="447" t="s">
        <v>489</v>
      </c>
      <c r="C82" s="442" t="s">
        <v>467</v>
      </c>
      <c r="D82" s="443" t="s">
        <v>313</v>
      </c>
      <c r="E82" s="301" t="s">
        <v>364</v>
      </c>
      <c r="F82" s="303" t="s">
        <v>415</v>
      </c>
      <c r="G82" s="439">
        <v>45427</v>
      </c>
      <c r="H82" s="18" t="s">
        <v>233</v>
      </c>
      <c r="I82" s="50"/>
      <c r="J82" s="50">
        <v>1</v>
      </c>
      <c r="K82" s="50"/>
      <c r="L82" s="50"/>
      <c r="M82" s="50"/>
      <c r="N82" s="50"/>
      <c r="O82" s="50"/>
      <c r="P82" s="50"/>
      <c r="Q82" s="57"/>
      <c r="R82" s="58"/>
      <c r="S82" s="58"/>
      <c r="T82" s="58">
        <v>1</v>
      </c>
      <c r="U82" s="58"/>
      <c r="V82" s="256" t="s">
        <v>1198</v>
      </c>
      <c r="W82" s="59"/>
      <c r="X82" s="60"/>
      <c r="Y82" s="27"/>
      <c r="Z82" s="27"/>
      <c r="AA82" s="27"/>
      <c r="AB82" s="27"/>
      <c r="AC82" s="27"/>
      <c r="AD82" s="26"/>
      <c r="AE82" s="9"/>
    </row>
    <row r="83" spans="1:31" ht="27.75" customHeight="1">
      <c r="A83" s="14">
        <v>75</v>
      </c>
      <c r="B83" s="447" t="s">
        <v>1502</v>
      </c>
      <c r="C83" s="442" t="s">
        <v>467</v>
      </c>
      <c r="D83" s="443" t="s">
        <v>313</v>
      </c>
      <c r="E83" s="301" t="s">
        <v>364</v>
      </c>
      <c r="F83" s="303" t="s">
        <v>443</v>
      </c>
      <c r="G83" s="439">
        <v>45427</v>
      </c>
      <c r="H83" s="18" t="s">
        <v>233</v>
      </c>
      <c r="I83" s="50"/>
      <c r="J83" s="50">
        <v>1</v>
      </c>
      <c r="K83" s="50"/>
      <c r="L83" s="50"/>
      <c r="M83" s="50"/>
      <c r="N83" s="50"/>
      <c r="O83" s="50"/>
      <c r="P83" s="50"/>
      <c r="Q83" s="57"/>
      <c r="R83" s="58"/>
      <c r="S83" s="58"/>
      <c r="T83" s="58">
        <v>1</v>
      </c>
      <c r="U83" s="58"/>
      <c r="V83" s="256" t="s">
        <v>1198</v>
      </c>
      <c r="W83" s="59"/>
      <c r="X83" s="60"/>
      <c r="Y83" s="27"/>
      <c r="Z83" s="27"/>
      <c r="AA83" s="27"/>
      <c r="AB83" s="27"/>
      <c r="AC83" s="27"/>
      <c r="AD83" s="26"/>
      <c r="AE83" s="9"/>
    </row>
    <row r="84" spans="1:31" ht="27.75" customHeight="1">
      <c r="A84" s="14">
        <v>76</v>
      </c>
      <c r="B84" s="447" t="s">
        <v>1503</v>
      </c>
      <c r="C84" s="442" t="s">
        <v>467</v>
      </c>
      <c r="D84" s="443" t="s">
        <v>313</v>
      </c>
      <c r="E84" s="301" t="s">
        <v>364</v>
      </c>
      <c r="F84" s="303" t="s">
        <v>435</v>
      </c>
      <c r="G84" s="439">
        <v>45427</v>
      </c>
      <c r="H84" s="18" t="s">
        <v>233</v>
      </c>
      <c r="I84" s="50"/>
      <c r="J84" s="50">
        <v>1</v>
      </c>
      <c r="K84" s="50"/>
      <c r="L84" s="50"/>
      <c r="M84" s="50"/>
      <c r="N84" s="50"/>
      <c r="O84" s="50"/>
      <c r="P84" s="50"/>
      <c r="Q84" s="57"/>
      <c r="R84" s="58"/>
      <c r="S84" s="58"/>
      <c r="T84" s="58">
        <v>1</v>
      </c>
      <c r="U84" s="58"/>
      <c r="V84" s="256" t="s">
        <v>1198</v>
      </c>
      <c r="W84" s="59"/>
      <c r="X84" s="60"/>
      <c r="Y84" s="27"/>
      <c r="Z84" s="27"/>
      <c r="AA84" s="27"/>
      <c r="AB84" s="27"/>
      <c r="AC84" s="27"/>
      <c r="AD84" s="26"/>
      <c r="AE84" s="9"/>
    </row>
    <row r="85" spans="1:31" ht="27.75" customHeight="1">
      <c r="A85" s="14">
        <v>77</v>
      </c>
      <c r="B85" s="447" t="s">
        <v>1504</v>
      </c>
      <c r="C85" s="442" t="s">
        <v>467</v>
      </c>
      <c r="D85" s="443" t="s">
        <v>313</v>
      </c>
      <c r="E85" s="301" t="s">
        <v>364</v>
      </c>
      <c r="F85" s="303" t="s">
        <v>445</v>
      </c>
      <c r="G85" s="439">
        <v>45427</v>
      </c>
      <c r="H85" s="18" t="s">
        <v>233</v>
      </c>
      <c r="I85" s="50"/>
      <c r="J85" s="50">
        <v>1</v>
      </c>
      <c r="K85" s="50"/>
      <c r="L85" s="50"/>
      <c r="M85" s="50"/>
      <c r="N85" s="50"/>
      <c r="O85" s="50"/>
      <c r="P85" s="50"/>
      <c r="Q85" s="57"/>
      <c r="R85" s="58"/>
      <c r="S85" s="58"/>
      <c r="T85" s="58">
        <v>1</v>
      </c>
      <c r="U85" s="58"/>
      <c r="V85" s="256" t="s">
        <v>1198</v>
      </c>
      <c r="W85" s="59"/>
      <c r="X85" s="60"/>
      <c r="Y85" s="27"/>
      <c r="Z85" s="27"/>
      <c r="AA85" s="27"/>
      <c r="AB85" s="27"/>
      <c r="AC85" s="27"/>
      <c r="AD85" s="26"/>
      <c r="AE85" s="9"/>
    </row>
    <row r="86" spans="1:31" ht="27.75" customHeight="1">
      <c r="A86" s="14">
        <v>78</v>
      </c>
      <c r="B86" s="447" t="s">
        <v>1505</v>
      </c>
      <c r="C86" s="442" t="s">
        <v>467</v>
      </c>
      <c r="D86" s="443" t="s">
        <v>313</v>
      </c>
      <c r="E86" s="301" t="s">
        <v>364</v>
      </c>
      <c r="F86" s="303" t="s">
        <v>426</v>
      </c>
      <c r="G86" s="439">
        <v>45427</v>
      </c>
      <c r="H86" s="18" t="s">
        <v>233</v>
      </c>
      <c r="I86" s="50"/>
      <c r="J86" s="50">
        <v>1</v>
      </c>
      <c r="K86" s="50"/>
      <c r="L86" s="50"/>
      <c r="M86" s="50"/>
      <c r="N86" s="50"/>
      <c r="O86" s="50"/>
      <c r="P86" s="50"/>
      <c r="Q86" s="57"/>
      <c r="R86" s="58"/>
      <c r="S86" s="58"/>
      <c r="T86" s="58">
        <v>1</v>
      </c>
      <c r="U86" s="58"/>
      <c r="V86" s="256" t="s">
        <v>1198</v>
      </c>
      <c r="W86" s="59"/>
      <c r="X86" s="60"/>
      <c r="Y86" s="27"/>
      <c r="Z86" s="27"/>
      <c r="AA86" s="27"/>
      <c r="AB86" s="27"/>
      <c r="AC86" s="27"/>
      <c r="AD86" s="26"/>
      <c r="AE86" s="9"/>
    </row>
    <row r="87" spans="1:31" ht="27.75" customHeight="1">
      <c r="A87" s="14">
        <v>79</v>
      </c>
      <c r="B87" s="447" t="s">
        <v>1506</v>
      </c>
      <c r="C87" s="442" t="s">
        <v>467</v>
      </c>
      <c r="D87" s="443" t="s">
        <v>313</v>
      </c>
      <c r="E87" s="301" t="s">
        <v>364</v>
      </c>
      <c r="F87" s="303" t="s">
        <v>448</v>
      </c>
      <c r="G87" s="439">
        <v>45427</v>
      </c>
      <c r="H87" s="18" t="s">
        <v>233</v>
      </c>
      <c r="I87" s="50"/>
      <c r="J87" s="50">
        <v>1</v>
      </c>
      <c r="K87" s="50"/>
      <c r="L87" s="50"/>
      <c r="M87" s="50"/>
      <c r="N87" s="50"/>
      <c r="O87" s="50"/>
      <c r="P87" s="50"/>
      <c r="Q87" s="57"/>
      <c r="R87" s="58"/>
      <c r="S87" s="58"/>
      <c r="T87" s="58">
        <v>1</v>
      </c>
      <c r="U87" s="58"/>
      <c r="V87" s="256" t="s">
        <v>1198</v>
      </c>
      <c r="W87" s="59"/>
      <c r="X87" s="60"/>
      <c r="Y87" s="27"/>
      <c r="Z87" s="27"/>
      <c r="AA87" s="27"/>
      <c r="AB87" s="27"/>
      <c r="AC87" s="27"/>
      <c r="AD87" s="26"/>
      <c r="AE87" s="9"/>
    </row>
    <row r="88" spans="1:31" ht="27.75" customHeight="1">
      <c r="A88" s="14">
        <v>80</v>
      </c>
      <c r="B88" s="447" t="s">
        <v>1507</v>
      </c>
      <c r="C88" s="442" t="s">
        <v>467</v>
      </c>
      <c r="D88" s="443" t="s">
        <v>313</v>
      </c>
      <c r="E88" s="301" t="s">
        <v>364</v>
      </c>
      <c r="F88" s="303" t="s">
        <v>286</v>
      </c>
      <c r="G88" s="439">
        <v>45427</v>
      </c>
      <c r="H88" s="18" t="s">
        <v>233</v>
      </c>
      <c r="I88" s="50"/>
      <c r="J88" s="50">
        <v>1</v>
      </c>
      <c r="K88" s="50"/>
      <c r="L88" s="50"/>
      <c r="M88" s="50"/>
      <c r="N88" s="50"/>
      <c r="O88" s="50"/>
      <c r="P88" s="50"/>
      <c r="Q88" s="57"/>
      <c r="R88" s="58"/>
      <c r="S88" s="58"/>
      <c r="T88" s="58">
        <v>1</v>
      </c>
      <c r="U88" s="58"/>
      <c r="V88" s="256" t="s">
        <v>1198</v>
      </c>
      <c r="W88" s="59"/>
      <c r="X88" s="60"/>
      <c r="Y88" s="27"/>
      <c r="Z88" s="27"/>
      <c r="AA88" s="27"/>
      <c r="AB88" s="27"/>
      <c r="AC88" s="27"/>
      <c r="AD88" s="26"/>
      <c r="AE88" s="9"/>
    </row>
    <row r="89" spans="1:31" ht="27.75" customHeight="1">
      <c r="A89" s="14">
        <v>81</v>
      </c>
      <c r="B89" s="447" t="s">
        <v>1508</v>
      </c>
      <c r="C89" s="442" t="s">
        <v>467</v>
      </c>
      <c r="D89" s="443" t="s">
        <v>313</v>
      </c>
      <c r="E89" s="301" t="s">
        <v>364</v>
      </c>
      <c r="F89" s="303" t="s">
        <v>417</v>
      </c>
      <c r="G89" s="439">
        <v>45427</v>
      </c>
      <c r="H89" s="18" t="s">
        <v>233</v>
      </c>
      <c r="I89" s="50"/>
      <c r="J89" s="50">
        <v>1</v>
      </c>
      <c r="K89" s="50"/>
      <c r="L89" s="50"/>
      <c r="M89" s="50"/>
      <c r="N89" s="50"/>
      <c r="O89" s="50"/>
      <c r="P89" s="50"/>
      <c r="Q89" s="57"/>
      <c r="R89" s="58"/>
      <c r="S89" s="58"/>
      <c r="T89" s="58">
        <v>1</v>
      </c>
      <c r="U89" s="58"/>
      <c r="V89" s="256" t="s">
        <v>1198</v>
      </c>
      <c r="W89" s="59"/>
      <c r="X89" s="60"/>
      <c r="Y89" s="27"/>
      <c r="Z89" s="27"/>
      <c r="AA89" s="27"/>
      <c r="AB89" s="27"/>
      <c r="AC89" s="27"/>
      <c r="AD89" s="26"/>
      <c r="AE89" s="9"/>
    </row>
    <row r="90" spans="1:31" ht="27.75" customHeight="1">
      <c r="A90" s="14">
        <v>82</v>
      </c>
      <c r="B90" s="447" t="s">
        <v>1509</v>
      </c>
      <c r="C90" s="442" t="s">
        <v>467</v>
      </c>
      <c r="D90" s="443" t="s">
        <v>313</v>
      </c>
      <c r="E90" s="301" t="s">
        <v>364</v>
      </c>
      <c r="F90" s="303" t="s">
        <v>415</v>
      </c>
      <c r="G90" s="439">
        <v>45428</v>
      </c>
      <c r="H90" s="18" t="s">
        <v>233</v>
      </c>
      <c r="I90" s="50"/>
      <c r="J90" s="50">
        <v>1</v>
      </c>
      <c r="K90" s="50"/>
      <c r="L90" s="50"/>
      <c r="M90" s="50"/>
      <c r="N90" s="50"/>
      <c r="O90" s="50"/>
      <c r="P90" s="50"/>
      <c r="Q90" s="57"/>
      <c r="R90" s="58"/>
      <c r="S90" s="58"/>
      <c r="T90" s="58">
        <v>1</v>
      </c>
      <c r="U90" s="58"/>
      <c r="V90" s="256" t="s">
        <v>1198</v>
      </c>
      <c r="W90" s="59"/>
      <c r="X90" s="60"/>
      <c r="Y90" s="27"/>
      <c r="Z90" s="27"/>
      <c r="AA90" s="27"/>
      <c r="AB90" s="27"/>
      <c r="AC90" s="27"/>
      <c r="AD90" s="26"/>
      <c r="AE90" s="9"/>
    </row>
    <row r="91" spans="1:31" ht="27.75" customHeight="1">
      <c r="A91" s="14">
        <v>83</v>
      </c>
      <c r="B91" s="447" t="s">
        <v>1510</v>
      </c>
      <c r="C91" s="442" t="s">
        <v>467</v>
      </c>
      <c r="D91" s="443" t="s">
        <v>313</v>
      </c>
      <c r="E91" s="301" t="s">
        <v>364</v>
      </c>
      <c r="F91" s="303" t="s">
        <v>443</v>
      </c>
      <c r="G91" s="439">
        <v>45428</v>
      </c>
      <c r="H91" s="18" t="s">
        <v>233</v>
      </c>
      <c r="I91" s="50"/>
      <c r="J91" s="50">
        <v>1</v>
      </c>
      <c r="K91" s="50"/>
      <c r="L91" s="50"/>
      <c r="M91" s="50"/>
      <c r="N91" s="50"/>
      <c r="O91" s="50"/>
      <c r="P91" s="50"/>
      <c r="Q91" s="57"/>
      <c r="R91" s="58"/>
      <c r="S91" s="58"/>
      <c r="T91" s="58">
        <v>1</v>
      </c>
      <c r="U91" s="58"/>
      <c r="V91" s="256" t="s">
        <v>1198</v>
      </c>
      <c r="W91" s="59"/>
      <c r="X91" s="60"/>
      <c r="Y91" s="27"/>
      <c r="Z91" s="27"/>
      <c r="AA91" s="27"/>
      <c r="AB91" s="27"/>
      <c r="AC91" s="27"/>
      <c r="AD91" s="26"/>
      <c r="AE91" s="9"/>
    </row>
    <row r="92" spans="1:31" ht="27.75" customHeight="1">
      <c r="A92" s="14">
        <v>84</v>
      </c>
      <c r="B92" s="447" t="s">
        <v>1511</v>
      </c>
      <c r="C92" s="442" t="s">
        <v>467</v>
      </c>
      <c r="D92" s="443" t="s">
        <v>313</v>
      </c>
      <c r="E92" s="301" t="s">
        <v>364</v>
      </c>
      <c r="F92" s="303" t="s">
        <v>435</v>
      </c>
      <c r="G92" s="439">
        <v>45428</v>
      </c>
      <c r="H92" s="18" t="s">
        <v>233</v>
      </c>
      <c r="I92" s="50"/>
      <c r="J92" s="50">
        <v>1</v>
      </c>
      <c r="K92" s="50"/>
      <c r="L92" s="50"/>
      <c r="M92" s="50"/>
      <c r="N92" s="50"/>
      <c r="O92" s="50"/>
      <c r="P92" s="50"/>
      <c r="Q92" s="57"/>
      <c r="R92" s="58"/>
      <c r="S92" s="58"/>
      <c r="T92" s="58">
        <v>1</v>
      </c>
      <c r="U92" s="58"/>
      <c r="V92" s="256" t="s">
        <v>1198</v>
      </c>
      <c r="W92" s="59"/>
      <c r="X92" s="60"/>
      <c r="Y92" s="27"/>
      <c r="Z92" s="27"/>
      <c r="AA92" s="27"/>
      <c r="AB92" s="27"/>
      <c r="AC92" s="27"/>
      <c r="AD92" s="26"/>
      <c r="AE92" s="9"/>
    </row>
    <row r="93" spans="1:31" ht="27.75" customHeight="1">
      <c r="A93" s="14">
        <v>85</v>
      </c>
      <c r="B93" s="447" t="s">
        <v>1512</v>
      </c>
      <c r="C93" s="442" t="s">
        <v>467</v>
      </c>
      <c r="D93" s="443" t="s">
        <v>313</v>
      </c>
      <c r="E93" s="301" t="s">
        <v>364</v>
      </c>
      <c r="F93" s="303" t="s">
        <v>445</v>
      </c>
      <c r="G93" s="439">
        <v>45428</v>
      </c>
      <c r="H93" s="18" t="s">
        <v>233</v>
      </c>
      <c r="I93" s="50"/>
      <c r="J93" s="50">
        <v>1</v>
      </c>
      <c r="K93" s="50"/>
      <c r="L93" s="50"/>
      <c r="M93" s="50"/>
      <c r="N93" s="50"/>
      <c r="O93" s="50"/>
      <c r="P93" s="50"/>
      <c r="Q93" s="57"/>
      <c r="R93" s="58"/>
      <c r="S93" s="58"/>
      <c r="T93" s="58">
        <v>1</v>
      </c>
      <c r="U93" s="58"/>
      <c r="V93" s="256" t="s">
        <v>1198</v>
      </c>
      <c r="W93" s="59"/>
      <c r="X93" s="60"/>
      <c r="Y93" s="27"/>
      <c r="Z93" s="27"/>
      <c r="AA93" s="27"/>
      <c r="AB93" s="27"/>
      <c r="AC93" s="27"/>
      <c r="AD93" s="26"/>
      <c r="AE93" s="9"/>
    </row>
    <row r="94" spans="1:31" ht="27.75" customHeight="1">
      <c r="A94" s="14">
        <v>86</v>
      </c>
      <c r="B94" s="447" t="s">
        <v>1513</v>
      </c>
      <c r="C94" s="442" t="s">
        <v>467</v>
      </c>
      <c r="D94" s="443" t="s">
        <v>313</v>
      </c>
      <c r="E94" s="301" t="s">
        <v>364</v>
      </c>
      <c r="F94" s="303" t="s">
        <v>426</v>
      </c>
      <c r="G94" s="439">
        <v>45428</v>
      </c>
      <c r="H94" s="18" t="s">
        <v>233</v>
      </c>
      <c r="I94" s="50"/>
      <c r="J94" s="50">
        <v>1</v>
      </c>
      <c r="K94" s="50"/>
      <c r="L94" s="50"/>
      <c r="M94" s="50"/>
      <c r="N94" s="50"/>
      <c r="O94" s="50"/>
      <c r="P94" s="50"/>
      <c r="Q94" s="57"/>
      <c r="R94" s="58"/>
      <c r="S94" s="58"/>
      <c r="T94" s="58">
        <v>1</v>
      </c>
      <c r="U94" s="58"/>
      <c r="V94" s="256" t="s">
        <v>1198</v>
      </c>
      <c r="W94" s="59"/>
      <c r="X94" s="60"/>
      <c r="Y94" s="27"/>
      <c r="Z94" s="27"/>
      <c r="AA94" s="27"/>
      <c r="AB94" s="27"/>
      <c r="AC94" s="27"/>
      <c r="AD94" s="26"/>
      <c r="AE94" s="9"/>
    </row>
    <row r="95" spans="1:31" ht="27.75" customHeight="1">
      <c r="A95" s="14">
        <v>87</v>
      </c>
      <c r="B95" s="447" t="s">
        <v>1514</v>
      </c>
      <c r="C95" s="442" t="s">
        <v>467</v>
      </c>
      <c r="D95" s="443" t="s">
        <v>313</v>
      </c>
      <c r="E95" s="301" t="s">
        <v>364</v>
      </c>
      <c r="F95" s="303" t="s">
        <v>448</v>
      </c>
      <c r="G95" s="439">
        <v>45429</v>
      </c>
      <c r="H95" s="18" t="s">
        <v>233</v>
      </c>
      <c r="I95" s="50"/>
      <c r="J95" s="50">
        <v>1</v>
      </c>
      <c r="K95" s="50"/>
      <c r="L95" s="50"/>
      <c r="M95" s="50"/>
      <c r="N95" s="50"/>
      <c r="O95" s="50"/>
      <c r="P95" s="50"/>
      <c r="Q95" s="57"/>
      <c r="R95" s="58"/>
      <c r="S95" s="58"/>
      <c r="T95" s="58">
        <v>1</v>
      </c>
      <c r="U95" s="58"/>
      <c r="V95" s="256" t="s">
        <v>1198</v>
      </c>
      <c r="W95" s="59"/>
      <c r="X95" s="60"/>
      <c r="Y95" s="27"/>
      <c r="Z95" s="27"/>
      <c r="AA95" s="27"/>
      <c r="AB95" s="27"/>
      <c r="AC95" s="27"/>
      <c r="AD95" s="26"/>
      <c r="AE95" s="9"/>
    </row>
    <row r="96" spans="1:31" ht="27.75" customHeight="1">
      <c r="A96" s="14">
        <v>88</v>
      </c>
      <c r="B96" s="447" t="s">
        <v>1515</v>
      </c>
      <c r="C96" s="442" t="s">
        <v>467</v>
      </c>
      <c r="D96" s="443" t="s">
        <v>313</v>
      </c>
      <c r="E96" s="301" t="s">
        <v>364</v>
      </c>
      <c r="F96" s="303" t="s">
        <v>286</v>
      </c>
      <c r="G96" s="439">
        <v>45429</v>
      </c>
      <c r="H96" s="18" t="s">
        <v>233</v>
      </c>
      <c r="I96" s="50"/>
      <c r="J96" s="50">
        <v>1</v>
      </c>
      <c r="K96" s="50"/>
      <c r="L96" s="50"/>
      <c r="M96" s="50"/>
      <c r="N96" s="50"/>
      <c r="O96" s="50"/>
      <c r="P96" s="50"/>
      <c r="Q96" s="57"/>
      <c r="R96" s="58"/>
      <c r="S96" s="58"/>
      <c r="T96" s="58">
        <v>1</v>
      </c>
      <c r="U96" s="58"/>
      <c r="V96" s="256" t="s">
        <v>1198</v>
      </c>
      <c r="W96" s="59"/>
      <c r="X96" s="60"/>
      <c r="Y96" s="27"/>
      <c r="Z96" s="27"/>
      <c r="AA96" s="27"/>
      <c r="AB96" s="27"/>
      <c r="AC96" s="27"/>
      <c r="AD96" s="26"/>
      <c r="AE96" s="9"/>
    </row>
    <row r="97" spans="1:31" ht="27.75" customHeight="1">
      <c r="A97" s="14">
        <v>89</v>
      </c>
      <c r="B97" s="447" t="s">
        <v>1516</v>
      </c>
      <c r="C97" s="442" t="s">
        <v>467</v>
      </c>
      <c r="D97" s="443" t="s">
        <v>313</v>
      </c>
      <c r="E97" s="301" t="s">
        <v>364</v>
      </c>
      <c r="F97" s="303" t="s">
        <v>417</v>
      </c>
      <c r="G97" s="439">
        <v>45429</v>
      </c>
      <c r="H97" s="18" t="s">
        <v>233</v>
      </c>
      <c r="I97" s="50"/>
      <c r="J97" s="50">
        <v>1</v>
      </c>
      <c r="K97" s="50"/>
      <c r="L97" s="50"/>
      <c r="M97" s="50"/>
      <c r="N97" s="50"/>
      <c r="O97" s="50"/>
      <c r="P97" s="50"/>
      <c r="Q97" s="57"/>
      <c r="R97" s="58"/>
      <c r="S97" s="58"/>
      <c r="T97" s="58">
        <v>1</v>
      </c>
      <c r="U97" s="58"/>
      <c r="V97" s="256" t="s">
        <v>1198</v>
      </c>
      <c r="W97" s="59"/>
      <c r="X97" s="60"/>
      <c r="Y97" s="27"/>
      <c r="Z97" s="27"/>
      <c r="AA97" s="27"/>
      <c r="AB97" s="27"/>
      <c r="AC97" s="27"/>
      <c r="AD97" s="26"/>
      <c r="AE97" s="9"/>
    </row>
    <row r="98" spans="1:31" ht="27.75" customHeight="1">
      <c r="A98" s="14">
        <v>90</v>
      </c>
      <c r="B98" s="447" t="s">
        <v>1517</v>
      </c>
      <c r="C98" s="442" t="s">
        <v>467</v>
      </c>
      <c r="D98" s="443" t="s">
        <v>313</v>
      </c>
      <c r="E98" s="301" t="s">
        <v>364</v>
      </c>
      <c r="F98" s="303" t="s">
        <v>415</v>
      </c>
      <c r="G98" s="439">
        <v>45429</v>
      </c>
      <c r="H98" s="18" t="s">
        <v>233</v>
      </c>
      <c r="I98" s="50"/>
      <c r="J98" s="50">
        <v>1</v>
      </c>
      <c r="K98" s="50"/>
      <c r="L98" s="50"/>
      <c r="M98" s="50"/>
      <c r="N98" s="50"/>
      <c r="O98" s="50"/>
      <c r="P98" s="50"/>
      <c r="Q98" s="57"/>
      <c r="R98" s="58"/>
      <c r="S98" s="58"/>
      <c r="T98" s="58">
        <v>1</v>
      </c>
      <c r="U98" s="58"/>
      <c r="V98" s="256" t="s">
        <v>1198</v>
      </c>
      <c r="W98" s="59"/>
      <c r="X98" s="60"/>
      <c r="Y98" s="27"/>
      <c r="Z98" s="27"/>
      <c r="AA98" s="27"/>
      <c r="AB98" s="27"/>
      <c r="AC98" s="27"/>
      <c r="AD98" s="26"/>
      <c r="AE98" s="9"/>
    </row>
    <row r="99" spans="1:31" ht="27.75" customHeight="1">
      <c r="A99" s="14">
        <v>91</v>
      </c>
      <c r="B99" s="447" t="s">
        <v>1518</v>
      </c>
      <c r="C99" s="442" t="s">
        <v>467</v>
      </c>
      <c r="D99" s="443" t="s">
        <v>313</v>
      </c>
      <c r="E99" s="301" t="s">
        <v>364</v>
      </c>
      <c r="F99" s="303" t="s">
        <v>443</v>
      </c>
      <c r="G99" s="439">
        <v>45429</v>
      </c>
      <c r="H99" s="18" t="s">
        <v>233</v>
      </c>
      <c r="I99" s="50"/>
      <c r="J99" s="50">
        <v>1</v>
      </c>
      <c r="K99" s="50"/>
      <c r="L99" s="50"/>
      <c r="M99" s="50"/>
      <c r="N99" s="50"/>
      <c r="O99" s="50"/>
      <c r="P99" s="50"/>
      <c r="Q99" s="57"/>
      <c r="R99" s="58"/>
      <c r="S99" s="58"/>
      <c r="T99" s="58">
        <v>1</v>
      </c>
      <c r="U99" s="58"/>
      <c r="V99" s="256" t="s">
        <v>1198</v>
      </c>
      <c r="W99" s="59"/>
      <c r="X99" s="60"/>
      <c r="Y99" s="27"/>
      <c r="Z99" s="27"/>
      <c r="AA99" s="27"/>
      <c r="AB99" s="27"/>
      <c r="AC99" s="27"/>
      <c r="AD99" s="26"/>
      <c r="AE99" s="9"/>
    </row>
    <row r="100" spans="1:31" ht="27.75" customHeight="1">
      <c r="A100" s="14">
        <v>92</v>
      </c>
      <c r="B100" s="447" t="s">
        <v>1519</v>
      </c>
      <c r="C100" s="442" t="s">
        <v>467</v>
      </c>
      <c r="D100" s="443" t="s">
        <v>313</v>
      </c>
      <c r="E100" s="301" t="s">
        <v>364</v>
      </c>
      <c r="F100" s="303" t="s">
        <v>435</v>
      </c>
      <c r="G100" s="439">
        <v>45430</v>
      </c>
      <c r="H100" s="18" t="s">
        <v>233</v>
      </c>
      <c r="I100" s="50"/>
      <c r="J100" s="50">
        <v>1</v>
      </c>
      <c r="K100" s="50"/>
      <c r="L100" s="50"/>
      <c r="M100" s="50"/>
      <c r="N100" s="50"/>
      <c r="O100" s="50"/>
      <c r="P100" s="50"/>
      <c r="Q100" s="57"/>
      <c r="R100" s="58"/>
      <c r="S100" s="58"/>
      <c r="T100" s="58">
        <v>1</v>
      </c>
      <c r="U100" s="58"/>
      <c r="V100" s="256" t="s">
        <v>1198</v>
      </c>
      <c r="W100" s="59"/>
      <c r="X100" s="60"/>
      <c r="Y100" s="27"/>
      <c r="Z100" s="27"/>
      <c r="AA100" s="27"/>
      <c r="AB100" s="27"/>
      <c r="AC100" s="27"/>
      <c r="AD100" s="26"/>
      <c r="AE100" s="9"/>
    </row>
    <row r="101" spans="1:31" ht="27.75" customHeight="1">
      <c r="A101" s="14">
        <v>93</v>
      </c>
      <c r="B101" s="447" t="s">
        <v>1520</v>
      </c>
      <c r="C101" s="442" t="s">
        <v>467</v>
      </c>
      <c r="D101" s="443" t="s">
        <v>313</v>
      </c>
      <c r="E101" s="301" t="s">
        <v>364</v>
      </c>
      <c r="F101" s="303" t="s">
        <v>445</v>
      </c>
      <c r="G101" s="439">
        <v>45430</v>
      </c>
      <c r="H101" s="18" t="s">
        <v>233</v>
      </c>
      <c r="I101" s="50"/>
      <c r="J101" s="50">
        <v>1</v>
      </c>
      <c r="K101" s="50"/>
      <c r="L101" s="50"/>
      <c r="M101" s="50"/>
      <c r="N101" s="50"/>
      <c r="O101" s="50"/>
      <c r="P101" s="50"/>
      <c r="Q101" s="57"/>
      <c r="R101" s="58"/>
      <c r="S101" s="58"/>
      <c r="T101" s="58">
        <v>1</v>
      </c>
      <c r="U101" s="58"/>
      <c r="V101" s="256" t="s">
        <v>1198</v>
      </c>
      <c r="W101" s="59"/>
      <c r="X101" s="60"/>
      <c r="Y101" s="27"/>
      <c r="Z101" s="27"/>
      <c r="AA101" s="27"/>
      <c r="AB101" s="27"/>
      <c r="AC101" s="27"/>
      <c r="AD101" s="26"/>
      <c r="AE101" s="9"/>
    </row>
    <row r="102" spans="1:31" ht="27.75" customHeight="1">
      <c r="A102" s="14">
        <v>94</v>
      </c>
      <c r="B102" s="447" t="s">
        <v>1521</v>
      </c>
      <c r="C102" s="442" t="s">
        <v>467</v>
      </c>
      <c r="D102" s="443" t="s">
        <v>313</v>
      </c>
      <c r="E102" s="301" t="s">
        <v>364</v>
      </c>
      <c r="F102" s="303" t="s">
        <v>426</v>
      </c>
      <c r="G102" s="439">
        <v>45430</v>
      </c>
      <c r="H102" s="18" t="s">
        <v>233</v>
      </c>
      <c r="I102" s="50"/>
      <c r="J102" s="50">
        <v>1</v>
      </c>
      <c r="K102" s="50"/>
      <c r="L102" s="50"/>
      <c r="M102" s="50"/>
      <c r="N102" s="50"/>
      <c r="O102" s="50"/>
      <c r="P102" s="50"/>
      <c r="Q102" s="57"/>
      <c r="R102" s="58"/>
      <c r="S102" s="58"/>
      <c r="T102" s="58">
        <v>1</v>
      </c>
      <c r="U102" s="58"/>
      <c r="V102" s="256" t="s">
        <v>1198</v>
      </c>
      <c r="W102" s="59"/>
      <c r="X102" s="60"/>
      <c r="Y102" s="27"/>
      <c r="Z102" s="27"/>
      <c r="AA102" s="27"/>
      <c r="AB102" s="27"/>
      <c r="AC102" s="27"/>
      <c r="AD102" s="26"/>
      <c r="AE102" s="9"/>
    </row>
    <row r="103" spans="1:31" ht="27.75" customHeight="1">
      <c r="A103" s="14">
        <v>95</v>
      </c>
      <c r="B103" s="447" t="s">
        <v>1522</v>
      </c>
      <c r="C103" s="442" t="s">
        <v>467</v>
      </c>
      <c r="D103" s="443" t="s">
        <v>313</v>
      </c>
      <c r="E103" s="301" t="s">
        <v>364</v>
      </c>
      <c r="F103" s="303" t="s">
        <v>448</v>
      </c>
      <c r="G103" s="439">
        <v>45430</v>
      </c>
      <c r="H103" s="18" t="s">
        <v>233</v>
      </c>
      <c r="I103" s="50"/>
      <c r="J103" s="50">
        <v>1</v>
      </c>
      <c r="K103" s="50"/>
      <c r="L103" s="50"/>
      <c r="M103" s="50"/>
      <c r="N103" s="50"/>
      <c r="O103" s="50"/>
      <c r="P103" s="50"/>
      <c r="Q103" s="57"/>
      <c r="R103" s="58"/>
      <c r="S103" s="58"/>
      <c r="T103" s="58">
        <v>1</v>
      </c>
      <c r="U103" s="58"/>
      <c r="V103" s="256" t="s">
        <v>1198</v>
      </c>
      <c r="W103" s="59"/>
      <c r="X103" s="60"/>
      <c r="Y103" s="27"/>
      <c r="Z103" s="27"/>
      <c r="AA103" s="27"/>
      <c r="AB103" s="27"/>
      <c r="AC103" s="27"/>
      <c r="AD103" s="26"/>
      <c r="AE103" s="9"/>
    </row>
    <row r="104" spans="1:31" ht="27.75" customHeight="1">
      <c r="A104" s="14">
        <v>96</v>
      </c>
      <c r="B104" s="447" t="s">
        <v>1523</v>
      </c>
      <c r="C104" s="442" t="s">
        <v>467</v>
      </c>
      <c r="D104" s="443" t="s">
        <v>313</v>
      </c>
      <c r="E104" s="301" t="s">
        <v>364</v>
      </c>
      <c r="F104" s="303" t="s">
        <v>286</v>
      </c>
      <c r="G104" s="439">
        <v>45430</v>
      </c>
      <c r="H104" s="18" t="s">
        <v>233</v>
      </c>
      <c r="I104" s="50"/>
      <c r="J104" s="50">
        <v>1</v>
      </c>
      <c r="K104" s="50"/>
      <c r="L104" s="50"/>
      <c r="M104" s="50"/>
      <c r="N104" s="50"/>
      <c r="O104" s="50"/>
      <c r="P104" s="50"/>
      <c r="Q104" s="57"/>
      <c r="R104" s="58"/>
      <c r="S104" s="58"/>
      <c r="T104" s="58">
        <v>1</v>
      </c>
      <c r="U104" s="58"/>
      <c r="V104" s="256" t="s">
        <v>1198</v>
      </c>
      <c r="W104" s="59"/>
      <c r="X104" s="60"/>
      <c r="Y104" s="27"/>
      <c r="Z104" s="27"/>
      <c r="AA104" s="27"/>
      <c r="AB104" s="27"/>
      <c r="AC104" s="27"/>
      <c r="AD104" s="26"/>
      <c r="AE104" s="9"/>
    </row>
    <row r="105" spans="1:31" ht="27.75" customHeight="1">
      <c r="A105" s="14">
        <v>97</v>
      </c>
      <c r="B105" s="447" t="s">
        <v>1524</v>
      </c>
      <c r="C105" s="442" t="s">
        <v>467</v>
      </c>
      <c r="D105" s="443" t="s">
        <v>313</v>
      </c>
      <c r="E105" s="301" t="s">
        <v>364</v>
      </c>
      <c r="F105" s="303" t="s">
        <v>417</v>
      </c>
      <c r="G105" s="439">
        <v>45431</v>
      </c>
      <c r="H105" s="18" t="s">
        <v>233</v>
      </c>
      <c r="I105" s="50"/>
      <c r="J105" s="50">
        <v>1</v>
      </c>
      <c r="K105" s="50"/>
      <c r="L105" s="50"/>
      <c r="M105" s="50"/>
      <c r="N105" s="50"/>
      <c r="O105" s="50"/>
      <c r="P105" s="50"/>
      <c r="Q105" s="57"/>
      <c r="R105" s="58"/>
      <c r="S105" s="58"/>
      <c r="T105" s="58">
        <v>1</v>
      </c>
      <c r="U105" s="58"/>
      <c r="V105" s="256" t="s">
        <v>1198</v>
      </c>
      <c r="W105" s="59"/>
      <c r="X105" s="60"/>
      <c r="Y105" s="27"/>
      <c r="Z105" s="27"/>
      <c r="AA105" s="27"/>
      <c r="AB105" s="27"/>
      <c r="AC105" s="27"/>
      <c r="AD105" s="26"/>
      <c r="AE105" s="9"/>
    </row>
    <row r="106" spans="1:31" ht="27.75" customHeight="1">
      <c r="A106" s="14">
        <v>98</v>
      </c>
      <c r="B106" s="447" t="s">
        <v>1525</v>
      </c>
      <c r="C106" s="442" t="s">
        <v>467</v>
      </c>
      <c r="D106" s="443" t="s">
        <v>313</v>
      </c>
      <c r="E106" s="301" t="s">
        <v>364</v>
      </c>
      <c r="F106" s="303" t="s">
        <v>415</v>
      </c>
      <c r="G106" s="439">
        <v>45431</v>
      </c>
      <c r="H106" s="18" t="s">
        <v>233</v>
      </c>
      <c r="I106" s="50"/>
      <c r="J106" s="50">
        <v>1</v>
      </c>
      <c r="K106" s="50"/>
      <c r="L106" s="50"/>
      <c r="M106" s="50"/>
      <c r="N106" s="50"/>
      <c r="O106" s="50"/>
      <c r="P106" s="50"/>
      <c r="Q106" s="57"/>
      <c r="R106" s="58"/>
      <c r="S106" s="58"/>
      <c r="T106" s="58">
        <v>1</v>
      </c>
      <c r="U106" s="58"/>
      <c r="V106" s="256" t="s">
        <v>1198</v>
      </c>
      <c r="W106" s="59"/>
      <c r="X106" s="60"/>
      <c r="Y106" s="27"/>
      <c r="Z106" s="27"/>
      <c r="AA106" s="27"/>
      <c r="AB106" s="27"/>
      <c r="AC106" s="27"/>
      <c r="AD106" s="26"/>
      <c r="AE106" s="9"/>
    </row>
    <row r="107" spans="1:31" ht="27.75" customHeight="1">
      <c r="A107" s="14">
        <v>99</v>
      </c>
      <c r="B107" s="447" t="s">
        <v>1474</v>
      </c>
      <c r="C107" s="442" t="s">
        <v>467</v>
      </c>
      <c r="D107" s="443" t="s">
        <v>313</v>
      </c>
      <c r="E107" s="301" t="s">
        <v>364</v>
      </c>
      <c r="F107" s="303" t="s">
        <v>443</v>
      </c>
      <c r="G107" s="439">
        <v>45431</v>
      </c>
      <c r="H107" s="18" t="s">
        <v>233</v>
      </c>
      <c r="I107" s="50"/>
      <c r="J107" s="50">
        <v>1</v>
      </c>
      <c r="K107" s="50"/>
      <c r="L107" s="50"/>
      <c r="M107" s="50"/>
      <c r="N107" s="50"/>
      <c r="O107" s="50"/>
      <c r="P107" s="50"/>
      <c r="Q107" s="57"/>
      <c r="R107" s="58"/>
      <c r="S107" s="58"/>
      <c r="T107" s="58">
        <v>1</v>
      </c>
      <c r="U107" s="58"/>
      <c r="V107" s="256" t="s">
        <v>1198</v>
      </c>
      <c r="W107" s="59"/>
      <c r="X107" s="60"/>
      <c r="Y107" s="27"/>
      <c r="Z107" s="27"/>
      <c r="AA107" s="27"/>
      <c r="AB107" s="27"/>
      <c r="AC107" s="27"/>
      <c r="AD107" s="26"/>
      <c r="AE107" s="9"/>
    </row>
    <row r="108" spans="1:31" ht="27.75" customHeight="1">
      <c r="A108" s="14">
        <v>100</v>
      </c>
      <c r="B108" s="447" t="s">
        <v>1526</v>
      </c>
      <c r="C108" s="442" t="s">
        <v>467</v>
      </c>
      <c r="D108" s="443" t="s">
        <v>313</v>
      </c>
      <c r="E108" s="301" t="s">
        <v>364</v>
      </c>
      <c r="F108" s="303" t="s">
        <v>435</v>
      </c>
      <c r="G108" s="439">
        <v>45432</v>
      </c>
      <c r="H108" s="18" t="s">
        <v>233</v>
      </c>
      <c r="I108" s="50"/>
      <c r="J108" s="50">
        <v>1</v>
      </c>
      <c r="K108" s="50"/>
      <c r="L108" s="50"/>
      <c r="M108" s="50"/>
      <c r="N108" s="50"/>
      <c r="O108" s="50"/>
      <c r="P108" s="50"/>
      <c r="Q108" s="57"/>
      <c r="R108" s="58"/>
      <c r="S108" s="58"/>
      <c r="T108" s="58">
        <v>1</v>
      </c>
      <c r="U108" s="58"/>
      <c r="V108" s="256" t="s">
        <v>1198</v>
      </c>
      <c r="W108" s="59"/>
      <c r="X108" s="60"/>
      <c r="Y108" s="27"/>
      <c r="Z108" s="27"/>
      <c r="AA108" s="27"/>
      <c r="AB108" s="27"/>
      <c r="AC108" s="27"/>
      <c r="AD108" s="26"/>
      <c r="AE108" s="9"/>
    </row>
    <row r="109" spans="1:31" ht="27.75" customHeight="1">
      <c r="A109" s="14">
        <v>101</v>
      </c>
      <c r="B109" s="447" t="s">
        <v>1527</v>
      </c>
      <c r="C109" s="442" t="s">
        <v>467</v>
      </c>
      <c r="D109" s="443" t="s">
        <v>313</v>
      </c>
      <c r="E109" s="301" t="s">
        <v>364</v>
      </c>
      <c r="F109" s="303" t="s">
        <v>445</v>
      </c>
      <c r="G109" s="439">
        <v>45432</v>
      </c>
      <c r="H109" s="18" t="s">
        <v>233</v>
      </c>
      <c r="I109" s="50"/>
      <c r="J109" s="50">
        <v>1</v>
      </c>
      <c r="K109" s="50"/>
      <c r="L109" s="50"/>
      <c r="M109" s="50"/>
      <c r="N109" s="50"/>
      <c r="O109" s="50"/>
      <c r="P109" s="50"/>
      <c r="Q109" s="57"/>
      <c r="R109" s="58"/>
      <c r="S109" s="58"/>
      <c r="T109" s="58">
        <v>1</v>
      </c>
      <c r="U109" s="58"/>
      <c r="V109" s="256" t="s">
        <v>1198</v>
      </c>
      <c r="W109" s="59"/>
      <c r="X109" s="60"/>
      <c r="Y109" s="27"/>
      <c r="Z109" s="27"/>
      <c r="AA109" s="27"/>
      <c r="AB109" s="27"/>
      <c r="AC109" s="27"/>
      <c r="AD109" s="26"/>
      <c r="AE109" s="9"/>
    </row>
    <row r="110" spans="1:31" ht="27.75" customHeight="1">
      <c r="A110" s="14">
        <v>102</v>
      </c>
      <c r="B110" s="447" t="s">
        <v>1528</v>
      </c>
      <c r="C110" s="442" t="s">
        <v>467</v>
      </c>
      <c r="D110" s="443" t="s">
        <v>313</v>
      </c>
      <c r="E110" s="301" t="s">
        <v>364</v>
      </c>
      <c r="F110" s="303" t="s">
        <v>426</v>
      </c>
      <c r="G110" s="439">
        <v>45432</v>
      </c>
      <c r="H110" s="18" t="s">
        <v>233</v>
      </c>
      <c r="I110" s="50"/>
      <c r="J110" s="50">
        <v>1</v>
      </c>
      <c r="K110" s="50"/>
      <c r="L110" s="50"/>
      <c r="M110" s="50"/>
      <c r="N110" s="50"/>
      <c r="O110" s="50"/>
      <c r="P110" s="50"/>
      <c r="Q110" s="57"/>
      <c r="R110" s="58"/>
      <c r="S110" s="58"/>
      <c r="T110" s="58">
        <v>1</v>
      </c>
      <c r="U110" s="58"/>
      <c r="V110" s="256" t="s">
        <v>1198</v>
      </c>
      <c r="W110" s="59"/>
      <c r="X110" s="60"/>
      <c r="Y110" s="27"/>
      <c r="Z110" s="27"/>
      <c r="AA110" s="27"/>
      <c r="AB110" s="27"/>
      <c r="AC110" s="27"/>
      <c r="AD110" s="26"/>
      <c r="AE110" s="9"/>
    </row>
    <row r="111" spans="1:31" ht="27.75" customHeight="1">
      <c r="A111" s="14">
        <v>103</v>
      </c>
      <c r="B111" s="447" t="s">
        <v>1529</v>
      </c>
      <c r="C111" s="442" t="s">
        <v>467</v>
      </c>
      <c r="D111" s="443" t="s">
        <v>313</v>
      </c>
      <c r="E111" s="301" t="s">
        <v>364</v>
      </c>
      <c r="F111" s="303" t="s">
        <v>448</v>
      </c>
      <c r="G111" s="439">
        <v>45432</v>
      </c>
      <c r="H111" s="18" t="s">
        <v>233</v>
      </c>
      <c r="I111" s="50"/>
      <c r="J111" s="50">
        <v>1</v>
      </c>
      <c r="K111" s="50"/>
      <c r="L111" s="50"/>
      <c r="M111" s="50"/>
      <c r="N111" s="50"/>
      <c r="O111" s="50"/>
      <c r="P111" s="50"/>
      <c r="Q111" s="57"/>
      <c r="R111" s="58"/>
      <c r="S111" s="58"/>
      <c r="T111" s="58">
        <v>1</v>
      </c>
      <c r="U111" s="58"/>
      <c r="V111" s="256" t="s">
        <v>1198</v>
      </c>
      <c r="W111" s="59"/>
      <c r="X111" s="60"/>
      <c r="Y111" s="27"/>
      <c r="Z111" s="27"/>
      <c r="AA111" s="27"/>
      <c r="AB111" s="27"/>
      <c r="AC111" s="27"/>
      <c r="AD111" s="26"/>
      <c r="AE111" s="9"/>
    </row>
    <row r="112" spans="1:31" ht="27.75" customHeight="1">
      <c r="A112" s="14">
        <v>104</v>
      </c>
      <c r="B112" s="447" t="s">
        <v>1530</v>
      </c>
      <c r="C112" s="442" t="s">
        <v>467</v>
      </c>
      <c r="D112" s="443" t="s">
        <v>313</v>
      </c>
      <c r="E112" s="301" t="s">
        <v>364</v>
      </c>
      <c r="F112" s="303" t="s">
        <v>286</v>
      </c>
      <c r="G112" s="439">
        <v>45432</v>
      </c>
      <c r="H112" s="18" t="s">
        <v>233</v>
      </c>
      <c r="I112" s="50"/>
      <c r="J112" s="50">
        <v>1</v>
      </c>
      <c r="K112" s="50"/>
      <c r="L112" s="50"/>
      <c r="M112" s="50"/>
      <c r="N112" s="50"/>
      <c r="O112" s="50"/>
      <c r="P112" s="50"/>
      <c r="Q112" s="57"/>
      <c r="R112" s="58"/>
      <c r="S112" s="58"/>
      <c r="T112" s="58">
        <v>1</v>
      </c>
      <c r="U112" s="58"/>
      <c r="V112" s="256" t="s">
        <v>1198</v>
      </c>
      <c r="W112" s="59"/>
      <c r="X112" s="60"/>
      <c r="Y112" s="27"/>
      <c r="Z112" s="27"/>
      <c r="AA112" s="27"/>
      <c r="AB112" s="27"/>
      <c r="AC112" s="27"/>
      <c r="AD112" s="26"/>
      <c r="AE112" s="9"/>
    </row>
    <row r="113" spans="1:31" ht="27.75" customHeight="1">
      <c r="A113" s="14">
        <v>105</v>
      </c>
      <c r="B113" s="447" t="s">
        <v>1531</v>
      </c>
      <c r="C113" s="442" t="s">
        <v>467</v>
      </c>
      <c r="D113" s="443" t="s">
        <v>313</v>
      </c>
      <c r="E113" s="301" t="s">
        <v>364</v>
      </c>
      <c r="F113" s="303" t="s">
        <v>417</v>
      </c>
      <c r="G113" s="439">
        <v>45432</v>
      </c>
      <c r="H113" s="18" t="s">
        <v>233</v>
      </c>
      <c r="I113" s="50"/>
      <c r="J113" s="50">
        <v>1</v>
      </c>
      <c r="K113" s="50"/>
      <c r="L113" s="50"/>
      <c r="M113" s="50"/>
      <c r="N113" s="50"/>
      <c r="O113" s="50"/>
      <c r="P113" s="50"/>
      <c r="Q113" s="57"/>
      <c r="R113" s="58"/>
      <c r="S113" s="58"/>
      <c r="T113" s="58">
        <v>1</v>
      </c>
      <c r="U113" s="58"/>
      <c r="V113" s="256" t="s">
        <v>1198</v>
      </c>
      <c r="W113" s="59"/>
      <c r="X113" s="60"/>
      <c r="Y113" s="27"/>
      <c r="Z113" s="27"/>
      <c r="AA113" s="27"/>
      <c r="AB113" s="27"/>
      <c r="AC113" s="27"/>
      <c r="AD113" s="26"/>
      <c r="AE113" s="9"/>
    </row>
    <row r="114" spans="1:31" ht="27.75" customHeight="1">
      <c r="A114" s="14">
        <v>106</v>
      </c>
      <c r="B114" s="447" t="s">
        <v>1532</v>
      </c>
      <c r="C114" s="442" t="s">
        <v>467</v>
      </c>
      <c r="D114" s="443" t="s">
        <v>313</v>
      </c>
      <c r="E114" s="301" t="s">
        <v>364</v>
      </c>
      <c r="F114" s="303" t="s">
        <v>415</v>
      </c>
      <c r="G114" s="439">
        <v>45432</v>
      </c>
      <c r="H114" s="18" t="s">
        <v>233</v>
      </c>
      <c r="I114" s="50"/>
      <c r="J114" s="50">
        <v>1</v>
      </c>
      <c r="K114" s="50"/>
      <c r="L114" s="50"/>
      <c r="M114" s="50"/>
      <c r="N114" s="50"/>
      <c r="O114" s="50"/>
      <c r="P114" s="50"/>
      <c r="Q114" s="57"/>
      <c r="R114" s="58"/>
      <c r="S114" s="58"/>
      <c r="T114" s="58">
        <v>1</v>
      </c>
      <c r="U114" s="58"/>
      <c r="V114" s="256" t="s">
        <v>1198</v>
      </c>
      <c r="W114" s="59"/>
      <c r="X114" s="60"/>
      <c r="Y114" s="27"/>
      <c r="Z114" s="27"/>
      <c r="AA114" s="27"/>
      <c r="AB114" s="27"/>
      <c r="AC114" s="27"/>
      <c r="AD114" s="26"/>
      <c r="AE114" s="9"/>
    </row>
    <row r="115" spans="1:31" ht="27.75" customHeight="1">
      <c r="A115" s="14">
        <v>107</v>
      </c>
      <c r="B115" s="447" t="s">
        <v>1533</v>
      </c>
      <c r="C115" s="442" t="s">
        <v>467</v>
      </c>
      <c r="D115" s="443" t="s">
        <v>313</v>
      </c>
      <c r="E115" s="301" t="s">
        <v>364</v>
      </c>
      <c r="F115" s="303" t="s">
        <v>443</v>
      </c>
      <c r="G115" s="439">
        <v>45432</v>
      </c>
      <c r="H115" s="18" t="s">
        <v>233</v>
      </c>
      <c r="I115" s="50"/>
      <c r="J115" s="50">
        <v>1</v>
      </c>
      <c r="K115" s="50"/>
      <c r="L115" s="50"/>
      <c r="M115" s="50"/>
      <c r="N115" s="50"/>
      <c r="O115" s="50"/>
      <c r="P115" s="50"/>
      <c r="Q115" s="57"/>
      <c r="R115" s="58"/>
      <c r="S115" s="58"/>
      <c r="T115" s="58">
        <v>1</v>
      </c>
      <c r="U115" s="58"/>
      <c r="V115" s="256" t="s">
        <v>1198</v>
      </c>
      <c r="W115" s="59"/>
      <c r="X115" s="60"/>
      <c r="Y115" s="27"/>
      <c r="Z115" s="27"/>
      <c r="AA115" s="27"/>
      <c r="AB115" s="27"/>
      <c r="AC115" s="27"/>
      <c r="AD115" s="26"/>
      <c r="AE115" s="9"/>
    </row>
    <row r="116" spans="1:31" ht="27.75" customHeight="1">
      <c r="A116" s="14">
        <v>108</v>
      </c>
      <c r="B116" s="447" t="s">
        <v>1534</v>
      </c>
      <c r="C116" s="442" t="s">
        <v>467</v>
      </c>
      <c r="D116" s="443" t="s">
        <v>313</v>
      </c>
      <c r="E116" s="301" t="s">
        <v>364</v>
      </c>
      <c r="F116" s="303" t="s">
        <v>435</v>
      </c>
      <c r="G116" s="439">
        <v>45432</v>
      </c>
      <c r="H116" s="18" t="s">
        <v>233</v>
      </c>
      <c r="I116" s="50"/>
      <c r="J116" s="50">
        <v>1</v>
      </c>
      <c r="K116" s="50"/>
      <c r="L116" s="50"/>
      <c r="M116" s="50"/>
      <c r="N116" s="50"/>
      <c r="O116" s="50"/>
      <c r="P116" s="50"/>
      <c r="Q116" s="57"/>
      <c r="R116" s="58"/>
      <c r="S116" s="58"/>
      <c r="T116" s="58">
        <v>1</v>
      </c>
      <c r="U116" s="58"/>
      <c r="V116" s="256" t="s">
        <v>1198</v>
      </c>
      <c r="W116" s="59"/>
      <c r="X116" s="60"/>
      <c r="Y116" s="27"/>
      <c r="Z116" s="27"/>
      <c r="AA116" s="27"/>
      <c r="AB116" s="27"/>
      <c r="AC116" s="27"/>
      <c r="AD116" s="26"/>
      <c r="AE116" s="9"/>
    </row>
    <row r="117" spans="1:31" ht="27.75" customHeight="1">
      <c r="A117" s="14">
        <v>109</v>
      </c>
      <c r="B117" s="447" t="s">
        <v>1535</v>
      </c>
      <c r="C117" s="442" t="s">
        <v>467</v>
      </c>
      <c r="D117" s="443" t="s">
        <v>313</v>
      </c>
      <c r="E117" s="301" t="s">
        <v>364</v>
      </c>
      <c r="F117" s="303" t="s">
        <v>445</v>
      </c>
      <c r="G117" s="439">
        <v>45433</v>
      </c>
      <c r="H117" s="18" t="s">
        <v>233</v>
      </c>
      <c r="I117" s="50"/>
      <c r="J117" s="50">
        <v>1</v>
      </c>
      <c r="K117" s="50"/>
      <c r="L117" s="50"/>
      <c r="M117" s="50"/>
      <c r="N117" s="50"/>
      <c r="O117" s="50"/>
      <c r="P117" s="50"/>
      <c r="Q117" s="57"/>
      <c r="R117" s="58"/>
      <c r="S117" s="58"/>
      <c r="T117" s="58">
        <v>1</v>
      </c>
      <c r="U117" s="58"/>
      <c r="V117" s="256" t="s">
        <v>1198</v>
      </c>
      <c r="W117" s="59"/>
      <c r="X117" s="60"/>
      <c r="Y117" s="27"/>
      <c r="Z117" s="27"/>
      <c r="AA117" s="27"/>
      <c r="AB117" s="27"/>
      <c r="AC117" s="27"/>
      <c r="AD117" s="26"/>
      <c r="AE117" s="9"/>
    </row>
    <row r="118" spans="1:31" ht="27.75" customHeight="1">
      <c r="A118" s="14">
        <v>110</v>
      </c>
      <c r="B118" s="447" t="s">
        <v>1536</v>
      </c>
      <c r="C118" s="442" t="s">
        <v>467</v>
      </c>
      <c r="D118" s="443" t="s">
        <v>313</v>
      </c>
      <c r="E118" s="301" t="s">
        <v>364</v>
      </c>
      <c r="F118" s="303" t="s">
        <v>426</v>
      </c>
      <c r="G118" s="439">
        <v>45433</v>
      </c>
      <c r="H118" s="18" t="s">
        <v>233</v>
      </c>
      <c r="I118" s="50"/>
      <c r="J118" s="50">
        <v>1</v>
      </c>
      <c r="K118" s="50"/>
      <c r="L118" s="50"/>
      <c r="M118" s="50"/>
      <c r="N118" s="50"/>
      <c r="O118" s="50"/>
      <c r="P118" s="50"/>
      <c r="Q118" s="57"/>
      <c r="R118" s="58"/>
      <c r="S118" s="58"/>
      <c r="T118" s="58">
        <v>1</v>
      </c>
      <c r="U118" s="58"/>
      <c r="V118" s="256" t="s">
        <v>1198</v>
      </c>
      <c r="W118" s="59"/>
      <c r="X118" s="60"/>
      <c r="Y118" s="27"/>
      <c r="Z118" s="27"/>
      <c r="AA118" s="27"/>
      <c r="AB118" s="27"/>
      <c r="AC118" s="27"/>
      <c r="AD118" s="26"/>
      <c r="AE118" s="9"/>
    </row>
    <row r="119" spans="1:31" ht="27.75" customHeight="1">
      <c r="A119" s="14">
        <v>111</v>
      </c>
      <c r="B119" s="447" t="s">
        <v>1537</v>
      </c>
      <c r="C119" s="442" t="s">
        <v>467</v>
      </c>
      <c r="D119" s="443" t="s">
        <v>313</v>
      </c>
      <c r="E119" s="301" t="s">
        <v>364</v>
      </c>
      <c r="F119" s="303" t="s">
        <v>448</v>
      </c>
      <c r="G119" s="439">
        <v>45433</v>
      </c>
      <c r="H119" s="18" t="s">
        <v>233</v>
      </c>
      <c r="I119" s="50"/>
      <c r="J119" s="50">
        <v>1</v>
      </c>
      <c r="K119" s="50"/>
      <c r="L119" s="50"/>
      <c r="M119" s="50"/>
      <c r="N119" s="50"/>
      <c r="O119" s="50"/>
      <c r="P119" s="50"/>
      <c r="Q119" s="57"/>
      <c r="R119" s="58"/>
      <c r="S119" s="58"/>
      <c r="T119" s="58">
        <v>1</v>
      </c>
      <c r="U119" s="58"/>
      <c r="V119" s="256" t="s">
        <v>1198</v>
      </c>
      <c r="W119" s="59"/>
      <c r="X119" s="60"/>
      <c r="Y119" s="27"/>
      <c r="Z119" s="27"/>
      <c r="AA119" s="27"/>
      <c r="AB119" s="27"/>
      <c r="AC119" s="27"/>
      <c r="AD119" s="26"/>
      <c r="AE119" s="9"/>
    </row>
    <row r="120" spans="1:31" ht="27.75" customHeight="1">
      <c r="A120" s="14">
        <v>112</v>
      </c>
      <c r="B120" s="447" t="s">
        <v>1538</v>
      </c>
      <c r="C120" s="442" t="s">
        <v>467</v>
      </c>
      <c r="D120" s="443" t="s">
        <v>313</v>
      </c>
      <c r="E120" s="301" t="s">
        <v>364</v>
      </c>
      <c r="F120" s="303" t="s">
        <v>286</v>
      </c>
      <c r="G120" s="439">
        <v>45433</v>
      </c>
      <c r="H120" s="18" t="s">
        <v>233</v>
      </c>
      <c r="I120" s="50"/>
      <c r="J120" s="50">
        <v>1</v>
      </c>
      <c r="K120" s="50"/>
      <c r="L120" s="50"/>
      <c r="M120" s="50"/>
      <c r="N120" s="50"/>
      <c r="O120" s="50"/>
      <c r="P120" s="50"/>
      <c r="Q120" s="57"/>
      <c r="R120" s="58"/>
      <c r="S120" s="58"/>
      <c r="T120" s="58">
        <v>1</v>
      </c>
      <c r="U120" s="58"/>
      <c r="V120" s="256" t="s">
        <v>1198</v>
      </c>
      <c r="W120" s="59"/>
      <c r="X120" s="60"/>
      <c r="Y120" s="27"/>
      <c r="Z120" s="27"/>
      <c r="AA120" s="27"/>
      <c r="AB120" s="27"/>
      <c r="AC120" s="27"/>
      <c r="AD120" s="26"/>
      <c r="AE120" s="9"/>
    </row>
    <row r="121" spans="1:31" ht="27.75" customHeight="1">
      <c r="A121" s="14">
        <v>113</v>
      </c>
      <c r="B121" s="447" t="s">
        <v>1539</v>
      </c>
      <c r="C121" s="442" t="s">
        <v>467</v>
      </c>
      <c r="D121" s="443" t="s">
        <v>313</v>
      </c>
      <c r="E121" s="301" t="s">
        <v>364</v>
      </c>
      <c r="F121" s="303" t="s">
        <v>417</v>
      </c>
      <c r="G121" s="439">
        <v>45433</v>
      </c>
      <c r="H121" s="18" t="s">
        <v>233</v>
      </c>
      <c r="I121" s="50"/>
      <c r="J121" s="50">
        <v>1</v>
      </c>
      <c r="K121" s="50"/>
      <c r="L121" s="50"/>
      <c r="M121" s="50"/>
      <c r="N121" s="50"/>
      <c r="O121" s="50"/>
      <c r="P121" s="50"/>
      <c r="Q121" s="57"/>
      <c r="R121" s="58"/>
      <c r="S121" s="58"/>
      <c r="T121" s="58">
        <v>1</v>
      </c>
      <c r="U121" s="58"/>
      <c r="V121" s="256" t="s">
        <v>1198</v>
      </c>
      <c r="W121" s="59"/>
      <c r="X121" s="60"/>
      <c r="Y121" s="27"/>
      <c r="Z121" s="27"/>
      <c r="AA121" s="27"/>
      <c r="AB121" s="27"/>
      <c r="AC121" s="27"/>
      <c r="AD121" s="26"/>
      <c r="AE121" s="9"/>
    </row>
    <row r="122" spans="1:31" ht="27.75" customHeight="1">
      <c r="A122" s="14">
        <v>114</v>
      </c>
      <c r="B122" s="447" t="s">
        <v>1540</v>
      </c>
      <c r="C122" s="442" t="s">
        <v>467</v>
      </c>
      <c r="D122" s="443" t="s">
        <v>313</v>
      </c>
      <c r="E122" s="301" t="s">
        <v>364</v>
      </c>
      <c r="F122" s="303" t="s">
        <v>415</v>
      </c>
      <c r="G122" s="439">
        <v>45434</v>
      </c>
      <c r="H122" s="18" t="s">
        <v>233</v>
      </c>
      <c r="I122" s="50"/>
      <c r="J122" s="50">
        <v>1</v>
      </c>
      <c r="K122" s="50"/>
      <c r="L122" s="50"/>
      <c r="M122" s="50"/>
      <c r="N122" s="50"/>
      <c r="O122" s="50"/>
      <c r="P122" s="50"/>
      <c r="Q122" s="57"/>
      <c r="R122" s="58"/>
      <c r="S122" s="58"/>
      <c r="T122" s="58">
        <v>1</v>
      </c>
      <c r="U122" s="58"/>
      <c r="V122" s="256" t="s">
        <v>1198</v>
      </c>
      <c r="W122" s="59"/>
      <c r="X122" s="60"/>
      <c r="Y122" s="27"/>
      <c r="Z122" s="27"/>
      <c r="AA122" s="27"/>
      <c r="AB122" s="27"/>
      <c r="AC122" s="27"/>
      <c r="AD122" s="26"/>
      <c r="AE122" s="9"/>
    </row>
    <row r="123" spans="1:31" ht="27.75" customHeight="1">
      <c r="A123" s="14">
        <v>115</v>
      </c>
      <c r="B123" s="447" t="s">
        <v>1541</v>
      </c>
      <c r="C123" s="442" t="s">
        <v>467</v>
      </c>
      <c r="D123" s="443" t="s">
        <v>313</v>
      </c>
      <c r="E123" s="301" t="s">
        <v>364</v>
      </c>
      <c r="F123" s="303" t="s">
        <v>443</v>
      </c>
      <c r="G123" s="439">
        <v>45434</v>
      </c>
      <c r="H123" s="18" t="s">
        <v>233</v>
      </c>
      <c r="I123" s="50"/>
      <c r="J123" s="50">
        <v>1</v>
      </c>
      <c r="K123" s="50"/>
      <c r="L123" s="50"/>
      <c r="M123" s="50"/>
      <c r="N123" s="50"/>
      <c r="O123" s="50"/>
      <c r="P123" s="50"/>
      <c r="Q123" s="57"/>
      <c r="R123" s="58"/>
      <c r="S123" s="58"/>
      <c r="T123" s="58">
        <v>1</v>
      </c>
      <c r="U123" s="58"/>
      <c r="V123" s="256" t="s">
        <v>1198</v>
      </c>
      <c r="W123" s="59"/>
      <c r="X123" s="60"/>
      <c r="Y123" s="27"/>
      <c r="Z123" s="27"/>
      <c r="AA123" s="27"/>
      <c r="AB123" s="27"/>
      <c r="AC123" s="27"/>
      <c r="AD123" s="26"/>
      <c r="AE123" s="9"/>
    </row>
    <row r="124" spans="1:31" ht="27.75" customHeight="1">
      <c r="A124" s="14">
        <v>116</v>
      </c>
      <c r="B124" s="447" t="s">
        <v>1542</v>
      </c>
      <c r="C124" s="442" t="s">
        <v>467</v>
      </c>
      <c r="D124" s="443" t="s">
        <v>313</v>
      </c>
      <c r="E124" s="301" t="s">
        <v>364</v>
      </c>
      <c r="F124" s="303" t="s">
        <v>435</v>
      </c>
      <c r="G124" s="439">
        <v>45434</v>
      </c>
      <c r="H124" s="18" t="s">
        <v>233</v>
      </c>
      <c r="I124" s="50"/>
      <c r="J124" s="50">
        <v>1</v>
      </c>
      <c r="K124" s="50"/>
      <c r="L124" s="50"/>
      <c r="M124" s="50"/>
      <c r="N124" s="50"/>
      <c r="O124" s="50"/>
      <c r="P124" s="50"/>
      <c r="Q124" s="57"/>
      <c r="R124" s="58"/>
      <c r="S124" s="58"/>
      <c r="T124" s="58">
        <v>1</v>
      </c>
      <c r="U124" s="58"/>
      <c r="V124" s="256" t="s">
        <v>1198</v>
      </c>
      <c r="W124" s="59"/>
      <c r="X124" s="60"/>
      <c r="Y124" s="27"/>
      <c r="Z124" s="27"/>
      <c r="AA124" s="27"/>
      <c r="AB124" s="27"/>
      <c r="AC124" s="27"/>
      <c r="AD124" s="26"/>
      <c r="AE124" s="9"/>
    </row>
    <row r="125" spans="1:31" ht="27.75" customHeight="1">
      <c r="A125" s="14">
        <v>117</v>
      </c>
      <c r="B125" s="447" t="s">
        <v>1543</v>
      </c>
      <c r="C125" s="442" t="s">
        <v>467</v>
      </c>
      <c r="D125" s="443" t="s">
        <v>313</v>
      </c>
      <c r="E125" s="301" t="s">
        <v>364</v>
      </c>
      <c r="F125" s="303" t="s">
        <v>445</v>
      </c>
      <c r="G125" s="439">
        <v>45434</v>
      </c>
      <c r="H125" s="18" t="s">
        <v>233</v>
      </c>
      <c r="I125" s="50"/>
      <c r="J125" s="50">
        <v>1</v>
      </c>
      <c r="K125" s="50"/>
      <c r="L125" s="50"/>
      <c r="M125" s="50"/>
      <c r="N125" s="50"/>
      <c r="O125" s="50"/>
      <c r="P125" s="50"/>
      <c r="Q125" s="57"/>
      <c r="R125" s="58"/>
      <c r="S125" s="58"/>
      <c r="T125" s="58">
        <v>1</v>
      </c>
      <c r="U125" s="58"/>
      <c r="V125" s="256" t="s">
        <v>1198</v>
      </c>
      <c r="W125" s="59"/>
      <c r="X125" s="60"/>
      <c r="Y125" s="27"/>
      <c r="Z125" s="27"/>
      <c r="AA125" s="27"/>
      <c r="AB125" s="27"/>
      <c r="AC125" s="27"/>
      <c r="AD125" s="26"/>
      <c r="AE125" s="9"/>
    </row>
    <row r="126" spans="1:31" ht="27.75" customHeight="1">
      <c r="A126" s="14">
        <v>118</v>
      </c>
      <c r="B126" s="447" t="s">
        <v>1544</v>
      </c>
      <c r="C126" s="442" t="s">
        <v>467</v>
      </c>
      <c r="D126" s="443" t="s">
        <v>313</v>
      </c>
      <c r="E126" s="301" t="s">
        <v>364</v>
      </c>
      <c r="F126" s="303" t="s">
        <v>426</v>
      </c>
      <c r="G126" s="440">
        <v>45438</v>
      </c>
      <c r="H126" s="18" t="s">
        <v>233</v>
      </c>
      <c r="I126" s="50"/>
      <c r="J126" s="50">
        <v>1</v>
      </c>
      <c r="K126" s="50"/>
      <c r="L126" s="50"/>
      <c r="M126" s="50"/>
      <c r="N126" s="50"/>
      <c r="O126" s="50"/>
      <c r="P126" s="50"/>
      <c r="Q126" s="57"/>
      <c r="R126" s="58"/>
      <c r="S126" s="58"/>
      <c r="T126" s="58">
        <v>1</v>
      </c>
      <c r="U126" s="58"/>
      <c r="V126" s="256" t="s">
        <v>1198</v>
      </c>
      <c r="W126" s="59"/>
      <c r="X126" s="60"/>
      <c r="Y126" s="27"/>
      <c r="Z126" s="27"/>
      <c r="AA126" s="27"/>
      <c r="AB126" s="27"/>
      <c r="AC126" s="27"/>
      <c r="AD126" s="26"/>
      <c r="AE126" s="9"/>
    </row>
    <row r="127" spans="1:31" ht="27.75" customHeight="1">
      <c r="A127" s="14">
        <v>119</v>
      </c>
      <c r="B127" s="447" t="s">
        <v>1545</v>
      </c>
      <c r="C127" s="442" t="s">
        <v>467</v>
      </c>
      <c r="D127" s="443" t="s">
        <v>313</v>
      </c>
      <c r="E127" s="301" t="s">
        <v>364</v>
      </c>
      <c r="F127" s="303" t="s">
        <v>448</v>
      </c>
      <c r="G127" s="440">
        <v>45438</v>
      </c>
      <c r="H127" s="18" t="s">
        <v>233</v>
      </c>
      <c r="I127" s="50"/>
      <c r="J127" s="50">
        <v>1</v>
      </c>
      <c r="K127" s="50"/>
      <c r="L127" s="50"/>
      <c r="M127" s="50"/>
      <c r="N127" s="50"/>
      <c r="O127" s="50"/>
      <c r="P127" s="50"/>
      <c r="Q127" s="57"/>
      <c r="R127" s="58"/>
      <c r="S127" s="58"/>
      <c r="T127" s="58">
        <v>1</v>
      </c>
      <c r="U127" s="58"/>
      <c r="V127" s="256" t="s">
        <v>1198</v>
      </c>
      <c r="W127" s="59"/>
      <c r="X127" s="60"/>
      <c r="Y127" s="27"/>
      <c r="Z127" s="27"/>
      <c r="AA127" s="27"/>
      <c r="AB127" s="27"/>
      <c r="AC127" s="27"/>
      <c r="AD127" s="26"/>
      <c r="AE127" s="9"/>
    </row>
    <row r="128" spans="1:31" ht="27.75" customHeight="1">
      <c r="A128" s="14">
        <v>120</v>
      </c>
      <c r="B128" s="447" t="s">
        <v>1546</v>
      </c>
      <c r="C128" s="442" t="s">
        <v>467</v>
      </c>
      <c r="D128" s="443" t="s">
        <v>313</v>
      </c>
      <c r="E128" s="301" t="s">
        <v>364</v>
      </c>
      <c r="F128" s="303" t="s">
        <v>286</v>
      </c>
      <c r="G128" s="440">
        <v>45438</v>
      </c>
      <c r="H128" s="18" t="s">
        <v>233</v>
      </c>
      <c r="I128" s="50"/>
      <c r="J128" s="50">
        <v>1</v>
      </c>
      <c r="K128" s="50"/>
      <c r="L128" s="50"/>
      <c r="M128" s="50"/>
      <c r="N128" s="50"/>
      <c r="O128" s="50"/>
      <c r="P128" s="50"/>
      <c r="Q128" s="57"/>
      <c r="R128" s="58"/>
      <c r="S128" s="58"/>
      <c r="T128" s="58">
        <v>1</v>
      </c>
      <c r="U128" s="58"/>
      <c r="V128" s="256" t="s">
        <v>1198</v>
      </c>
      <c r="W128" s="59"/>
      <c r="X128" s="60"/>
      <c r="Y128" s="27"/>
      <c r="Z128" s="27"/>
      <c r="AA128" s="27"/>
      <c r="AB128" s="27"/>
      <c r="AC128" s="27"/>
      <c r="AD128" s="26"/>
      <c r="AE128" s="9"/>
    </row>
    <row r="129" spans="1:31" ht="27.75" customHeight="1">
      <c r="A129" s="14">
        <v>121</v>
      </c>
      <c r="B129" s="447" t="s">
        <v>1547</v>
      </c>
      <c r="C129" s="442" t="s">
        <v>467</v>
      </c>
      <c r="D129" s="443" t="s">
        <v>313</v>
      </c>
      <c r="E129" s="301" t="s">
        <v>364</v>
      </c>
      <c r="F129" s="303" t="s">
        <v>417</v>
      </c>
      <c r="G129" s="440">
        <v>45438</v>
      </c>
      <c r="H129" s="18" t="s">
        <v>233</v>
      </c>
      <c r="I129" s="50"/>
      <c r="J129" s="50">
        <v>1</v>
      </c>
      <c r="K129" s="50"/>
      <c r="L129" s="50"/>
      <c r="M129" s="50"/>
      <c r="N129" s="50"/>
      <c r="O129" s="50"/>
      <c r="P129" s="50"/>
      <c r="Q129" s="57"/>
      <c r="R129" s="58"/>
      <c r="S129" s="58"/>
      <c r="T129" s="58">
        <v>1</v>
      </c>
      <c r="U129" s="58"/>
      <c r="V129" s="256" t="s">
        <v>1198</v>
      </c>
      <c r="W129" s="59"/>
      <c r="X129" s="60"/>
      <c r="Y129" s="27"/>
      <c r="Z129" s="27"/>
      <c r="AA129" s="27"/>
      <c r="AB129" s="27"/>
      <c r="AC129" s="27"/>
      <c r="AD129" s="26"/>
      <c r="AE129" s="9"/>
    </row>
    <row r="130" spans="1:31" ht="27.75" customHeight="1">
      <c r="A130" s="14">
        <v>122</v>
      </c>
      <c r="B130" s="447" t="s">
        <v>1548</v>
      </c>
      <c r="C130" s="442" t="s">
        <v>467</v>
      </c>
      <c r="D130" s="443" t="s">
        <v>313</v>
      </c>
      <c r="E130" s="301" t="s">
        <v>364</v>
      </c>
      <c r="F130" s="303" t="s">
        <v>415</v>
      </c>
      <c r="G130" s="440">
        <v>45439</v>
      </c>
      <c r="H130" s="18" t="s">
        <v>233</v>
      </c>
      <c r="I130" s="50"/>
      <c r="J130" s="50">
        <v>1</v>
      </c>
      <c r="K130" s="50"/>
      <c r="L130" s="50"/>
      <c r="M130" s="50"/>
      <c r="N130" s="50"/>
      <c r="O130" s="50"/>
      <c r="P130" s="50"/>
      <c r="Q130" s="57"/>
      <c r="R130" s="58"/>
      <c r="S130" s="58"/>
      <c r="T130" s="58">
        <v>1</v>
      </c>
      <c r="U130" s="58"/>
      <c r="V130" s="256" t="s">
        <v>1198</v>
      </c>
      <c r="W130" s="59"/>
      <c r="X130" s="60"/>
      <c r="Y130" s="27"/>
      <c r="Z130" s="27"/>
      <c r="AA130" s="27"/>
      <c r="AB130" s="27"/>
      <c r="AC130" s="27"/>
      <c r="AD130" s="26"/>
      <c r="AE130" s="9"/>
    </row>
    <row r="131" spans="1:31" ht="27.75" customHeight="1">
      <c r="A131" s="14">
        <v>123</v>
      </c>
      <c r="B131" s="447" t="s">
        <v>1549</v>
      </c>
      <c r="C131" s="442" t="s">
        <v>467</v>
      </c>
      <c r="D131" s="443" t="s">
        <v>313</v>
      </c>
      <c r="E131" s="301" t="s">
        <v>364</v>
      </c>
      <c r="F131" s="303" t="s">
        <v>443</v>
      </c>
      <c r="G131" s="440">
        <v>45439</v>
      </c>
      <c r="H131" s="18" t="s">
        <v>233</v>
      </c>
      <c r="I131" s="50"/>
      <c r="J131" s="50">
        <v>1</v>
      </c>
      <c r="K131" s="50"/>
      <c r="L131" s="50"/>
      <c r="M131" s="50"/>
      <c r="N131" s="50"/>
      <c r="O131" s="50"/>
      <c r="P131" s="50"/>
      <c r="Q131" s="57"/>
      <c r="R131" s="58"/>
      <c r="S131" s="58"/>
      <c r="T131" s="58">
        <v>1</v>
      </c>
      <c r="U131" s="58"/>
      <c r="V131" s="256" t="s">
        <v>1198</v>
      </c>
      <c r="W131" s="59"/>
      <c r="X131" s="60"/>
      <c r="Y131" s="27"/>
      <c r="Z131" s="27"/>
      <c r="AA131" s="27"/>
      <c r="AB131" s="27"/>
      <c r="AC131" s="27"/>
      <c r="AD131" s="26"/>
      <c r="AE131" s="9"/>
    </row>
    <row r="132" spans="1:31" ht="27.75" customHeight="1">
      <c r="A132" s="14">
        <v>124</v>
      </c>
      <c r="B132" s="447" t="s">
        <v>1550</v>
      </c>
      <c r="C132" s="442" t="s">
        <v>467</v>
      </c>
      <c r="D132" s="443" t="s">
        <v>313</v>
      </c>
      <c r="E132" s="301" t="s">
        <v>364</v>
      </c>
      <c r="F132" s="303" t="s">
        <v>435</v>
      </c>
      <c r="G132" s="440">
        <v>45439</v>
      </c>
      <c r="H132" s="18" t="s">
        <v>233</v>
      </c>
      <c r="I132" s="50"/>
      <c r="J132" s="50">
        <v>1</v>
      </c>
      <c r="K132" s="50"/>
      <c r="L132" s="50"/>
      <c r="M132" s="50"/>
      <c r="N132" s="50"/>
      <c r="O132" s="50"/>
      <c r="P132" s="50"/>
      <c r="Q132" s="57"/>
      <c r="R132" s="58"/>
      <c r="S132" s="58"/>
      <c r="T132" s="58">
        <v>1</v>
      </c>
      <c r="U132" s="58"/>
      <c r="V132" s="256" t="s">
        <v>1198</v>
      </c>
      <c r="W132" s="59"/>
      <c r="X132" s="60"/>
      <c r="Y132" s="27"/>
      <c r="Z132" s="27"/>
      <c r="AA132" s="27"/>
      <c r="AB132" s="27"/>
      <c r="AC132" s="27"/>
      <c r="AD132" s="26"/>
      <c r="AE132" s="9"/>
    </row>
    <row r="133" spans="1:31" ht="27.75" customHeight="1">
      <c r="A133" s="14">
        <v>125</v>
      </c>
      <c r="B133" s="447" t="s">
        <v>1551</v>
      </c>
      <c r="C133" s="442" t="s">
        <v>467</v>
      </c>
      <c r="D133" s="443" t="s">
        <v>313</v>
      </c>
      <c r="E133" s="301" t="s">
        <v>364</v>
      </c>
      <c r="F133" s="303" t="s">
        <v>445</v>
      </c>
      <c r="G133" s="440">
        <v>45439</v>
      </c>
      <c r="H133" s="18" t="s">
        <v>233</v>
      </c>
      <c r="I133" s="50"/>
      <c r="J133" s="50">
        <v>1</v>
      </c>
      <c r="K133" s="50"/>
      <c r="L133" s="50"/>
      <c r="M133" s="50"/>
      <c r="N133" s="50"/>
      <c r="O133" s="50"/>
      <c r="P133" s="50"/>
      <c r="Q133" s="57"/>
      <c r="R133" s="58"/>
      <c r="S133" s="58"/>
      <c r="T133" s="58">
        <v>1</v>
      </c>
      <c r="U133" s="58"/>
      <c r="V133" s="256" t="s">
        <v>1198</v>
      </c>
      <c r="W133" s="59"/>
      <c r="X133" s="60"/>
      <c r="Y133" s="27"/>
      <c r="Z133" s="27"/>
      <c r="AA133" s="27"/>
      <c r="AB133" s="27"/>
      <c r="AC133" s="27"/>
      <c r="AD133" s="26"/>
      <c r="AE133" s="9"/>
    </row>
    <row r="134" spans="1:31" ht="27.75" customHeight="1">
      <c r="A134" s="14">
        <v>126</v>
      </c>
      <c r="B134" s="447" t="s">
        <v>1552</v>
      </c>
      <c r="C134" s="442" t="s">
        <v>467</v>
      </c>
      <c r="D134" s="443" t="s">
        <v>313</v>
      </c>
      <c r="E134" s="301" t="s">
        <v>364</v>
      </c>
      <c r="F134" s="303" t="s">
        <v>426</v>
      </c>
      <c r="G134" s="440">
        <v>45439</v>
      </c>
      <c r="H134" s="18" t="s">
        <v>233</v>
      </c>
      <c r="I134" s="50"/>
      <c r="J134" s="50">
        <v>1</v>
      </c>
      <c r="K134" s="50"/>
      <c r="L134" s="50"/>
      <c r="M134" s="50"/>
      <c r="N134" s="50"/>
      <c r="O134" s="50"/>
      <c r="P134" s="50"/>
      <c r="Q134" s="57"/>
      <c r="R134" s="58"/>
      <c r="S134" s="58"/>
      <c r="T134" s="58">
        <v>1</v>
      </c>
      <c r="U134" s="58"/>
      <c r="V134" s="256" t="s">
        <v>1198</v>
      </c>
      <c r="W134" s="59"/>
      <c r="X134" s="60"/>
      <c r="Y134" s="27"/>
      <c r="Z134" s="27"/>
      <c r="AA134" s="27"/>
      <c r="AB134" s="27"/>
      <c r="AC134" s="27"/>
      <c r="AD134" s="26"/>
      <c r="AE134" s="9"/>
    </row>
    <row r="135" spans="1:31" ht="27.75" customHeight="1">
      <c r="A135" s="14">
        <v>127</v>
      </c>
      <c r="B135" s="447" t="s">
        <v>1553</v>
      </c>
      <c r="C135" s="442" t="s">
        <v>467</v>
      </c>
      <c r="D135" s="443" t="s">
        <v>313</v>
      </c>
      <c r="E135" s="301" t="s">
        <v>364</v>
      </c>
      <c r="F135" s="303" t="s">
        <v>448</v>
      </c>
      <c r="G135" s="440">
        <v>45439</v>
      </c>
      <c r="H135" s="18" t="s">
        <v>233</v>
      </c>
      <c r="I135" s="50"/>
      <c r="J135" s="50">
        <v>1</v>
      </c>
      <c r="K135" s="50"/>
      <c r="L135" s="50"/>
      <c r="M135" s="50"/>
      <c r="N135" s="50"/>
      <c r="O135" s="50"/>
      <c r="P135" s="50"/>
      <c r="Q135" s="57"/>
      <c r="R135" s="58"/>
      <c r="S135" s="58"/>
      <c r="T135" s="58">
        <v>1</v>
      </c>
      <c r="U135" s="58"/>
      <c r="V135" s="256" t="s">
        <v>1198</v>
      </c>
      <c r="W135" s="59"/>
      <c r="X135" s="60"/>
      <c r="Y135" s="27"/>
      <c r="Z135" s="27"/>
      <c r="AA135" s="27"/>
      <c r="AB135" s="27"/>
      <c r="AC135" s="27"/>
      <c r="AD135" s="26"/>
      <c r="AE135" s="9"/>
    </row>
    <row r="136" spans="1:31" ht="27.75" customHeight="1">
      <c r="A136" s="14">
        <v>128</v>
      </c>
      <c r="B136" s="447" t="s">
        <v>1554</v>
      </c>
      <c r="C136" s="442" t="s">
        <v>467</v>
      </c>
      <c r="D136" s="443" t="s">
        <v>313</v>
      </c>
      <c r="E136" s="301" t="s">
        <v>364</v>
      </c>
      <c r="F136" s="303" t="s">
        <v>286</v>
      </c>
      <c r="G136" s="440">
        <v>45439</v>
      </c>
      <c r="H136" s="18" t="s">
        <v>233</v>
      </c>
      <c r="I136" s="50"/>
      <c r="J136" s="50">
        <v>1</v>
      </c>
      <c r="K136" s="50"/>
      <c r="L136" s="50"/>
      <c r="M136" s="50"/>
      <c r="N136" s="50"/>
      <c r="O136" s="50"/>
      <c r="P136" s="50"/>
      <c r="Q136" s="57"/>
      <c r="R136" s="58"/>
      <c r="S136" s="58"/>
      <c r="T136" s="58">
        <v>1</v>
      </c>
      <c r="U136" s="58"/>
      <c r="V136" s="256" t="s">
        <v>1198</v>
      </c>
      <c r="W136" s="59"/>
      <c r="X136" s="60"/>
      <c r="Y136" s="27"/>
      <c r="Z136" s="27"/>
      <c r="AA136" s="27"/>
      <c r="AB136" s="27"/>
      <c r="AC136" s="27"/>
      <c r="AD136" s="26"/>
      <c r="AE136" s="9"/>
    </row>
    <row r="137" spans="1:31" ht="27.75" customHeight="1">
      <c r="A137" s="14">
        <v>129</v>
      </c>
      <c r="B137" s="447" t="s">
        <v>1555</v>
      </c>
      <c r="C137" s="442" t="s">
        <v>467</v>
      </c>
      <c r="D137" s="443" t="s">
        <v>313</v>
      </c>
      <c r="E137" s="301" t="s">
        <v>364</v>
      </c>
      <c r="F137" s="303" t="s">
        <v>417</v>
      </c>
      <c r="G137" s="440">
        <v>45439</v>
      </c>
      <c r="H137" s="18" t="s">
        <v>233</v>
      </c>
      <c r="I137" s="50"/>
      <c r="J137" s="50">
        <v>1</v>
      </c>
      <c r="K137" s="50"/>
      <c r="L137" s="50"/>
      <c r="M137" s="50"/>
      <c r="N137" s="50"/>
      <c r="O137" s="50"/>
      <c r="P137" s="50"/>
      <c r="Q137" s="57"/>
      <c r="R137" s="58"/>
      <c r="S137" s="58"/>
      <c r="T137" s="58">
        <v>1</v>
      </c>
      <c r="U137" s="58"/>
      <c r="V137" s="256" t="s">
        <v>1198</v>
      </c>
      <c r="W137" s="59"/>
      <c r="X137" s="60"/>
      <c r="Y137" s="27"/>
      <c r="Z137" s="27"/>
      <c r="AA137" s="27"/>
      <c r="AB137" s="27"/>
      <c r="AC137" s="27"/>
      <c r="AD137" s="26"/>
      <c r="AE137" s="9"/>
    </row>
    <row r="138" spans="1:31" ht="27.75" customHeight="1">
      <c r="A138" s="14">
        <v>130</v>
      </c>
      <c r="B138" s="447" t="s">
        <v>1556</v>
      </c>
      <c r="C138" s="442" t="s">
        <v>467</v>
      </c>
      <c r="D138" s="443" t="s">
        <v>313</v>
      </c>
      <c r="E138" s="301" t="s">
        <v>364</v>
      </c>
      <c r="F138" s="303" t="s">
        <v>415</v>
      </c>
      <c r="G138" s="440">
        <v>45441</v>
      </c>
      <c r="H138" s="18" t="s">
        <v>233</v>
      </c>
      <c r="I138" s="50"/>
      <c r="J138" s="50">
        <v>1</v>
      </c>
      <c r="K138" s="50"/>
      <c r="L138" s="50"/>
      <c r="M138" s="50"/>
      <c r="N138" s="50"/>
      <c r="O138" s="50"/>
      <c r="P138" s="50"/>
      <c r="Q138" s="57"/>
      <c r="R138" s="58"/>
      <c r="S138" s="58"/>
      <c r="T138" s="58">
        <v>1</v>
      </c>
      <c r="U138" s="58"/>
      <c r="V138" s="256" t="s">
        <v>1198</v>
      </c>
      <c r="W138" s="59"/>
      <c r="X138" s="60"/>
      <c r="Y138" s="27"/>
      <c r="Z138" s="27"/>
      <c r="AA138" s="27"/>
      <c r="AB138" s="27"/>
      <c r="AC138" s="27"/>
      <c r="AD138" s="26"/>
      <c r="AE138" s="9"/>
    </row>
    <row r="139" spans="1:31" ht="27.75" customHeight="1">
      <c r="A139" s="14">
        <v>131</v>
      </c>
      <c r="B139" s="447" t="s">
        <v>1557</v>
      </c>
      <c r="C139" s="442" t="s">
        <v>467</v>
      </c>
      <c r="D139" s="443" t="s">
        <v>313</v>
      </c>
      <c r="E139" s="301" t="s">
        <v>364</v>
      </c>
      <c r="F139" s="303" t="s">
        <v>443</v>
      </c>
      <c r="G139" s="440">
        <v>45441</v>
      </c>
      <c r="H139" s="18" t="s">
        <v>233</v>
      </c>
      <c r="I139" s="50"/>
      <c r="J139" s="50">
        <v>1</v>
      </c>
      <c r="K139" s="50"/>
      <c r="L139" s="50"/>
      <c r="M139" s="50"/>
      <c r="N139" s="50"/>
      <c r="O139" s="50"/>
      <c r="P139" s="50"/>
      <c r="Q139" s="57"/>
      <c r="R139" s="58"/>
      <c r="S139" s="58"/>
      <c r="T139" s="58">
        <v>1</v>
      </c>
      <c r="U139" s="58"/>
      <c r="V139" s="256" t="s">
        <v>1198</v>
      </c>
      <c r="W139" s="59"/>
      <c r="X139" s="60"/>
      <c r="Y139" s="27"/>
      <c r="Z139" s="27"/>
      <c r="AA139" s="27"/>
      <c r="AB139" s="27"/>
      <c r="AC139" s="27"/>
      <c r="AD139" s="26"/>
      <c r="AE139" s="9"/>
    </row>
    <row r="140" spans="1:31" ht="27.75" customHeight="1">
      <c r="A140" s="14">
        <v>132</v>
      </c>
      <c r="B140" s="447" t="s">
        <v>1558</v>
      </c>
      <c r="C140" s="442" t="s">
        <v>467</v>
      </c>
      <c r="D140" s="443" t="s">
        <v>313</v>
      </c>
      <c r="E140" s="301" t="s">
        <v>364</v>
      </c>
      <c r="F140" s="303" t="s">
        <v>435</v>
      </c>
      <c r="G140" s="440">
        <v>45441</v>
      </c>
      <c r="H140" s="18" t="s">
        <v>233</v>
      </c>
      <c r="I140" s="50"/>
      <c r="J140" s="50">
        <v>1</v>
      </c>
      <c r="K140" s="50"/>
      <c r="L140" s="50"/>
      <c r="M140" s="50"/>
      <c r="N140" s="50"/>
      <c r="O140" s="50"/>
      <c r="P140" s="50"/>
      <c r="Q140" s="57"/>
      <c r="R140" s="58"/>
      <c r="S140" s="58"/>
      <c r="T140" s="58">
        <v>1</v>
      </c>
      <c r="U140" s="58"/>
      <c r="V140" s="256" t="s">
        <v>1198</v>
      </c>
      <c r="W140" s="59"/>
      <c r="X140" s="60"/>
      <c r="Y140" s="27"/>
      <c r="Z140" s="27"/>
      <c r="AA140" s="27"/>
      <c r="AB140" s="27"/>
      <c r="AC140" s="27"/>
      <c r="AD140" s="26"/>
      <c r="AE140" s="9"/>
    </row>
    <row r="141" spans="1:31" ht="27.75" customHeight="1">
      <c r="A141" s="14">
        <v>133</v>
      </c>
      <c r="B141" s="447" t="s">
        <v>1559</v>
      </c>
      <c r="C141" s="442" t="s">
        <v>467</v>
      </c>
      <c r="D141" s="443" t="s">
        <v>313</v>
      </c>
      <c r="E141" s="301" t="s">
        <v>364</v>
      </c>
      <c r="F141" s="303" t="s">
        <v>445</v>
      </c>
      <c r="G141" s="440">
        <v>45441</v>
      </c>
      <c r="H141" s="18" t="s">
        <v>233</v>
      </c>
      <c r="I141" s="50"/>
      <c r="J141" s="50">
        <v>1</v>
      </c>
      <c r="K141" s="50"/>
      <c r="L141" s="50"/>
      <c r="M141" s="50"/>
      <c r="N141" s="50"/>
      <c r="O141" s="50"/>
      <c r="P141" s="50"/>
      <c r="Q141" s="57"/>
      <c r="R141" s="58"/>
      <c r="S141" s="58"/>
      <c r="T141" s="58">
        <v>1</v>
      </c>
      <c r="U141" s="58"/>
      <c r="V141" s="256" t="s">
        <v>1198</v>
      </c>
      <c r="W141" s="59"/>
      <c r="X141" s="60"/>
      <c r="Y141" s="27"/>
      <c r="Z141" s="27"/>
      <c r="AA141" s="27"/>
      <c r="AB141" s="27"/>
      <c r="AC141" s="27"/>
      <c r="AD141" s="26"/>
      <c r="AE141" s="9"/>
    </row>
    <row r="142" spans="1:31" ht="27.75" customHeight="1">
      <c r="A142" s="14">
        <v>134</v>
      </c>
      <c r="B142" s="447" t="s">
        <v>1560</v>
      </c>
      <c r="C142" s="442" t="s">
        <v>467</v>
      </c>
      <c r="D142" s="443" t="s">
        <v>313</v>
      </c>
      <c r="E142" s="301" t="s">
        <v>364</v>
      </c>
      <c r="F142" s="303" t="s">
        <v>426</v>
      </c>
      <c r="G142" s="440">
        <v>45441</v>
      </c>
      <c r="H142" s="18" t="s">
        <v>233</v>
      </c>
      <c r="I142" s="50"/>
      <c r="J142" s="50">
        <v>1</v>
      </c>
      <c r="K142" s="50"/>
      <c r="L142" s="50"/>
      <c r="M142" s="50"/>
      <c r="N142" s="50"/>
      <c r="O142" s="50"/>
      <c r="P142" s="50"/>
      <c r="Q142" s="57"/>
      <c r="R142" s="58"/>
      <c r="S142" s="58"/>
      <c r="T142" s="58">
        <v>1</v>
      </c>
      <c r="U142" s="58"/>
      <c r="V142" s="256" t="s">
        <v>1198</v>
      </c>
      <c r="W142" s="59"/>
      <c r="X142" s="60"/>
      <c r="Y142" s="27"/>
      <c r="Z142" s="27"/>
      <c r="AA142" s="27"/>
      <c r="AB142" s="27"/>
      <c r="AC142" s="27"/>
      <c r="AD142" s="26"/>
      <c r="AE142" s="9"/>
    </row>
    <row r="143" spans="1:31" ht="27.75" customHeight="1">
      <c r="A143" s="14">
        <v>135</v>
      </c>
      <c r="B143" s="447" t="s">
        <v>1561</v>
      </c>
      <c r="C143" s="442" t="s">
        <v>467</v>
      </c>
      <c r="D143" s="443" t="s">
        <v>313</v>
      </c>
      <c r="E143" s="301" t="s">
        <v>364</v>
      </c>
      <c r="F143" s="303" t="s">
        <v>448</v>
      </c>
      <c r="G143" s="440">
        <v>45441</v>
      </c>
      <c r="H143" s="18" t="s">
        <v>233</v>
      </c>
      <c r="I143" s="50"/>
      <c r="J143" s="50">
        <v>1</v>
      </c>
      <c r="K143" s="50"/>
      <c r="L143" s="50"/>
      <c r="M143" s="50"/>
      <c r="N143" s="50"/>
      <c r="O143" s="50"/>
      <c r="P143" s="50"/>
      <c r="Q143" s="57"/>
      <c r="R143" s="58"/>
      <c r="S143" s="58"/>
      <c r="T143" s="58">
        <v>1</v>
      </c>
      <c r="U143" s="58"/>
      <c r="V143" s="256" t="s">
        <v>1198</v>
      </c>
      <c r="W143" s="59"/>
      <c r="X143" s="60"/>
      <c r="Y143" s="27"/>
      <c r="Z143" s="27"/>
      <c r="AA143" s="27"/>
      <c r="AB143" s="27"/>
      <c r="AC143" s="27"/>
      <c r="AD143" s="26"/>
      <c r="AE143" s="9"/>
    </row>
    <row r="144" spans="1:31" ht="27.75" customHeight="1">
      <c r="A144" s="14">
        <v>136</v>
      </c>
      <c r="B144" s="447" t="s">
        <v>1562</v>
      </c>
      <c r="C144" s="442" t="s">
        <v>467</v>
      </c>
      <c r="D144" s="443" t="s">
        <v>313</v>
      </c>
      <c r="E144" s="301" t="s">
        <v>364</v>
      </c>
      <c r="F144" s="303" t="s">
        <v>286</v>
      </c>
      <c r="G144" s="440">
        <v>45441</v>
      </c>
      <c r="H144" s="18" t="s">
        <v>233</v>
      </c>
      <c r="I144" s="50"/>
      <c r="J144" s="50">
        <v>1</v>
      </c>
      <c r="K144" s="50"/>
      <c r="L144" s="50"/>
      <c r="M144" s="50"/>
      <c r="N144" s="50"/>
      <c r="O144" s="50"/>
      <c r="P144" s="50"/>
      <c r="Q144" s="57"/>
      <c r="R144" s="58"/>
      <c r="S144" s="58"/>
      <c r="T144" s="58">
        <v>1</v>
      </c>
      <c r="U144" s="58"/>
      <c r="V144" s="256" t="s">
        <v>1198</v>
      </c>
      <c r="W144" s="59"/>
      <c r="X144" s="60"/>
      <c r="Y144" s="27"/>
      <c r="Z144" s="27"/>
      <c r="AA144" s="27"/>
      <c r="AB144" s="27"/>
      <c r="AC144" s="27"/>
      <c r="AD144" s="26"/>
      <c r="AE144" s="9"/>
    </row>
    <row r="145" spans="1:31" ht="27.75" customHeight="1">
      <c r="A145" s="14">
        <v>137</v>
      </c>
      <c r="B145" s="447" t="s">
        <v>1563</v>
      </c>
      <c r="C145" s="442" t="s">
        <v>467</v>
      </c>
      <c r="D145" s="443" t="s">
        <v>313</v>
      </c>
      <c r="E145" s="301" t="s">
        <v>364</v>
      </c>
      <c r="F145" s="303" t="s">
        <v>417</v>
      </c>
      <c r="G145" s="440">
        <v>45442</v>
      </c>
      <c r="H145" s="18" t="s">
        <v>233</v>
      </c>
      <c r="I145" s="50"/>
      <c r="J145" s="50">
        <v>1</v>
      </c>
      <c r="K145" s="50"/>
      <c r="L145" s="50"/>
      <c r="M145" s="50"/>
      <c r="N145" s="50"/>
      <c r="O145" s="50"/>
      <c r="P145" s="50"/>
      <c r="Q145" s="57"/>
      <c r="R145" s="58"/>
      <c r="S145" s="58"/>
      <c r="T145" s="58">
        <v>1</v>
      </c>
      <c r="U145" s="58"/>
      <c r="V145" s="256" t="s">
        <v>1198</v>
      </c>
      <c r="W145" s="59"/>
      <c r="X145" s="60"/>
      <c r="Y145" s="27"/>
      <c r="Z145" s="27"/>
      <c r="AA145" s="27"/>
      <c r="AB145" s="27"/>
      <c r="AC145" s="27"/>
      <c r="AD145" s="26"/>
      <c r="AE145" s="9"/>
    </row>
    <row r="146" spans="1:31" ht="27.75" customHeight="1">
      <c r="A146" s="14">
        <v>138</v>
      </c>
      <c r="B146" s="447" t="s">
        <v>1564</v>
      </c>
      <c r="C146" s="442" t="s">
        <v>467</v>
      </c>
      <c r="D146" s="443" t="s">
        <v>313</v>
      </c>
      <c r="E146" s="301" t="s">
        <v>364</v>
      </c>
      <c r="F146" s="303" t="s">
        <v>415</v>
      </c>
      <c r="G146" s="440">
        <v>45442</v>
      </c>
      <c r="H146" s="18" t="s">
        <v>233</v>
      </c>
      <c r="I146" s="50"/>
      <c r="J146" s="50">
        <v>1</v>
      </c>
      <c r="K146" s="50"/>
      <c r="L146" s="50"/>
      <c r="M146" s="50"/>
      <c r="N146" s="50"/>
      <c r="O146" s="50"/>
      <c r="P146" s="50"/>
      <c r="Q146" s="57"/>
      <c r="R146" s="58"/>
      <c r="S146" s="58"/>
      <c r="T146" s="58">
        <v>1</v>
      </c>
      <c r="U146" s="58"/>
      <c r="V146" s="256" t="s">
        <v>1198</v>
      </c>
      <c r="W146" s="59"/>
      <c r="X146" s="60"/>
      <c r="Y146" s="27"/>
      <c r="Z146" s="27"/>
      <c r="AA146" s="27"/>
      <c r="AB146" s="27"/>
      <c r="AC146" s="27"/>
      <c r="AD146" s="26"/>
      <c r="AE146" s="9"/>
    </row>
    <row r="147" spans="1:31" ht="27.75" customHeight="1">
      <c r="A147" s="14">
        <v>139</v>
      </c>
      <c r="B147" s="447" t="s">
        <v>1565</v>
      </c>
      <c r="C147" s="442" t="s">
        <v>467</v>
      </c>
      <c r="D147" s="443" t="s">
        <v>313</v>
      </c>
      <c r="E147" s="301" t="s">
        <v>364</v>
      </c>
      <c r="F147" s="303" t="s">
        <v>443</v>
      </c>
      <c r="G147" s="440">
        <v>45442</v>
      </c>
      <c r="H147" s="18" t="s">
        <v>233</v>
      </c>
      <c r="I147" s="50"/>
      <c r="J147" s="50">
        <v>1</v>
      </c>
      <c r="K147" s="50"/>
      <c r="L147" s="50"/>
      <c r="M147" s="50"/>
      <c r="N147" s="50"/>
      <c r="O147" s="50"/>
      <c r="P147" s="50"/>
      <c r="Q147" s="57"/>
      <c r="R147" s="58"/>
      <c r="S147" s="58"/>
      <c r="T147" s="58">
        <v>1</v>
      </c>
      <c r="U147" s="58"/>
      <c r="V147" s="256" t="s">
        <v>1198</v>
      </c>
      <c r="W147" s="59"/>
      <c r="X147" s="60"/>
      <c r="Y147" s="27"/>
      <c r="Z147" s="27"/>
      <c r="AA147" s="27"/>
      <c r="AB147" s="27"/>
      <c r="AC147" s="27"/>
      <c r="AD147" s="26"/>
      <c r="AE147" s="9"/>
    </row>
    <row r="148" spans="1:31" ht="27.75" customHeight="1">
      <c r="A148" s="14">
        <v>140</v>
      </c>
      <c r="B148" s="447" t="s">
        <v>1566</v>
      </c>
      <c r="C148" s="442" t="s">
        <v>467</v>
      </c>
      <c r="D148" s="443" t="s">
        <v>313</v>
      </c>
      <c r="E148" s="301" t="s">
        <v>364</v>
      </c>
      <c r="F148" s="303" t="s">
        <v>435</v>
      </c>
      <c r="G148" s="440">
        <v>45442</v>
      </c>
      <c r="H148" s="18" t="s">
        <v>233</v>
      </c>
      <c r="I148" s="50"/>
      <c r="J148" s="50">
        <v>1</v>
      </c>
      <c r="K148" s="50"/>
      <c r="L148" s="50"/>
      <c r="M148" s="50"/>
      <c r="N148" s="50"/>
      <c r="O148" s="50"/>
      <c r="P148" s="50"/>
      <c r="Q148" s="57"/>
      <c r="R148" s="58"/>
      <c r="S148" s="58"/>
      <c r="T148" s="58">
        <v>1</v>
      </c>
      <c r="U148" s="58"/>
      <c r="V148" s="256" t="s">
        <v>1198</v>
      </c>
      <c r="W148" s="59"/>
      <c r="X148" s="60"/>
      <c r="Y148" s="27"/>
      <c r="Z148" s="27"/>
      <c r="AA148" s="27"/>
      <c r="AB148" s="27"/>
      <c r="AC148" s="27"/>
      <c r="AD148" s="26"/>
      <c r="AE148" s="9"/>
    </row>
    <row r="149" spans="1:31" ht="27.75" customHeight="1">
      <c r="A149" s="14">
        <v>141</v>
      </c>
      <c r="B149" s="447" t="s">
        <v>1567</v>
      </c>
      <c r="C149" s="442" t="s">
        <v>467</v>
      </c>
      <c r="D149" s="443" t="s">
        <v>313</v>
      </c>
      <c r="E149" s="301" t="s">
        <v>364</v>
      </c>
      <c r="F149" s="303" t="s">
        <v>445</v>
      </c>
      <c r="G149" s="440">
        <v>45442</v>
      </c>
      <c r="H149" s="18" t="s">
        <v>233</v>
      </c>
      <c r="I149" s="50"/>
      <c r="J149" s="50">
        <v>1</v>
      </c>
      <c r="K149" s="50"/>
      <c r="L149" s="50"/>
      <c r="M149" s="50"/>
      <c r="N149" s="50"/>
      <c r="O149" s="50"/>
      <c r="P149" s="50"/>
      <c r="Q149" s="57"/>
      <c r="R149" s="58"/>
      <c r="S149" s="58"/>
      <c r="T149" s="58">
        <v>1</v>
      </c>
      <c r="U149" s="58"/>
      <c r="V149" s="256" t="s">
        <v>1198</v>
      </c>
      <c r="W149" s="59"/>
      <c r="X149" s="60"/>
      <c r="Y149" s="27"/>
      <c r="Z149" s="27"/>
      <c r="AA149" s="27"/>
      <c r="AB149" s="27"/>
      <c r="AC149" s="27"/>
      <c r="AD149" s="26"/>
      <c r="AE149" s="9"/>
    </row>
    <row r="150" spans="1:31" ht="27.75" customHeight="1">
      <c r="A150" s="14">
        <v>142</v>
      </c>
      <c r="B150" s="447" t="s">
        <v>1568</v>
      </c>
      <c r="C150" s="442" t="s">
        <v>467</v>
      </c>
      <c r="D150" s="443" t="s">
        <v>313</v>
      </c>
      <c r="E150" s="301" t="s">
        <v>364</v>
      </c>
      <c r="F150" s="303" t="s">
        <v>426</v>
      </c>
      <c r="G150" s="440">
        <v>45442</v>
      </c>
      <c r="H150" s="18" t="s">
        <v>233</v>
      </c>
      <c r="I150" s="50"/>
      <c r="J150" s="50">
        <v>1</v>
      </c>
      <c r="K150" s="50"/>
      <c r="L150" s="50"/>
      <c r="M150" s="50"/>
      <c r="N150" s="50"/>
      <c r="O150" s="50"/>
      <c r="P150" s="50"/>
      <c r="Q150" s="57"/>
      <c r="R150" s="58"/>
      <c r="S150" s="58"/>
      <c r="T150" s="58">
        <v>1</v>
      </c>
      <c r="U150" s="58"/>
      <c r="V150" s="256" t="s">
        <v>1198</v>
      </c>
      <c r="W150" s="59"/>
      <c r="X150" s="60"/>
      <c r="Y150" s="27"/>
      <c r="Z150" s="27"/>
      <c r="AA150" s="27"/>
      <c r="AB150" s="27"/>
      <c r="AC150" s="27"/>
      <c r="AD150" s="26"/>
      <c r="AE150" s="9"/>
    </row>
    <row r="151" spans="1:31" ht="27.75" customHeight="1">
      <c r="A151" s="14">
        <v>143</v>
      </c>
      <c r="B151" s="447" t="s">
        <v>1569</v>
      </c>
      <c r="C151" s="442" t="s">
        <v>467</v>
      </c>
      <c r="D151" s="443" t="s">
        <v>313</v>
      </c>
      <c r="E151" s="301" t="s">
        <v>364</v>
      </c>
      <c r="F151" s="303" t="s">
        <v>448</v>
      </c>
      <c r="G151" s="440">
        <v>45442</v>
      </c>
      <c r="H151" s="18" t="s">
        <v>233</v>
      </c>
      <c r="I151" s="50"/>
      <c r="J151" s="50">
        <v>1</v>
      </c>
      <c r="K151" s="50"/>
      <c r="L151" s="50"/>
      <c r="M151" s="50"/>
      <c r="N151" s="50"/>
      <c r="O151" s="50"/>
      <c r="P151" s="50"/>
      <c r="Q151" s="57"/>
      <c r="R151" s="58"/>
      <c r="S151" s="58"/>
      <c r="T151" s="58">
        <v>1</v>
      </c>
      <c r="U151" s="58"/>
      <c r="V151" s="256" t="s">
        <v>1578</v>
      </c>
      <c r="W151" s="59"/>
      <c r="X151" s="60"/>
      <c r="Y151" s="27"/>
      <c r="Z151" s="27"/>
      <c r="AA151" s="27"/>
      <c r="AB151" s="27"/>
      <c r="AC151" s="27"/>
      <c r="AD151" s="26"/>
      <c r="AE151" s="9"/>
    </row>
    <row r="152" spans="1:31" ht="27.75" customHeight="1">
      <c r="A152" s="14">
        <v>144</v>
      </c>
      <c r="B152" s="447" t="s">
        <v>1570</v>
      </c>
      <c r="C152" s="442" t="s">
        <v>467</v>
      </c>
      <c r="D152" s="443" t="s">
        <v>313</v>
      </c>
      <c r="E152" s="301" t="s">
        <v>364</v>
      </c>
      <c r="F152" s="303" t="s">
        <v>286</v>
      </c>
      <c r="G152" s="440">
        <v>45442</v>
      </c>
      <c r="H152" s="18" t="s">
        <v>233</v>
      </c>
      <c r="I152" s="50"/>
      <c r="J152" s="50">
        <v>1</v>
      </c>
      <c r="K152" s="50"/>
      <c r="L152" s="50"/>
      <c r="M152" s="50"/>
      <c r="N152" s="50"/>
      <c r="O152" s="50"/>
      <c r="P152" s="50"/>
      <c r="Q152" s="57"/>
      <c r="R152" s="58"/>
      <c r="S152" s="58"/>
      <c r="T152" s="58">
        <v>1</v>
      </c>
      <c r="U152" s="58"/>
      <c r="V152" s="256" t="s">
        <v>1198</v>
      </c>
      <c r="W152" s="59"/>
      <c r="X152" s="60"/>
      <c r="Y152" s="27"/>
      <c r="Z152" s="27"/>
      <c r="AA152" s="27"/>
      <c r="AB152" s="27"/>
      <c r="AC152" s="27"/>
      <c r="AD152" s="26"/>
      <c r="AE152" s="9"/>
    </row>
    <row r="153" spans="1:31" ht="27.75" customHeight="1">
      <c r="A153" s="14">
        <v>145</v>
      </c>
      <c r="B153" s="447" t="s">
        <v>1571</v>
      </c>
      <c r="C153" s="442" t="s">
        <v>467</v>
      </c>
      <c r="D153" s="443" t="s">
        <v>313</v>
      </c>
      <c r="E153" s="301" t="s">
        <v>364</v>
      </c>
      <c r="F153" s="303" t="s">
        <v>417</v>
      </c>
      <c r="G153" s="440">
        <v>45443</v>
      </c>
      <c r="H153" s="18" t="s">
        <v>233</v>
      </c>
      <c r="I153" s="50"/>
      <c r="J153" s="50">
        <v>1</v>
      </c>
      <c r="K153" s="50"/>
      <c r="L153" s="50"/>
      <c r="M153" s="50"/>
      <c r="N153" s="50"/>
      <c r="O153" s="50"/>
      <c r="P153" s="50"/>
      <c r="Q153" s="57"/>
      <c r="R153" s="58"/>
      <c r="S153" s="58"/>
      <c r="T153" s="58">
        <v>1</v>
      </c>
      <c r="U153" s="58"/>
      <c r="V153" s="256" t="s">
        <v>1198</v>
      </c>
      <c r="W153" s="59"/>
      <c r="X153" s="60"/>
      <c r="Y153" s="27"/>
      <c r="Z153" s="27"/>
      <c r="AA153" s="27"/>
      <c r="AB153" s="27"/>
      <c r="AC153" s="27"/>
      <c r="AD153" s="26"/>
      <c r="AE153" s="9"/>
    </row>
    <row r="154" spans="1:31" ht="27.75" customHeight="1">
      <c r="A154" s="14">
        <v>146</v>
      </c>
      <c r="B154" s="447" t="s">
        <v>1572</v>
      </c>
      <c r="C154" s="442" t="s">
        <v>467</v>
      </c>
      <c r="D154" s="443" t="s">
        <v>313</v>
      </c>
      <c r="E154" s="301" t="s">
        <v>364</v>
      </c>
      <c r="F154" s="303" t="s">
        <v>415</v>
      </c>
      <c r="G154" s="440">
        <v>45443</v>
      </c>
      <c r="H154" s="18" t="s">
        <v>233</v>
      </c>
      <c r="I154" s="50"/>
      <c r="J154" s="50">
        <v>1</v>
      </c>
      <c r="K154" s="50"/>
      <c r="L154" s="50"/>
      <c r="M154" s="50"/>
      <c r="N154" s="50"/>
      <c r="O154" s="50"/>
      <c r="P154" s="50"/>
      <c r="Q154" s="57"/>
      <c r="R154" s="58"/>
      <c r="S154" s="58"/>
      <c r="T154" s="58">
        <v>1</v>
      </c>
      <c r="U154" s="58"/>
      <c r="V154" s="256" t="s">
        <v>1198</v>
      </c>
      <c r="W154" s="59"/>
      <c r="X154" s="60"/>
      <c r="Y154" s="27"/>
      <c r="Z154" s="27"/>
      <c r="AA154" s="27"/>
      <c r="AB154" s="27"/>
      <c r="AC154" s="27"/>
      <c r="AD154" s="26"/>
      <c r="AE154" s="9"/>
    </row>
    <row r="155" spans="1:31" ht="27.75" customHeight="1">
      <c r="A155" s="14">
        <v>147</v>
      </c>
      <c r="B155" s="447" t="s">
        <v>1573</v>
      </c>
      <c r="C155" s="442" t="s">
        <v>467</v>
      </c>
      <c r="D155" s="443" t="s">
        <v>313</v>
      </c>
      <c r="E155" s="301" t="s">
        <v>364</v>
      </c>
      <c r="F155" s="303" t="s">
        <v>443</v>
      </c>
      <c r="G155" s="440">
        <v>45443</v>
      </c>
      <c r="H155" s="18" t="s">
        <v>233</v>
      </c>
      <c r="I155" s="50"/>
      <c r="J155" s="50">
        <v>1</v>
      </c>
      <c r="K155" s="50"/>
      <c r="L155" s="50"/>
      <c r="M155" s="50"/>
      <c r="N155" s="50"/>
      <c r="O155" s="50"/>
      <c r="P155" s="50"/>
      <c r="Q155" s="57"/>
      <c r="R155" s="58"/>
      <c r="S155" s="58"/>
      <c r="T155" s="58">
        <v>1</v>
      </c>
      <c r="U155" s="58"/>
      <c r="V155" s="256" t="s">
        <v>1198</v>
      </c>
      <c r="W155" s="59"/>
      <c r="X155" s="60"/>
      <c r="Y155" s="27"/>
      <c r="Z155" s="27"/>
      <c r="AA155" s="27"/>
      <c r="AB155" s="27"/>
      <c r="AC155" s="27"/>
      <c r="AD155" s="26"/>
      <c r="AE155" s="9"/>
    </row>
    <row r="156" spans="1:31" ht="27.75" customHeight="1">
      <c r="A156" s="14">
        <v>148</v>
      </c>
      <c r="B156" s="447" t="s">
        <v>1574</v>
      </c>
      <c r="C156" s="442" t="s">
        <v>467</v>
      </c>
      <c r="D156" s="443" t="s">
        <v>313</v>
      </c>
      <c r="E156" s="301" t="s">
        <v>364</v>
      </c>
      <c r="F156" s="303" t="s">
        <v>435</v>
      </c>
      <c r="G156" s="440">
        <v>45443</v>
      </c>
      <c r="H156" s="18" t="s">
        <v>233</v>
      </c>
      <c r="I156" s="50"/>
      <c r="J156" s="50">
        <v>1</v>
      </c>
      <c r="K156" s="50"/>
      <c r="L156" s="50"/>
      <c r="M156" s="50"/>
      <c r="N156" s="50"/>
      <c r="O156" s="50"/>
      <c r="P156" s="50"/>
      <c r="Q156" s="57"/>
      <c r="R156" s="58"/>
      <c r="S156" s="58"/>
      <c r="T156" s="58">
        <v>1</v>
      </c>
      <c r="U156" s="58"/>
      <c r="V156" s="256" t="s">
        <v>1198</v>
      </c>
      <c r="W156" s="59"/>
      <c r="X156" s="60"/>
      <c r="Y156" s="27"/>
      <c r="Z156" s="27"/>
      <c r="AA156" s="27"/>
      <c r="AB156" s="27"/>
      <c r="AC156" s="27"/>
      <c r="AD156" s="26"/>
      <c r="AE156" s="9"/>
    </row>
    <row r="157" spans="1:31" ht="27.75" customHeight="1">
      <c r="A157" s="14">
        <v>149</v>
      </c>
      <c r="B157" s="447" t="s">
        <v>1575</v>
      </c>
      <c r="C157" s="442" t="s">
        <v>467</v>
      </c>
      <c r="D157" s="443" t="s">
        <v>313</v>
      </c>
      <c r="E157" s="301" t="s">
        <v>364</v>
      </c>
      <c r="F157" s="303" t="s">
        <v>445</v>
      </c>
      <c r="G157" s="440">
        <v>45443</v>
      </c>
      <c r="H157" s="18" t="s">
        <v>233</v>
      </c>
      <c r="I157" s="50"/>
      <c r="J157" s="50">
        <v>1</v>
      </c>
      <c r="K157" s="50"/>
      <c r="L157" s="50"/>
      <c r="M157" s="50"/>
      <c r="N157" s="50"/>
      <c r="O157" s="50"/>
      <c r="P157" s="50"/>
      <c r="Q157" s="57"/>
      <c r="R157" s="58"/>
      <c r="S157" s="58"/>
      <c r="T157" s="58">
        <v>1</v>
      </c>
      <c r="U157" s="58"/>
      <c r="V157" s="256" t="s">
        <v>1198</v>
      </c>
      <c r="W157" s="59"/>
      <c r="X157" s="60"/>
      <c r="Y157" s="27"/>
      <c r="Z157" s="27"/>
      <c r="AA157" s="27"/>
      <c r="AB157" s="27"/>
      <c r="AC157" s="27"/>
      <c r="AD157" s="26"/>
      <c r="AE157" s="9"/>
    </row>
    <row r="158" spans="1:31" ht="27.75" customHeight="1">
      <c r="A158" s="14">
        <v>150</v>
      </c>
      <c r="B158" s="447" t="s">
        <v>643</v>
      </c>
      <c r="C158" s="442" t="s">
        <v>467</v>
      </c>
      <c r="D158" s="443" t="s">
        <v>313</v>
      </c>
      <c r="E158" s="301" t="s">
        <v>364</v>
      </c>
      <c r="F158" s="303" t="s">
        <v>426</v>
      </c>
      <c r="G158" s="440">
        <v>45443</v>
      </c>
      <c r="H158" s="18" t="s">
        <v>233</v>
      </c>
      <c r="I158" s="50"/>
      <c r="J158" s="50">
        <v>1</v>
      </c>
      <c r="K158" s="50"/>
      <c r="L158" s="50"/>
      <c r="M158" s="50"/>
      <c r="N158" s="50"/>
      <c r="O158" s="50"/>
      <c r="P158" s="50"/>
      <c r="Q158" s="57"/>
      <c r="R158" s="58"/>
      <c r="S158" s="58"/>
      <c r="T158" s="58">
        <v>1</v>
      </c>
      <c r="U158" s="58"/>
      <c r="V158" s="256" t="s">
        <v>1198</v>
      </c>
      <c r="W158" s="59"/>
      <c r="X158" s="60"/>
      <c r="Y158" s="27"/>
      <c r="Z158" s="27"/>
      <c r="AA158" s="27"/>
      <c r="AB158" s="27"/>
      <c r="AC158" s="27"/>
      <c r="AD158" s="26"/>
      <c r="AE158" s="9"/>
    </row>
    <row r="159" spans="1:31" ht="27.75" customHeight="1">
      <c r="A159" s="14">
        <v>151</v>
      </c>
      <c r="B159" s="447" t="s">
        <v>1576</v>
      </c>
      <c r="C159" s="442" t="s">
        <v>467</v>
      </c>
      <c r="D159" s="443" t="s">
        <v>313</v>
      </c>
      <c r="E159" s="301" t="s">
        <v>364</v>
      </c>
      <c r="F159" s="303" t="s">
        <v>448</v>
      </c>
      <c r="G159" s="440">
        <v>45443</v>
      </c>
      <c r="H159" s="18" t="s">
        <v>233</v>
      </c>
      <c r="I159" s="50"/>
      <c r="J159" s="50">
        <v>1</v>
      </c>
      <c r="K159" s="50"/>
      <c r="L159" s="50"/>
      <c r="M159" s="50"/>
      <c r="N159" s="50"/>
      <c r="O159" s="50"/>
      <c r="P159" s="50"/>
      <c r="Q159" s="57"/>
      <c r="R159" s="58"/>
      <c r="S159" s="58"/>
      <c r="T159" s="58">
        <v>1</v>
      </c>
      <c r="U159" s="58"/>
      <c r="V159" s="256" t="s">
        <v>1198</v>
      </c>
      <c r="W159" s="59"/>
      <c r="X159" s="60"/>
      <c r="Y159" s="27"/>
      <c r="Z159" s="27"/>
      <c r="AA159" s="27"/>
      <c r="AB159" s="27"/>
      <c r="AC159" s="27"/>
      <c r="AD159" s="26"/>
      <c r="AE159" s="9"/>
    </row>
    <row r="160" spans="1:31" ht="27.75" customHeight="1">
      <c r="A160" s="14">
        <v>152</v>
      </c>
      <c r="B160" s="447" t="s">
        <v>1577</v>
      </c>
      <c r="C160" s="442" t="s">
        <v>467</v>
      </c>
      <c r="D160" s="443" t="s">
        <v>313</v>
      </c>
      <c r="E160" s="301" t="s">
        <v>364</v>
      </c>
      <c r="F160" s="303" t="s">
        <v>286</v>
      </c>
      <c r="G160" s="440">
        <v>45443</v>
      </c>
      <c r="H160" s="18" t="s">
        <v>233</v>
      </c>
      <c r="I160" s="50"/>
      <c r="J160" s="50">
        <v>1</v>
      </c>
      <c r="K160" s="50"/>
      <c r="L160" s="50"/>
      <c r="M160" s="50"/>
      <c r="N160" s="50"/>
      <c r="O160" s="50"/>
      <c r="P160" s="50"/>
      <c r="Q160" s="57"/>
      <c r="R160" s="58"/>
      <c r="S160" s="58"/>
      <c r="T160" s="58">
        <v>1</v>
      </c>
      <c r="U160" s="58"/>
      <c r="V160" s="256" t="s">
        <v>1198</v>
      </c>
      <c r="W160" s="59"/>
      <c r="X160" s="60"/>
      <c r="Y160" s="27"/>
      <c r="Z160" s="27"/>
      <c r="AA160" s="27"/>
      <c r="AB160" s="27"/>
      <c r="AC160" s="27"/>
      <c r="AD160" s="26"/>
      <c r="AE160" s="9"/>
    </row>
    <row r="161" spans="1:37" ht="27.75" customHeight="1">
      <c r="A161" s="299"/>
      <c r="B161" s="61"/>
      <c r="C161" s="73"/>
      <c r="D161" s="61"/>
      <c r="E161" s="73"/>
      <c r="F161" s="75"/>
      <c r="G161" s="74">
        <f>SUM(I161:P161)</f>
        <v>152</v>
      </c>
      <c r="H161" s="21"/>
      <c r="I161" s="51">
        <f t="shared" ref="I161:P161" si="0">SUM(I9:I160)</f>
        <v>0</v>
      </c>
      <c r="J161" s="51">
        <f t="shared" si="0"/>
        <v>152</v>
      </c>
      <c r="K161" s="51">
        <f t="shared" si="0"/>
        <v>0</v>
      </c>
      <c r="L161" s="51">
        <f t="shared" si="0"/>
        <v>0</v>
      </c>
      <c r="M161" s="51">
        <f t="shared" si="0"/>
        <v>0</v>
      </c>
      <c r="N161" s="51">
        <f t="shared" si="0"/>
        <v>0</v>
      </c>
      <c r="O161" s="51">
        <f t="shared" si="0"/>
        <v>0</v>
      </c>
      <c r="P161" s="51">
        <f t="shared" si="0"/>
        <v>0</v>
      </c>
      <c r="Q161" s="57"/>
      <c r="R161" s="58"/>
      <c r="S161" s="58"/>
      <c r="T161" s="58"/>
      <c r="U161" s="58"/>
      <c r="V161" s="61"/>
      <c r="W161" s="59"/>
      <c r="X161" s="60"/>
      <c r="Y161" s="27"/>
      <c r="Z161" s="27"/>
      <c r="AA161" s="27"/>
      <c r="AB161" s="27"/>
      <c r="AC161" s="27"/>
      <c r="AD161" s="26"/>
      <c r="AE161" s="9"/>
    </row>
    <row r="162" spans="1:37" ht="40.5" customHeight="1">
      <c r="A162" s="273" t="s">
        <v>1579</v>
      </c>
      <c r="B162" s="267"/>
      <c r="C162" s="267"/>
      <c r="D162" s="267"/>
      <c r="E162" s="267"/>
      <c r="F162" s="267"/>
      <c r="G162" s="267"/>
      <c r="H162" s="267"/>
      <c r="I162" s="267"/>
      <c r="J162" s="267"/>
      <c r="K162" s="267"/>
      <c r="L162" s="267"/>
      <c r="M162" s="267"/>
      <c r="N162" s="267"/>
      <c r="O162" s="267"/>
      <c r="P162" s="270"/>
      <c r="Q162" s="271"/>
      <c r="R162" s="272"/>
      <c r="S162" s="505">
        <f>G164</f>
        <v>0</v>
      </c>
      <c r="T162" s="505"/>
      <c r="U162" s="502" t="s">
        <v>206</v>
      </c>
      <c r="V162" s="502"/>
      <c r="W162" s="274"/>
      <c r="X162" s="274"/>
      <c r="Y162" s="70"/>
      <c r="Z162" s="70"/>
      <c r="AA162" s="70"/>
      <c r="AB162" s="70"/>
      <c r="AC162" s="70"/>
      <c r="AD162" s="70"/>
      <c r="AE162" s="70"/>
      <c r="AF162" s="70"/>
      <c r="AG162" s="70"/>
      <c r="AH162" s="70"/>
      <c r="AI162" s="70"/>
      <c r="AJ162" s="70"/>
      <c r="AK162" s="70"/>
    </row>
    <row r="163" spans="1:37" ht="34.5" customHeight="1">
      <c r="A163" s="266">
        <v>1</v>
      </c>
      <c r="B163" s="283" t="s">
        <v>272</v>
      </c>
      <c r="C163" s="262"/>
      <c r="D163" s="295"/>
      <c r="E163" s="293"/>
      <c r="F163" s="75"/>
      <c r="G163" s="294"/>
      <c r="H163" s="278"/>
      <c r="I163" s="279"/>
      <c r="J163" s="279"/>
      <c r="K163" s="279"/>
      <c r="L163" s="279"/>
      <c r="M163" s="279"/>
      <c r="N163" s="279"/>
      <c r="O163" s="279"/>
      <c r="P163" s="279"/>
      <c r="Q163" s="57"/>
      <c r="R163" s="82"/>
      <c r="S163" s="82"/>
      <c r="T163" s="82"/>
      <c r="U163" s="82"/>
      <c r="V163" s="275"/>
      <c r="W163" s="258"/>
      <c r="X163" s="259"/>
    </row>
    <row r="164" spans="1:37" ht="27.75" customHeight="1">
      <c r="A164" s="299"/>
      <c r="B164" s="61"/>
      <c r="C164" s="73"/>
      <c r="D164" s="61"/>
      <c r="E164" s="73"/>
      <c r="F164" s="75"/>
      <c r="G164" s="74">
        <f>SUM(I164:P164)</f>
        <v>0</v>
      </c>
      <c r="H164" s="21"/>
      <c r="I164" s="51">
        <f>SUM(I12:I163)</f>
        <v>0</v>
      </c>
      <c r="J164" s="51">
        <f>SUM(J163)</f>
        <v>0</v>
      </c>
      <c r="K164" s="51">
        <f t="shared" ref="K164:P164" si="1">SUM(K12:K163)</f>
        <v>0</v>
      </c>
      <c r="L164" s="51">
        <f t="shared" si="1"/>
        <v>0</v>
      </c>
      <c r="M164" s="51">
        <f t="shared" si="1"/>
        <v>0</v>
      </c>
      <c r="N164" s="51">
        <f t="shared" si="1"/>
        <v>0</v>
      </c>
      <c r="O164" s="51">
        <f t="shared" si="1"/>
        <v>0</v>
      </c>
      <c r="P164" s="51">
        <f t="shared" si="1"/>
        <v>0</v>
      </c>
      <c r="Q164" s="57"/>
      <c r="R164" s="58"/>
      <c r="S164" s="58"/>
      <c r="T164" s="58"/>
      <c r="U164" s="58"/>
      <c r="V164" s="61"/>
      <c r="W164" s="59"/>
      <c r="X164" s="60"/>
      <c r="Y164" s="27"/>
      <c r="Z164" s="27"/>
      <c r="AA164" s="27"/>
      <c r="AB164" s="27"/>
      <c r="AC164" s="27"/>
      <c r="AD164" s="26"/>
      <c r="AE164" s="9"/>
    </row>
    <row r="165" spans="1:37" ht="40.5" customHeight="1">
      <c r="A165" s="273" t="s">
        <v>1580</v>
      </c>
      <c r="B165" s="267"/>
      <c r="C165" s="267"/>
      <c r="D165" s="267"/>
      <c r="E165" s="267"/>
      <c r="F165" s="267"/>
      <c r="G165" s="267"/>
      <c r="H165" s="267"/>
      <c r="I165" s="267"/>
      <c r="J165" s="267"/>
      <c r="K165" s="267"/>
      <c r="L165" s="267"/>
      <c r="M165" s="267"/>
      <c r="N165" s="267"/>
      <c r="O165" s="267"/>
      <c r="P165" s="270"/>
      <c r="Q165" s="271"/>
      <c r="R165" s="272"/>
      <c r="S165" s="505">
        <f>G167</f>
        <v>0</v>
      </c>
      <c r="T165" s="505"/>
      <c r="U165" s="502" t="s">
        <v>206</v>
      </c>
      <c r="V165" s="502"/>
      <c r="W165" s="274"/>
      <c r="X165" s="274"/>
      <c r="Y165" s="70"/>
      <c r="Z165" s="70"/>
      <c r="AA165" s="70"/>
      <c r="AB165" s="70"/>
      <c r="AC165" s="70"/>
      <c r="AD165" s="70"/>
      <c r="AE165" s="70"/>
      <c r="AF165" s="70"/>
      <c r="AG165" s="70"/>
      <c r="AH165" s="70"/>
      <c r="AI165" s="70"/>
      <c r="AJ165" s="70"/>
      <c r="AK165" s="70"/>
    </row>
    <row r="166" spans="1:37" ht="34.5" customHeight="1">
      <c r="A166" s="266">
        <v>1</v>
      </c>
      <c r="B166" s="283" t="s">
        <v>272</v>
      </c>
      <c r="C166" s="262"/>
      <c r="D166" s="295"/>
      <c r="E166" s="293"/>
      <c r="F166" s="75"/>
      <c r="G166" s="294"/>
      <c r="H166" s="278"/>
      <c r="I166" s="279"/>
      <c r="J166" s="279"/>
      <c r="K166" s="279"/>
      <c r="L166" s="279"/>
      <c r="M166" s="279"/>
      <c r="N166" s="279"/>
      <c r="O166" s="279"/>
      <c r="P166" s="279"/>
      <c r="Q166" s="57"/>
      <c r="R166" s="82"/>
      <c r="S166" s="82"/>
      <c r="T166" s="82"/>
      <c r="U166" s="82"/>
      <c r="V166" s="275"/>
      <c r="W166" s="258"/>
      <c r="X166" s="259"/>
    </row>
    <row r="167" spans="1:37" ht="27.75" customHeight="1">
      <c r="A167" s="299"/>
      <c r="B167" s="61"/>
      <c r="C167" s="73"/>
      <c r="D167" s="61"/>
      <c r="E167" s="73"/>
      <c r="F167" s="75"/>
      <c r="G167" s="74">
        <f>SUM(I167:P167)</f>
        <v>0</v>
      </c>
      <c r="H167" s="21"/>
      <c r="I167" s="51">
        <f>SUM(I15:I166)</f>
        <v>0</v>
      </c>
      <c r="J167" s="51">
        <f>SUM(J166)</f>
        <v>0</v>
      </c>
      <c r="K167" s="51">
        <f t="shared" ref="K167:P167" si="2">SUM(K15:K166)</f>
        <v>0</v>
      </c>
      <c r="L167" s="51">
        <f t="shared" si="2"/>
        <v>0</v>
      </c>
      <c r="M167" s="51">
        <f t="shared" si="2"/>
        <v>0</v>
      </c>
      <c r="N167" s="51">
        <f t="shared" si="2"/>
        <v>0</v>
      </c>
      <c r="O167" s="51">
        <f t="shared" si="2"/>
        <v>0</v>
      </c>
      <c r="P167" s="51">
        <f t="shared" si="2"/>
        <v>0</v>
      </c>
      <c r="Q167" s="57"/>
      <c r="R167" s="58"/>
      <c r="S167" s="58"/>
      <c r="T167" s="58"/>
      <c r="U167" s="58"/>
      <c r="V167" s="61"/>
      <c r="W167" s="59"/>
      <c r="X167" s="60"/>
      <c r="Y167" s="27"/>
      <c r="Z167" s="27"/>
      <c r="AA167" s="27"/>
      <c r="AB167" s="27"/>
      <c r="AC167" s="27"/>
      <c r="AD167" s="26"/>
      <c r="AE167" s="9"/>
    </row>
    <row r="168" spans="1:37" ht="34.5" customHeight="1">
      <c r="A168" s="266">
        <v>6</v>
      </c>
      <c r="B168" s="283"/>
      <c r="C168" s="262"/>
      <c r="D168" s="295"/>
      <c r="E168" s="293"/>
      <c r="F168" s="75"/>
      <c r="G168" s="294"/>
      <c r="H168" s="263"/>
      <c r="I168" s="79"/>
      <c r="J168" s="79"/>
      <c r="K168" s="79"/>
      <c r="L168" s="79"/>
      <c r="M168" s="79"/>
      <c r="N168" s="79"/>
      <c r="O168" s="79"/>
      <c r="P168" s="79"/>
      <c r="Q168" s="57"/>
      <c r="R168" s="82"/>
      <c r="S168" s="82"/>
      <c r="T168" s="82"/>
      <c r="U168" s="82"/>
      <c r="V168" s="275"/>
      <c r="W168" s="83"/>
      <c r="X168" s="276"/>
    </row>
    <row r="169" spans="1:37" ht="40.5" customHeight="1">
      <c r="A169" s="273" t="s">
        <v>1581</v>
      </c>
      <c r="B169" s="267"/>
      <c r="C169" s="267"/>
      <c r="D169" s="267"/>
      <c r="E169" s="267"/>
      <c r="F169" s="267"/>
      <c r="G169" s="267"/>
      <c r="H169" s="267"/>
      <c r="I169" s="267"/>
      <c r="J169" s="267"/>
      <c r="K169" s="267"/>
      <c r="L169" s="267"/>
      <c r="M169" s="267"/>
      <c r="N169" s="267"/>
      <c r="O169" s="267"/>
      <c r="P169" s="270"/>
      <c r="Q169" s="271"/>
      <c r="R169" s="272"/>
      <c r="S169" s="505">
        <f>G217</f>
        <v>47</v>
      </c>
      <c r="T169" s="505"/>
      <c r="U169" s="502" t="s">
        <v>206</v>
      </c>
      <c r="V169" s="502"/>
      <c r="W169" s="274"/>
      <c r="X169" s="274"/>
      <c r="Y169" s="70"/>
      <c r="Z169" s="70"/>
      <c r="AA169" s="70"/>
      <c r="AB169" s="70"/>
      <c r="AC169" s="70"/>
      <c r="AD169" s="70"/>
      <c r="AE169" s="70"/>
      <c r="AF169" s="70"/>
      <c r="AG169" s="70"/>
      <c r="AH169" s="70"/>
      <c r="AI169" s="70"/>
      <c r="AJ169" s="70"/>
      <c r="AK169" s="70"/>
    </row>
    <row r="170" spans="1:37" ht="34.5" customHeight="1">
      <c r="A170" s="266">
        <v>1</v>
      </c>
      <c r="B170" s="283" t="s">
        <v>1582</v>
      </c>
      <c r="C170" s="262" t="s">
        <v>469</v>
      </c>
      <c r="D170" s="295" t="s">
        <v>285</v>
      </c>
      <c r="E170" s="293" t="s">
        <v>364</v>
      </c>
      <c r="F170" s="75" t="s">
        <v>232</v>
      </c>
      <c r="G170" s="449">
        <v>45413</v>
      </c>
      <c r="H170" s="263" t="s">
        <v>233</v>
      </c>
      <c r="I170" s="79"/>
      <c r="J170" s="79">
        <v>1</v>
      </c>
      <c r="K170" s="79"/>
      <c r="L170" s="79"/>
      <c r="M170" s="79"/>
      <c r="N170" s="79"/>
      <c r="O170" s="79"/>
      <c r="P170" s="79"/>
      <c r="Q170" s="57"/>
      <c r="R170" s="82"/>
      <c r="S170" s="82"/>
      <c r="T170" s="82">
        <v>1</v>
      </c>
      <c r="U170" s="82"/>
      <c r="V170" s="275" t="s">
        <v>1628</v>
      </c>
      <c r="W170" s="83"/>
      <c r="X170" s="276"/>
    </row>
    <row r="171" spans="1:37" ht="34.5" customHeight="1">
      <c r="A171" s="266">
        <v>2</v>
      </c>
      <c r="B171" s="283" t="s">
        <v>1583</v>
      </c>
      <c r="C171" s="262" t="s">
        <v>469</v>
      </c>
      <c r="D171" s="295" t="s">
        <v>285</v>
      </c>
      <c r="E171" s="293" t="s">
        <v>364</v>
      </c>
      <c r="F171" s="75" t="s">
        <v>413</v>
      </c>
      <c r="G171" s="449">
        <v>45413</v>
      </c>
      <c r="H171" s="263" t="s">
        <v>233</v>
      </c>
      <c r="I171" s="79"/>
      <c r="J171" s="79">
        <v>1</v>
      </c>
      <c r="K171" s="79"/>
      <c r="L171" s="79"/>
      <c r="M171" s="79"/>
      <c r="N171" s="79"/>
      <c r="O171" s="79"/>
      <c r="P171" s="79"/>
      <c r="Q171" s="57"/>
      <c r="R171" s="82"/>
      <c r="S171" s="82"/>
      <c r="T171" s="82">
        <v>1</v>
      </c>
      <c r="U171" s="82"/>
      <c r="V171" s="275" t="s">
        <v>1263</v>
      </c>
      <c r="W171" s="83"/>
      <c r="X171" s="276"/>
    </row>
    <row r="172" spans="1:37" ht="34.5" customHeight="1">
      <c r="A172" s="266">
        <v>3</v>
      </c>
      <c r="B172" s="283" t="s">
        <v>1584</v>
      </c>
      <c r="C172" s="262" t="s">
        <v>469</v>
      </c>
      <c r="D172" s="295" t="s">
        <v>285</v>
      </c>
      <c r="E172" s="293" t="s">
        <v>364</v>
      </c>
      <c r="F172" s="75" t="s">
        <v>419</v>
      </c>
      <c r="G172" s="449">
        <v>45413</v>
      </c>
      <c r="H172" s="263" t="s">
        <v>233</v>
      </c>
      <c r="I172" s="79"/>
      <c r="J172" s="79">
        <v>1</v>
      </c>
      <c r="K172" s="79"/>
      <c r="L172" s="79"/>
      <c r="M172" s="79"/>
      <c r="N172" s="79"/>
      <c r="O172" s="79"/>
      <c r="P172" s="79"/>
      <c r="Q172" s="57"/>
      <c r="R172" s="82"/>
      <c r="S172" s="82"/>
      <c r="T172" s="82">
        <v>1</v>
      </c>
      <c r="U172" s="82"/>
      <c r="V172" s="275" t="s">
        <v>1262</v>
      </c>
      <c r="W172" s="83"/>
      <c r="X172" s="276"/>
    </row>
    <row r="173" spans="1:37" ht="34.5" customHeight="1">
      <c r="A173" s="266">
        <v>4</v>
      </c>
      <c r="B173" s="283" t="s">
        <v>1585</v>
      </c>
      <c r="C173" s="262" t="s">
        <v>469</v>
      </c>
      <c r="D173" s="295" t="s">
        <v>285</v>
      </c>
      <c r="E173" s="293" t="s">
        <v>364</v>
      </c>
      <c r="F173" s="75" t="s">
        <v>232</v>
      </c>
      <c r="G173" s="449">
        <v>45414</v>
      </c>
      <c r="H173" s="263" t="s">
        <v>233</v>
      </c>
      <c r="I173" s="79"/>
      <c r="J173" s="79">
        <v>1</v>
      </c>
      <c r="K173" s="79"/>
      <c r="L173" s="79"/>
      <c r="M173" s="79"/>
      <c r="N173" s="79"/>
      <c r="O173" s="79"/>
      <c r="P173" s="79"/>
      <c r="Q173" s="57"/>
      <c r="R173" s="82"/>
      <c r="S173" s="82"/>
      <c r="T173" s="82">
        <v>1</v>
      </c>
      <c r="U173" s="82"/>
      <c r="V173" s="275" t="s">
        <v>1263</v>
      </c>
      <c r="W173" s="83"/>
      <c r="X173" s="276"/>
    </row>
    <row r="174" spans="1:37" ht="34.5" customHeight="1">
      <c r="A174" s="266">
        <v>5</v>
      </c>
      <c r="B174" s="283" t="s">
        <v>1586</v>
      </c>
      <c r="C174" s="262" t="s">
        <v>469</v>
      </c>
      <c r="D174" s="295" t="s">
        <v>285</v>
      </c>
      <c r="E174" s="293" t="s">
        <v>364</v>
      </c>
      <c r="F174" s="75" t="s">
        <v>413</v>
      </c>
      <c r="G174" s="449">
        <v>45414</v>
      </c>
      <c r="H174" s="263" t="s">
        <v>233</v>
      </c>
      <c r="I174" s="79"/>
      <c r="J174" s="79">
        <v>1</v>
      </c>
      <c r="K174" s="79"/>
      <c r="L174" s="79"/>
      <c r="M174" s="79"/>
      <c r="N174" s="79"/>
      <c r="O174" s="79"/>
      <c r="P174" s="79"/>
      <c r="Q174" s="57"/>
      <c r="R174" s="82"/>
      <c r="S174" s="82"/>
      <c r="T174" s="82">
        <v>1</v>
      </c>
      <c r="U174" s="82"/>
      <c r="V174" s="275" t="s">
        <v>287</v>
      </c>
      <c r="W174" s="83"/>
      <c r="X174" s="276"/>
    </row>
    <row r="175" spans="1:37" ht="34.5" customHeight="1">
      <c r="A175" s="266">
        <v>6</v>
      </c>
      <c r="B175" s="283" t="s">
        <v>1587</v>
      </c>
      <c r="C175" s="262" t="s">
        <v>469</v>
      </c>
      <c r="D175" s="295" t="s">
        <v>285</v>
      </c>
      <c r="E175" s="293" t="s">
        <v>364</v>
      </c>
      <c r="F175" s="75" t="s">
        <v>419</v>
      </c>
      <c r="G175" s="449">
        <v>45414</v>
      </c>
      <c r="H175" s="263" t="s">
        <v>233</v>
      </c>
      <c r="I175" s="79"/>
      <c r="J175" s="79">
        <v>1</v>
      </c>
      <c r="K175" s="79"/>
      <c r="L175" s="79"/>
      <c r="M175" s="79"/>
      <c r="N175" s="79"/>
      <c r="O175" s="79"/>
      <c r="P175" s="79"/>
      <c r="Q175" s="57"/>
      <c r="R175" s="82"/>
      <c r="S175" s="82"/>
      <c r="T175" s="82">
        <v>1</v>
      </c>
      <c r="U175" s="82"/>
      <c r="V175" s="275" t="s">
        <v>1629</v>
      </c>
      <c r="W175" s="83"/>
      <c r="X175" s="276"/>
    </row>
    <row r="176" spans="1:37" ht="34.5" customHeight="1">
      <c r="A176" s="266">
        <v>7</v>
      </c>
      <c r="B176" s="283" t="s">
        <v>1588</v>
      </c>
      <c r="C176" s="262" t="s">
        <v>469</v>
      </c>
      <c r="D176" s="295" t="s">
        <v>285</v>
      </c>
      <c r="E176" s="293" t="s">
        <v>364</v>
      </c>
      <c r="F176" s="75" t="s">
        <v>232</v>
      </c>
      <c r="G176" s="449">
        <v>45415</v>
      </c>
      <c r="H176" s="263" t="s">
        <v>233</v>
      </c>
      <c r="I176" s="79"/>
      <c r="J176" s="79">
        <v>1</v>
      </c>
      <c r="K176" s="79"/>
      <c r="L176" s="79"/>
      <c r="M176" s="79"/>
      <c r="N176" s="79"/>
      <c r="O176" s="79"/>
      <c r="P176" s="79"/>
      <c r="Q176" s="57"/>
      <c r="R176" s="82"/>
      <c r="S176" s="82"/>
      <c r="T176" s="82">
        <v>1</v>
      </c>
      <c r="U176" s="82"/>
      <c r="V176" s="275" t="s">
        <v>1630</v>
      </c>
      <c r="W176" s="83"/>
      <c r="X176" s="276"/>
    </row>
    <row r="177" spans="1:24" ht="34.5" customHeight="1">
      <c r="A177" s="266">
        <v>8</v>
      </c>
      <c r="B177" s="283" t="s">
        <v>1589</v>
      </c>
      <c r="C177" s="262" t="s">
        <v>469</v>
      </c>
      <c r="D177" s="295" t="s">
        <v>285</v>
      </c>
      <c r="E177" s="293" t="s">
        <v>364</v>
      </c>
      <c r="F177" s="75" t="s">
        <v>413</v>
      </c>
      <c r="G177" s="449">
        <v>45415</v>
      </c>
      <c r="H177" s="263" t="s">
        <v>233</v>
      </c>
      <c r="I177" s="79"/>
      <c r="J177" s="79">
        <v>1</v>
      </c>
      <c r="K177" s="79"/>
      <c r="L177" s="79"/>
      <c r="M177" s="79"/>
      <c r="N177" s="79"/>
      <c r="O177" s="79"/>
      <c r="P177" s="79"/>
      <c r="Q177" s="57"/>
      <c r="R177" s="82"/>
      <c r="S177" s="82"/>
      <c r="T177" s="82">
        <v>1</v>
      </c>
      <c r="U177" s="82"/>
      <c r="V177" s="275" t="s">
        <v>1631</v>
      </c>
      <c r="W177" s="83"/>
      <c r="X177" s="276"/>
    </row>
    <row r="178" spans="1:24" ht="34.5" customHeight="1">
      <c r="A178" s="266">
        <v>9</v>
      </c>
      <c r="B178" s="283" t="s">
        <v>1590</v>
      </c>
      <c r="C178" s="262" t="s">
        <v>469</v>
      </c>
      <c r="D178" s="295" t="s">
        <v>285</v>
      </c>
      <c r="E178" s="293" t="s">
        <v>364</v>
      </c>
      <c r="F178" s="75" t="s">
        <v>419</v>
      </c>
      <c r="G178" s="449">
        <v>45415</v>
      </c>
      <c r="H178" s="263" t="s">
        <v>233</v>
      </c>
      <c r="I178" s="79"/>
      <c r="J178" s="79">
        <v>1</v>
      </c>
      <c r="K178" s="79"/>
      <c r="L178" s="79"/>
      <c r="M178" s="79"/>
      <c r="N178" s="79"/>
      <c r="O178" s="79"/>
      <c r="P178" s="79"/>
      <c r="Q178" s="57"/>
      <c r="R178" s="82"/>
      <c r="S178" s="82"/>
      <c r="T178" s="82">
        <v>1</v>
      </c>
      <c r="U178" s="82"/>
      <c r="V178" s="275" t="s">
        <v>1263</v>
      </c>
      <c r="W178" s="83"/>
      <c r="X178" s="276"/>
    </row>
    <row r="179" spans="1:24" ht="34.5" customHeight="1">
      <c r="A179" s="266">
        <v>10</v>
      </c>
      <c r="B179" s="283" t="s">
        <v>1591</v>
      </c>
      <c r="C179" s="262" t="s">
        <v>469</v>
      </c>
      <c r="D179" s="295" t="s">
        <v>285</v>
      </c>
      <c r="E179" s="293" t="s">
        <v>364</v>
      </c>
      <c r="F179" s="75" t="s">
        <v>232</v>
      </c>
      <c r="G179" s="449">
        <v>45416</v>
      </c>
      <c r="H179" s="263" t="s">
        <v>233</v>
      </c>
      <c r="I179" s="79"/>
      <c r="J179" s="79">
        <v>1</v>
      </c>
      <c r="K179" s="79"/>
      <c r="L179" s="79"/>
      <c r="M179" s="79"/>
      <c r="N179" s="79"/>
      <c r="O179" s="79"/>
      <c r="P179" s="79"/>
      <c r="Q179" s="57"/>
      <c r="R179" s="82"/>
      <c r="S179" s="82"/>
      <c r="T179" s="82">
        <v>1</v>
      </c>
      <c r="U179" s="82"/>
      <c r="V179" s="275" t="s">
        <v>1263</v>
      </c>
      <c r="W179" s="83"/>
      <c r="X179" s="276"/>
    </row>
    <row r="180" spans="1:24" ht="34.5" customHeight="1">
      <c r="A180" s="266">
        <v>11</v>
      </c>
      <c r="B180" s="283" t="s">
        <v>1592</v>
      </c>
      <c r="C180" s="262" t="s">
        <v>469</v>
      </c>
      <c r="D180" s="295" t="s">
        <v>285</v>
      </c>
      <c r="E180" s="293" t="s">
        <v>364</v>
      </c>
      <c r="F180" s="75" t="s">
        <v>413</v>
      </c>
      <c r="G180" s="449">
        <v>45416</v>
      </c>
      <c r="H180" s="263" t="s">
        <v>233</v>
      </c>
      <c r="I180" s="79"/>
      <c r="J180" s="79">
        <v>1</v>
      </c>
      <c r="K180" s="79"/>
      <c r="L180" s="79"/>
      <c r="M180" s="79"/>
      <c r="N180" s="79"/>
      <c r="O180" s="79"/>
      <c r="P180" s="79"/>
      <c r="Q180" s="57"/>
      <c r="R180" s="82"/>
      <c r="S180" s="82"/>
      <c r="T180" s="82">
        <v>1</v>
      </c>
      <c r="U180" s="82"/>
      <c r="V180" s="275" t="s">
        <v>1262</v>
      </c>
      <c r="W180" s="83"/>
      <c r="X180" s="276"/>
    </row>
    <row r="181" spans="1:24" ht="34.5" customHeight="1">
      <c r="A181" s="266">
        <v>12</v>
      </c>
      <c r="B181" s="283" t="s">
        <v>1593</v>
      </c>
      <c r="C181" s="262" t="s">
        <v>469</v>
      </c>
      <c r="D181" s="295" t="s">
        <v>285</v>
      </c>
      <c r="E181" s="293" t="s">
        <v>364</v>
      </c>
      <c r="F181" s="75" t="s">
        <v>419</v>
      </c>
      <c r="G181" s="449">
        <v>45416</v>
      </c>
      <c r="H181" s="263" t="s">
        <v>233</v>
      </c>
      <c r="I181" s="79"/>
      <c r="J181" s="79">
        <v>1</v>
      </c>
      <c r="K181" s="79"/>
      <c r="L181" s="79"/>
      <c r="M181" s="79"/>
      <c r="N181" s="79"/>
      <c r="O181" s="79"/>
      <c r="P181" s="79"/>
      <c r="Q181" s="57"/>
      <c r="R181" s="82"/>
      <c r="S181" s="82"/>
      <c r="T181" s="82">
        <v>1</v>
      </c>
      <c r="U181" s="82"/>
      <c r="V181" s="275" t="s">
        <v>1632</v>
      </c>
      <c r="W181" s="83"/>
      <c r="X181" s="276"/>
    </row>
    <row r="182" spans="1:24" ht="34.5" customHeight="1">
      <c r="A182" s="266">
        <v>13</v>
      </c>
      <c r="B182" s="283" t="s">
        <v>1594</v>
      </c>
      <c r="C182" s="262" t="s">
        <v>469</v>
      </c>
      <c r="D182" s="295" t="s">
        <v>285</v>
      </c>
      <c r="E182" s="293" t="s">
        <v>364</v>
      </c>
      <c r="F182" s="75" t="s">
        <v>232</v>
      </c>
      <c r="G182" s="449">
        <v>45417</v>
      </c>
      <c r="H182" s="263" t="s">
        <v>233</v>
      </c>
      <c r="I182" s="79"/>
      <c r="J182" s="79">
        <v>1</v>
      </c>
      <c r="K182" s="79"/>
      <c r="L182" s="79"/>
      <c r="M182" s="79"/>
      <c r="N182" s="79"/>
      <c r="O182" s="79"/>
      <c r="P182" s="79"/>
      <c r="Q182" s="57"/>
      <c r="R182" s="82"/>
      <c r="S182" s="82"/>
      <c r="T182" s="82">
        <v>1</v>
      </c>
      <c r="U182" s="82"/>
      <c r="V182" s="275" t="s">
        <v>1633</v>
      </c>
      <c r="W182" s="83"/>
      <c r="X182" s="276"/>
    </row>
    <row r="183" spans="1:24" ht="34.5" customHeight="1">
      <c r="A183" s="266">
        <v>14</v>
      </c>
      <c r="B183" s="283" t="s">
        <v>1595</v>
      </c>
      <c r="C183" s="262" t="s">
        <v>469</v>
      </c>
      <c r="D183" s="295" t="s">
        <v>285</v>
      </c>
      <c r="E183" s="293" t="s">
        <v>364</v>
      </c>
      <c r="F183" s="75" t="s">
        <v>413</v>
      </c>
      <c r="G183" s="449">
        <v>45417</v>
      </c>
      <c r="H183" s="263" t="s">
        <v>233</v>
      </c>
      <c r="I183" s="79"/>
      <c r="J183" s="79">
        <v>1</v>
      </c>
      <c r="K183" s="79"/>
      <c r="L183" s="79"/>
      <c r="M183" s="79"/>
      <c r="N183" s="79"/>
      <c r="O183" s="79"/>
      <c r="P183" s="79"/>
      <c r="Q183" s="57"/>
      <c r="R183" s="82"/>
      <c r="S183" s="82"/>
      <c r="T183" s="82">
        <v>1</v>
      </c>
      <c r="U183" s="82"/>
      <c r="V183" s="275" t="s">
        <v>1634</v>
      </c>
      <c r="W183" s="83"/>
      <c r="X183" s="276"/>
    </row>
    <row r="184" spans="1:24" ht="34.5" customHeight="1">
      <c r="A184" s="266">
        <v>15</v>
      </c>
      <c r="B184" s="283" t="s">
        <v>1596</v>
      </c>
      <c r="C184" s="262" t="s">
        <v>469</v>
      </c>
      <c r="D184" s="295" t="s">
        <v>285</v>
      </c>
      <c r="E184" s="293" t="s">
        <v>364</v>
      </c>
      <c r="F184" s="75" t="s">
        <v>419</v>
      </c>
      <c r="G184" s="449">
        <v>45417</v>
      </c>
      <c r="H184" s="263" t="s">
        <v>233</v>
      </c>
      <c r="I184" s="79"/>
      <c r="J184" s="79">
        <v>1</v>
      </c>
      <c r="K184" s="79"/>
      <c r="L184" s="79"/>
      <c r="M184" s="79"/>
      <c r="N184" s="79"/>
      <c r="O184" s="79"/>
      <c r="P184" s="79"/>
      <c r="Q184" s="57"/>
      <c r="R184" s="82"/>
      <c r="S184" s="82"/>
      <c r="T184" s="82">
        <v>1</v>
      </c>
      <c r="U184" s="82"/>
      <c r="V184" s="275" t="s">
        <v>287</v>
      </c>
      <c r="W184" s="83"/>
      <c r="X184" s="276"/>
    </row>
    <row r="185" spans="1:24" ht="34.5" customHeight="1">
      <c r="A185" s="266">
        <v>16</v>
      </c>
      <c r="B185" s="283" t="s">
        <v>1597</v>
      </c>
      <c r="C185" s="262" t="s">
        <v>469</v>
      </c>
      <c r="D185" s="295" t="s">
        <v>285</v>
      </c>
      <c r="E185" s="293" t="s">
        <v>364</v>
      </c>
      <c r="F185" s="75" t="s">
        <v>232</v>
      </c>
      <c r="G185" s="449">
        <v>45418</v>
      </c>
      <c r="H185" s="263" t="s">
        <v>233</v>
      </c>
      <c r="I185" s="79"/>
      <c r="J185" s="79">
        <v>1</v>
      </c>
      <c r="K185" s="79"/>
      <c r="L185" s="79"/>
      <c r="M185" s="79"/>
      <c r="N185" s="79"/>
      <c r="O185" s="79"/>
      <c r="P185" s="79"/>
      <c r="Q185" s="57"/>
      <c r="R185" s="82"/>
      <c r="S185" s="82"/>
      <c r="T185" s="82">
        <v>1</v>
      </c>
      <c r="U185" s="82"/>
      <c r="V185" s="275" t="s">
        <v>1263</v>
      </c>
      <c r="W185" s="83"/>
      <c r="X185" s="276"/>
    </row>
    <row r="186" spans="1:24" ht="34.5" customHeight="1">
      <c r="A186" s="266">
        <v>17</v>
      </c>
      <c r="B186" s="283" t="s">
        <v>1591</v>
      </c>
      <c r="C186" s="262" t="s">
        <v>469</v>
      </c>
      <c r="D186" s="295" t="s">
        <v>285</v>
      </c>
      <c r="E186" s="293" t="s">
        <v>364</v>
      </c>
      <c r="F186" s="75" t="s">
        <v>413</v>
      </c>
      <c r="G186" s="449">
        <v>45418</v>
      </c>
      <c r="H186" s="263" t="s">
        <v>233</v>
      </c>
      <c r="I186" s="79"/>
      <c r="J186" s="79">
        <v>1</v>
      </c>
      <c r="K186" s="79"/>
      <c r="L186" s="79"/>
      <c r="M186" s="79"/>
      <c r="N186" s="79"/>
      <c r="O186" s="79"/>
      <c r="P186" s="79"/>
      <c r="Q186" s="57"/>
      <c r="R186" s="82"/>
      <c r="S186" s="82"/>
      <c r="T186" s="82">
        <v>1</v>
      </c>
      <c r="U186" s="82"/>
      <c r="V186" s="275" t="s">
        <v>1263</v>
      </c>
      <c r="W186" s="83"/>
      <c r="X186" s="276"/>
    </row>
    <row r="187" spans="1:24" ht="34.5" customHeight="1">
      <c r="A187" s="266">
        <v>18</v>
      </c>
      <c r="B187" s="448" t="s">
        <v>1598</v>
      </c>
      <c r="C187" s="262" t="s">
        <v>469</v>
      </c>
      <c r="D187" s="295" t="s">
        <v>285</v>
      </c>
      <c r="E187" s="293" t="s">
        <v>364</v>
      </c>
      <c r="F187" s="75" t="s">
        <v>419</v>
      </c>
      <c r="G187" s="449">
        <v>45418</v>
      </c>
      <c r="H187" s="263" t="s">
        <v>233</v>
      </c>
      <c r="I187" s="284"/>
      <c r="J187" s="79">
        <v>1</v>
      </c>
      <c r="K187" s="79"/>
      <c r="L187" s="79"/>
      <c r="M187" s="79"/>
      <c r="N187" s="79"/>
      <c r="O187" s="79"/>
      <c r="P187" s="79"/>
      <c r="Q187" s="57"/>
      <c r="R187" s="82"/>
      <c r="S187" s="82"/>
      <c r="T187" s="82">
        <v>1</v>
      </c>
      <c r="U187" s="378"/>
      <c r="V187" s="450" t="s">
        <v>1635</v>
      </c>
      <c r="W187" s="264"/>
      <c r="X187" s="265"/>
    </row>
    <row r="188" spans="1:24" ht="34.5" customHeight="1">
      <c r="A188" s="266">
        <v>19</v>
      </c>
      <c r="B188" s="448" t="s">
        <v>1599</v>
      </c>
      <c r="C188" s="262" t="s">
        <v>469</v>
      </c>
      <c r="D188" s="295" t="s">
        <v>285</v>
      </c>
      <c r="E188" s="293" t="s">
        <v>364</v>
      </c>
      <c r="F188" s="415" t="s">
        <v>232</v>
      </c>
      <c r="G188" s="449">
        <v>45419</v>
      </c>
      <c r="H188" s="263" t="s">
        <v>233</v>
      </c>
      <c r="I188" s="284"/>
      <c r="J188" s="79">
        <v>1</v>
      </c>
      <c r="K188" s="79"/>
      <c r="L188" s="79"/>
      <c r="M188" s="79"/>
      <c r="N188" s="79"/>
      <c r="O188" s="79"/>
      <c r="P188" s="79"/>
      <c r="Q188" s="57"/>
      <c r="R188" s="82"/>
      <c r="S188" s="82"/>
      <c r="T188" s="82">
        <v>1</v>
      </c>
      <c r="U188" s="378"/>
      <c r="V188" s="450" t="s">
        <v>1263</v>
      </c>
      <c r="W188" s="264"/>
      <c r="X188" s="265"/>
    </row>
    <row r="189" spans="1:24" ht="34.5" customHeight="1">
      <c r="A189" s="266">
        <v>20</v>
      </c>
      <c r="B189" s="448" t="s">
        <v>1600</v>
      </c>
      <c r="C189" s="262" t="s">
        <v>469</v>
      </c>
      <c r="D189" s="295" t="s">
        <v>285</v>
      </c>
      <c r="E189" s="293" t="s">
        <v>364</v>
      </c>
      <c r="F189" s="415" t="s">
        <v>232</v>
      </c>
      <c r="G189" s="449">
        <v>45423</v>
      </c>
      <c r="H189" s="263" t="s">
        <v>233</v>
      </c>
      <c r="I189" s="284"/>
      <c r="J189" s="79">
        <v>1</v>
      </c>
      <c r="K189" s="79"/>
      <c r="L189" s="79"/>
      <c r="M189" s="79"/>
      <c r="N189" s="79"/>
      <c r="O189" s="79"/>
      <c r="P189" s="79"/>
      <c r="Q189" s="57"/>
      <c r="R189" s="82"/>
      <c r="S189" s="82"/>
      <c r="T189" s="82">
        <v>1</v>
      </c>
      <c r="U189" s="378"/>
      <c r="V189" s="450" t="s">
        <v>287</v>
      </c>
      <c r="W189" s="264"/>
      <c r="X189" s="265"/>
    </row>
    <row r="190" spans="1:24" ht="34.5" customHeight="1">
      <c r="A190" s="266">
        <v>21</v>
      </c>
      <c r="B190" s="448" t="s">
        <v>1601</v>
      </c>
      <c r="C190" s="262" t="s">
        <v>469</v>
      </c>
      <c r="D190" s="295" t="s">
        <v>285</v>
      </c>
      <c r="E190" s="293" t="s">
        <v>364</v>
      </c>
      <c r="F190" s="415" t="s">
        <v>413</v>
      </c>
      <c r="G190" s="449">
        <v>45423</v>
      </c>
      <c r="H190" s="263" t="s">
        <v>233</v>
      </c>
      <c r="I190" s="284"/>
      <c r="J190" s="79">
        <v>1</v>
      </c>
      <c r="K190" s="79"/>
      <c r="L190" s="79"/>
      <c r="M190" s="79"/>
      <c r="N190" s="79"/>
      <c r="O190" s="79"/>
      <c r="P190" s="79"/>
      <c r="Q190" s="57"/>
      <c r="R190" s="82"/>
      <c r="S190" s="82"/>
      <c r="T190" s="82">
        <v>1</v>
      </c>
      <c r="U190" s="378"/>
      <c r="V190" s="450" t="s">
        <v>535</v>
      </c>
      <c r="W190" s="264"/>
      <c r="X190" s="265"/>
    </row>
    <row r="191" spans="1:24" ht="34.5" customHeight="1">
      <c r="A191" s="266">
        <v>22</v>
      </c>
      <c r="B191" s="448" t="s">
        <v>1602</v>
      </c>
      <c r="C191" s="262" t="s">
        <v>469</v>
      </c>
      <c r="D191" s="295" t="s">
        <v>285</v>
      </c>
      <c r="E191" s="293" t="s">
        <v>364</v>
      </c>
      <c r="F191" s="415" t="s">
        <v>419</v>
      </c>
      <c r="G191" s="449">
        <v>45423</v>
      </c>
      <c r="H191" s="263" t="s">
        <v>233</v>
      </c>
      <c r="I191" s="284"/>
      <c r="J191" s="79">
        <v>1</v>
      </c>
      <c r="K191" s="79"/>
      <c r="L191" s="79"/>
      <c r="M191" s="79"/>
      <c r="N191" s="79"/>
      <c r="O191" s="79"/>
      <c r="P191" s="79"/>
      <c r="Q191" s="57"/>
      <c r="R191" s="82"/>
      <c r="S191" s="82"/>
      <c r="T191" s="82">
        <v>1</v>
      </c>
      <c r="U191" s="378"/>
      <c r="V191" s="450" t="s">
        <v>1636</v>
      </c>
      <c r="W191" s="264"/>
      <c r="X191" s="265"/>
    </row>
    <row r="192" spans="1:24" ht="34.5" customHeight="1">
      <c r="A192" s="266">
        <v>23</v>
      </c>
      <c r="B192" s="448" t="s">
        <v>1603</v>
      </c>
      <c r="C192" s="262" t="s">
        <v>469</v>
      </c>
      <c r="D192" s="295" t="s">
        <v>285</v>
      </c>
      <c r="E192" s="293" t="s">
        <v>364</v>
      </c>
      <c r="F192" s="415" t="s">
        <v>440</v>
      </c>
      <c r="G192" s="449">
        <v>45423</v>
      </c>
      <c r="H192" s="263" t="s">
        <v>233</v>
      </c>
      <c r="I192" s="284"/>
      <c r="J192" s="79">
        <v>1</v>
      </c>
      <c r="K192" s="79"/>
      <c r="L192" s="79"/>
      <c r="M192" s="79"/>
      <c r="N192" s="79"/>
      <c r="O192" s="79"/>
      <c r="P192" s="79"/>
      <c r="Q192" s="57"/>
      <c r="R192" s="82"/>
      <c r="S192" s="82"/>
      <c r="T192" s="82">
        <v>1</v>
      </c>
      <c r="U192" s="378"/>
      <c r="V192" s="450" t="s">
        <v>271</v>
      </c>
      <c r="W192" s="264"/>
      <c r="X192" s="265"/>
    </row>
    <row r="193" spans="1:24" ht="34.5" customHeight="1">
      <c r="A193" s="266">
        <v>24</v>
      </c>
      <c r="B193" s="448" t="s">
        <v>1604</v>
      </c>
      <c r="C193" s="262" t="s">
        <v>469</v>
      </c>
      <c r="D193" s="295" t="s">
        <v>285</v>
      </c>
      <c r="E193" s="293" t="s">
        <v>364</v>
      </c>
      <c r="F193" s="415" t="s">
        <v>440</v>
      </c>
      <c r="G193" s="449">
        <v>45424</v>
      </c>
      <c r="H193" s="263" t="s">
        <v>233</v>
      </c>
      <c r="I193" s="284"/>
      <c r="J193" s="79">
        <v>1</v>
      </c>
      <c r="K193" s="79"/>
      <c r="L193" s="79"/>
      <c r="M193" s="79"/>
      <c r="N193" s="79"/>
      <c r="O193" s="79"/>
      <c r="P193" s="79"/>
      <c r="Q193" s="57"/>
      <c r="R193" s="82"/>
      <c r="S193" s="82"/>
      <c r="T193" s="82">
        <v>1</v>
      </c>
      <c r="U193" s="378"/>
      <c r="V193" s="450" t="s">
        <v>1637</v>
      </c>
      <c r="W193" s="264"/>
      <c r="X193" s="265"/>
    </row>
    <row r="194" spans="1:24" ht="34.5" customHeight="1">
      <c r="A194" s="266">
        <v>25</v>
      </c>
      <c r="B194" s="448" t="s">
        <v>1605</v>
      </c>
      <c r="C194" s="262" t="s">
        <v>469</v>
      </c>
      <c r="D194" s="295" t="s">
        <v>285</v>
      </c>
      <c r="E194" s="293" t="s">
        <v>364</v>
      </c>
      <c r="F194" s="415" t="s">
        <v>419</v>
      </c>
      <c r="G194" s="449">
        <v>45424</v>
      </c>
      <c r="H194" s="263" t="s">
        <v>233</v>
      </c>
      <c r="I194" s="284"/>
      <c r="J194" s="79">
        <v>1</v>
      </c>
      <c r="K194" s="79"/>
      <c r="L194" s="79"/>
      <c r="M194" s="79"/>
      <c r="N194" s="79"/>
      <c r="O194" s="79"/>
      <c r="P194" s="79"/>
      <c r="Q194" s="57"/>
      <c r="R194" s="82"/>
      <c r="S194" s="82"/>
      <c r="T194" s="82">
        <v>1</v>
      </c>
      <c r="U194" s="378"/>
      <c r="V194" s="450" t="s">
        <v>287</v>
      </c>
      <c r="W194" s="264"/>
      <c r="X194" s="265"/>
    </row>
    <row r="195" spans="1:24" ht="34.5" customHeight="1">
      <c r="A195" s="266">
        <v>26</v>
      </c>
      <c r="B195" s="448" t="s">
        <v>1606</v>
      </c>
      <c r="C195" s="262" t="s">
        <v>469</v>
      </c>
      <c r="D195" s="295" t="s">
        <v>285</v>
      </c>
      <c r="E195" s="293" t="s">
        <v>364</v>
      </c>
      <c r="F195" s="415" t="s">
        <v>440</v>
      </c>
      <c r="G195" s="449">
        <v>45425</v>
      </c>
      <c r="H195" s="263" t="s">
        <v>233</v>
      </c>
      <c r="I195" s="284"/>
      <c r="J195" s="79">
        <v>1</v>
      </c>
      <c r="K195" s="79"/>
      <c r="L195" s="79"/>
      <c r="M195" s="79"/>
      <c r="N195" s="79"/>
      <c r="O195" s="79"/>
      <c r="P195" s="79"/>
      <c r="Q195" s="57"/>
      <c r="R195" s="82"/>
      <c r="S195" s="82"/>
      <c r="T195" s="82">
        <v>1</v>
      </c>
      <c r="U195" s="378"/>
      <c r="V195" s="450" t="s">
        <v>287</v>
      </c>
      <c r="W195" s="264"/>
      <c r="X195" s="265"/>
    </row>
    <row r="196" spans="1:24" ht="34.5" customHeight="1">
      <c r="A196" s="266">
        <v>27</v>
      </c>
      <c r="B196" s="448" t="s">
        <v>1607</v>
      </c>
      <c r="C196" s="262" t="s">
        <v>469</v>
      </c>
      <c r="D196" s="295" t="s">
        <v>285</v>
      </c>
      <c r="E196" s="293" t="s">
        <v>364</v>
      </c>
      <c r="F196" s="415" t="s">
        <v>419</v>
      </c>
      <c r="G196" s="449">
        <v>45425</v>
      </c>
      <c r="H196" s="263" t="s">
        <v>233</v>
      </c>
      <c r="I196" s="284"/>
      <c r="J196" s="79">
        <v>1</v>
      </c>
      <c r="K196" s="79"/>
      <c r="L196" s="79"/>
      <c r="M196" s="79"/>
      <c r="N196" s="79"/>
      <c r="O196" s="79"/>
      <c r="P196" s="79"/>
      <c r="Q196" s="57"/>
      <c r="R196" s="82"/>
      <c r="S196" s="82"/>
      <c r="T196" s="82">
        <v>1</v>
      </c>
      <c r="U196" s="378"/>
      <c r="V196" s="450" t="s">
        <v>287</v>
      </c>
      <c r="W196" s="264"/>
      <c r="X196" s="265"/>
    </row>
    <row r="197" spans="1:24" ht="34.5" customHeight="1">
      <c r="A197" s="266">
        <v>28</v>
      </c>
      <c r="B197" s="448" t="s">
        <v>1608</v>
      </c>
      <c r="C197" s="262" t="s">
        <v>469</v>
      </c>
      <c r="D197" s="295" t="s">
        <v>285</v>
      </c>
      <c r="E197" s="293" t="s">
        <v>364</v>
      </c>
      <c r="F197" s="415" t="s">
        <v>440</v>
      </c>
      <c r="G197" s="449">
        <v>45426</v>
      </c>
      <c r="H197" s="263" t="s">
        <v>233</v>
      </c>
      <c r="I197" s="284"/>
      <c r="J197" s="79">
        <v>1</v>
      </c>
      <c r="K197" s="79"/>
      <c r="L197" s="79"/>
      <c r="M197" s="79"/>
      <c r="N197" s="79"/>
      <c r="O197" s="79"/>
      <c r="P197" s="79"/>
      <c r="Q197" s="57"/>
      <c r="R197" s="82"/>
      <c r="S197" s="82"/>
      <c r="T197" s="82">
        <v>1</v>
      </c>
      <c r="U197" s="378"/>
      <c r="V197" s="450" t="s">
        <v>287</v>
      </c>
      <c r="W197" s="264"/>
      <c r="X197" s="265"/>
    </row>
    <row r="198" spans="1:24" ht="34.5" customHeight="1">
      <c r="A198" s="266">
        <v>29</v>
      </c>
      <c r="B198" s="448" t="s">
        <v>1609</v>
      </c>
      <c r="C198" s="262" t="s">
        <v>469</v>
      </c>
      <c r="D198" s="295" t="s">
        <v>285</v>
      </c>
      <c r="E198" s="293" t="s">
        <v>364</v>
      </c>
      <c r="F198" s="415" t="s">
        <v>419</v>
      </c>
      <c r="G198" s="449">
        <v>45426</v>
      </c>
      <c r="H198" s="263" t="s">
        <v>233</v>
      </c>
      <c r="I198" s="284"/>
      <c r="J198" s="79">
        <v>1</v>
      </c>
      <c r="K198" s="79"/>
      <c r="L198" s="79"/>
      <c r="M198" s="79"/>
      <c r="N198" s="79"/>
      <c r="O198" s="79"/>
      <c r="P198" s="79"/>
      <c r="Q198" s="57"/>
      <c r="R198" s="82"/>
      <c r="S198" s="82"/>
      <c r="T198" s="82">
        <v>1</v>
      </c>
      <c r="U198" s="378"/>
      <c r="V198" s="450" t="s">
        <v>287</v>
      </c>
      <c r="W198" s="264"/>
      <c r="X198" s="265"/>
    </row>
    <row r="199" spans="1:24" ht="34.5" customHeight="1">
      <c r="A199" s="266">
        <v>30</v>
      </c>
      <c r="B199" s="448" t="s">
        <v>1610</v>
      </c>
      <c r="C199" s="262" t="s">
        <v>469</v>
      </c>
      <c r="D199" s="295" t="s">
        <v>285</v>
      </c>
      <c r="E199" s="293" t="s">
        <v>364</v>
      </c>
      <c r="F199" s="415" t="s">
        <v>440</v>
      </c>
      <c r="G199" s="449">
        <v>45427</v>
      </c>
      <c r="H199" s="263" t="s">
        <v>233</v>
      </c>
      <c r="I199" s="284"/>
      <c r="J199" s="79">
        <v>1</v>
      </c>
      <c r="K199" s="79"/>
      <c r="L199" s="79"/>
      <c r="M199" s="79"/>
      <c r="N199" s="79"/>
      <c r="O199" s="79"/>
      <c r="P199" s="79"/>
      <c r="Q199" s="57"/>
      <c r="R199" s="82"/>
      <c r="S199" s="82"/>
      <c r="T199" s="82">
        <v>1</v>
      </c>
      <c r="U199" s="378"/>
      <c r="V199" s="450" t="s">
        <v>287</v>
      </c>
      <c r="W199" s="264"/>
      <c r="X199" s="265"/>
    </row>
    <row r="200" spans="1:24" ht="34.5" customHeight="1">
      <c r="A200" s="266">
        <v>31</v>
      </c>
      <c r="B200" s="448" t="s">
        <v>1611</v>
      </c>
      <c r="C200" s="262" t="s">
        <v>469</v>
      </c>
      <c r="D200" s="295" t="s">
        <v>285</v>
      </c>
      <c r="E200" s="293" t="s">
        <v>364</v>
      </c>
      <c r="F200" s="75" t="s">
        <v>419</v>
      </c>
      <c r="G200" s="449">
        <v>45427</v>
      </c>
      <c r="H200" s="263" t="s">
        <v>233</v>
      </c>
      <c r="I200" s="79"/>
      <c r="J200" s="79">
        <v>1</v>
      </c>
      <c r="K200" s="79"/>
      <c r="L200" s="79"/>
      <c r="M200" s="79"/>
      <c r="N200" s="79"/>
      <c r="O200" s="79"/>
      <c r="P200" s="79"/>
      <c r="Q200" s="57"/>
      <c r="R200" s="82"/>
      <c r="S200" s="82"/>
      <c r="T200" s="82">
        <v>1</v>
      </c>
      <c r="U200" s="82"/>
      <c r="V200" s="275" t="s">
        <v>287</v>
      </c>
      <c r="W200" s="83"/>
      <c r="X200" s="276"/>
    </row>
    <row r="201" spans="1:24" ht="34.5" customHeight="1">
      <c r="A201" s="266">
        <v>32</v>
      </c>
      <c r="B201" s="448" t="s">
        <v>1612</v>
      </c>
      <c r="C201" s="262" t="s">
        <v>469</v>
      </c>
      <c r="D201" s="295" t="s">
        <v>285</v>
      </c>
      <c r="E201" s="293" t="s">
        <v>364</v>
      </c>
      <c r="F201" s="415" t="s">
        <v>440</v>
      </c>
      <c r="G201" s="449">
        <v>45428</v>
      </c>
      <c r="H201" s="263" t="s">
        <v>233</v>
      </c>
      <c r="I201" s="284"/>
      <c r="J201" s="79">
        <v>1</v>
      </c>
      <c r="K201" s="79"/>
      <c r="L201" s="79"/>
      <c r="M201" s="79"/>
      <c r="N201" s="79"/>
      <c r="O201" s="79"/>
      <c r="P201" s="79"/>
      <c r="Q201" s="57"/>
      <c r="R201" s="82"/>
      <c r="S201" s="82"/>
      <c r="T201" s="82">
        <v>1</v>
      </c>
      <c r="U201" s="378"/>
      <c r="V201" s="450" t="s">
        <v>1638</v>
      </c>
      <c r="W201" s="264"/>
      <c r="X201" s="265"/>
    </row>
    <row r="202" spans="1:24" ht="34.5" customHeight="1">
      <c r="A202" s="266">
        <v>33</v>
      </c>
      <c r="B202" s="448" t="s">
        <v>1613</v>
      </c>
      <c r="C202" s="262" t="s">
        <v>469</v>
      </c>
      <c r="D202" s="295" t="s">
        <v>285</v>
      </c>
      <c r="E202" s="293" t="s">
        <v>364</v>
      </c>
      <c r="F202" s="415" t="s">
        <v>419</v>
      </c>
      <c r="G202" s="449">
        <v>45428</v>
      </c>
      <c r="H202" s="263" t="s">
        <v>233</v>
      </c>
      <c r="I202" s="284"/>
      <c r="J202" s="79">
        <v>1</v>
      </c>
      <c r="K202" s="79"/>
      <c r="L202" s="79"/>
      <c r="M202" s="79"/>
      <c r="N202" s="79"/>
      <c r="O202" s="79"/>
      <c r="P202" s="79"/>
      <c r="Q202" s="57"/>
      <c r="R202" s="82"/>
      <c r="S202" s="82"/>
      <c r="T202" s="82">
        <v>1</v>
      </c>
      <c r="U202" s="378"/>
      <c r="V202" s="450" t="s">
        <v>287</v>
      </c>
      <c r="W202" s="264"/>
      <c r="X202" s="265"/>
    </row>
    <row r="203" spans="1:24" ht="34.5" customHeight="1">
      <c r="A203" s="266">
        <v>34</v>
      </c>
      <c r="B203" s="448" t="s">
        <v>1614</v>
      </c>
      <c r="C203" s="262" t="s">
        <v>469</v>
      </c>
      <c r="D203" s="295" t="s">
        <v>285</v>
      </c>
      <c r="E203" s="293" t="s">
        <v>364</v>
      </c>
      <c r="F203" s="415" t="s">
        <v>440</v>
      </c>
      <c r="G203" s="449">
        <v>45429</v>
      </c>
      <c r="H203" s="263" t="s">
        <v>233</v>
      </c>
      <c r="I203" s="284"/>
      <c r="J203" s="79">
        <v>1</v>
      </c>
      <c r="K203" s="79"/>
      <c r="L203" s="79"/>
      <c r="M203" s="79"/>
      <c r="N203" s="79"/>
      <c r="O203" s="79"/>
      <c r="P203" s="79"/>
      <c r="Q203" s="57"/>
      <c r="R203" s="82"/>
      <c r="S203" s="82"/>
      <c r="T203" s="82">
        <v>1</v>
      </c>
      <c r="U203" s="378"/>
      <c r="V203" s="450" t="s">
        <v>287</v>
      </c>
      <c r="W203" s="264"/>
      <c r="X203" s="265"/>
    </row>
    <row r="204" spans="1:24" ht="34.5" customHeight="1">
      <c r="A204" s="266">
        <v>35</v>
      </c>
      <c r="B204" s="448" t="s">
        <v>1615</v>
      </c>
      <c r="C204" s="262" t="s">
        <v>469</v>
      </c>
      <c r="D204" s="295" t="s">
        <v>285</v>
      </c>
      <c r="E204" s="293" t="s">
        <v>364</v>
      </c>
      <c r="F204" s="415" t="s">
        <v>419</v>
      </c>
      <c r="G204" s="449">
        <v>45429</v>
      </c>
      <c r="H204" s="263" t="s">
        <v>233</v>
      </c>
      <c r="I204" s="284"/>
      <c r="J204" s="79">
        <v>1</v>
      </c>
      <c r="K204" s="79"/>
      <c r="L204" s="79"/>
      <c r="M204" s="79"/>
      <c r="N204" s="79"/>
      <c r="O204" s="79"/>
      <c r="P204" s="79"/>
      <c r="Q204" s="57"/>
      <c r="R204" s="82"/>
      <c r="S204" s="82"/>
      <c r="T204" s="82">
        <v>1</v>
      </c>
      <c r="U204" s="378"/>
      <c r="V204" s="450" t="s">
        <v>535</v>
      </c>
      <c r="W204" s="264"/>
      <c r="X204" s="265"/>
    </row>
    <row r="205" spans="1:24" ht="34.5" customHeight="1">
      <c r="A205" s="266">
        <v>36</v>
      </c>
      <c r="B205" s="448" t="s">
        <v>1616</v>
      </c>
      <c r="C205" s="262" t="s">
        <v>469</v>
      </c>
      <c r="D205" s="295" t="s">
        <v>285</v>
      </c>
      <c r="E205" s="293" t="s">
        <v>364</v>
      </c>
      <c r="F205" s="415" t="s">
        <v>440</v>
      </c>
      <c r="G205" s="449">
        <v>45430</v>
      </c>
      <c r="H205" s="263" t="s">
        <v>233</v>
      </c>
      <c r="I205" s="284"/>
      <c r="J205" s="79">
        <v>1</v>
      </c>
      <c r="K205" s="79"/>
      <c r="L205" s="79"/>
      <c r="M205" s="79"/>
      <c r="N205" s="79"/>
      <c r="O205" s="79"/>
      <c r="P205" s="79"/>
      <c r="Q205" s="57"/>
      <c r="R205" s="82"/>
      <c r="S205" s="82"/>
      <c r="T205" s="82">
        <v>1</v>
      </c>
      <c r="U205" s="378"/>
      <c r="V205" s="450" t="s">
        <v>287</v>
      </c>
      <c r="W205" s="264"/>
      <c r="X205" s="265"/>
    </row>
    <row r="206" spans="1:24" ht="34.5" customHeight="1">
      <c r="A206" s="266">
        <v>37</v>
      </c>
      <c r="B206" s="448" t="s">
        <v>1617</v>
      </c>
      <c r="C206" s="262" t="s">
        <v>469</v>
      </c>
      <c r="D206" s="295" t="s">
        <v>285</v>
      </c>
      <c r="E206" s="293" t="s">
        <v>364</v>
      </c>
      <c r="F206" s="415" t="s">
        <v>419</v>
      </c>
      <c r="G206" s="449">
        <v>45430</v>
      </c>
      <c r="H206" s="263" t="s">
        <v>233</v>
      </c>
      <c r="I206" s="284"/>
      <c r="J206" s="79">
        <v>1</v>
      </c>
      <c r="K206" s="79"/>
      <c r="L206" s="79"/>
      <c r="M206" s="79"/>
      <c r="N206" s="79"/>
      <c r="O206" s="79"/>
      <c r="P206" s="79"/>
      <c r="Q206" s="57"/>
      <c r="R206" s="82"/>
      <c r="S206" s="82"/>
      <c r="T206" s="82">
        <v>1</v>
      </c>
      <c r="U206" s="378"/>
      <c r="V206" s="450" t="s">
        <v>287</v>
      </c>
      <c r="W206" s="264"/>
      <c r="X206" s="265"/>
    </row>
    <row r="207" spans="1:24" ht="34.5" customHeight="1">
      <c r="A207" s="266">
        <v>38</v>
      </c>
      <c r="B207" s="448" t="s">
        <v>1618</v>
      </c>
      <c r="C207" s="262" t="s">
        <v>469</v>
      </c>
      <c r="D207" s="295" t="s">
        <v>285</v>
      </c>
      <c r="E207" s="293" t="s">
        <v>364</v>
      </c>
      <c r="F207" s="415" t="s">
        <v>440</v>
      </c>
      <c r="G207" s="449">
        <v>45431</v>
      </c>
      <c r="H207" s="263" t="s">
        <v>233</v>
      </c>
      <c r="I207" s="284"/>
      <c r="J207" s="79">
        <v>1</v>
      </c>
      <c r="K207" s="79"/>
      <c r="L207" s="79"/>
      <c r="M207" s="79"/>
      <c r="N207" s="79"/>
      <c r="O207" s="79"/>
      <c r="P207" s="79"/>
      <c r="Q207" s="57"/>
      <c r="R207" s="82"/>
      <c r="S207" s="82"/>
      <c r="T207" s="82">
        <v>1</v>
      </c>
      <c r="U207" s="378"/>
      <c r="V207" s="450" t="s">
        <v>1638</v>
      </c>
      <c r="W207" s="264"/>
      <c r="X207" s="265"/>
    </row>
    <row r="208" spans="1:24" ht="34.5" customHeight="1">
      <c r="A208" s="266">
        <v>39</v>
      </c>
      <c r="B208" s="448" t="s">
        <v>1619</v>
      </c>
      <c r="C208" s="262" t="s">
        <v>469</v>
      </c>
      <c r="D208" s="295" t="s">
        <v>285</v>
      </c>
      <c r="E208" s="293" t="s">
        <v>364</v>
      </c>
      <c r="F208" s="415" t="s">
        <v>419</v>
      </c>
      <c r="G208" s="449">
        <v>45431</v>
      </c>
      <c r="H208" s="263" t="s">
        <v>233</v>
      </c>
      <c r="I208" s="284"/>
      <c r="J208" s="79">
        <v>1</v>
      </c>
      <c r="K208" s="79"/>
      <c r="L208" s="79"/>
      <c r="M208" s="79"/>
      <c r="N208" s="79"/>
      <c r="O208" s="79"/>
      <c r="P208" s="79"/>
      <c r="Q208" s="57"/>
      <c r="R208" s="82"/>
      <c r="S208" s="82"/>
      <c r="T208" s="82">
        <v>1</v>
      </c>
      <c r="U208" s="378"/>
      <c r="V208" s="450" t="s">
        <v>1638</v>
      </c>
      <c r="W208" s="264"/>
      <c r="X208" s="265"/>
    </row>
    <row r="209" spans="1:37" ht="34.5" customHeight="1">
      <c r="A209" s="266">
        <v>40</v>
      </c>
      <c r="B209" s="448" t="s">
        <v>1620</v>
      </c>
      <c r="C209" s="262" t="s">
        <v>469</v>
      </c>
      <c r="D209" s="295" t="s">
        <v>285</v>
      </c>
      <c r="E209" s="293" t="s">
        <v>364</v>
      </c>
      <c r="F209" s="415" t="s">
        <v>440</v>
      </c>
      <c r="G209" s="449">
        <v>45432</v>
      </c>
      <c r="H209" s="263" t="s">
        <v>233</v>
      </c>
      <c r="I209" s="284"/>
      <c r="J209" s="79">
        <v>1</v>
      </c>
      <c r="K209" s="79"/>
      <c r="L209" s="79"/>
      <c r="M209" s="79"/>
      <c r="N209" s="79"/>
      <c r="O209" s="79"/>
      <c r="P209" s="79"/>
      <c r="Q209" s="57"/>
      <c r="R209" s="82"/>
      <c r="S209" s="82"/>
      <c r="T209" s="82">
        <v>1</v>
      </c>
      <c r="U209" s="378"/>
      <c r="V209" s="450" t="s">
        <v>1638</v>
      </c>
      <c r="W209" s="264"/>
      <c r="X209" s="265"/>
    </row>
    <row r="210" spans="1:37" ht="34.5" customHeight="1">
      <c r="A210" s="266">
        <v>41</v>
      </c>
      <c r="B210" s="448" t="s">
        <v>1621</v>
      </c>
      <c r="C210" s="262" t="s">
        <v>469</v>
      </c>
      <c r="D210" s="295" t="s">
        <v>285</v>
      </c>
      <c r="E210" s="293" t="s">
        <v>364</v>
      </c>
      <c r="F210" s="415" t="s">
        <v>419</v>
      </c>
      <c r="G210" s="449">
        <v>45432</v>
      </c>
      <c r="H210" s="263" t="s">
        <v>233</v>
      </c>
      <c r="I210" s="284"/>
      <c r="J210" s="79">
        <v>1</v>
      </c>
      <c r="K210" s="79"/>
      <c r="L210" s="79"/>
      <c r="M210" s="79"/>
      <c r="N210" s="79"/>
      <c r="O210" s="79"/>
      <c r="P210" s="79"/>
      <c r="Q210" s="57"/>
      <c r="R210" s="82"/>
      <c r="S210" s="82"/>
      <c r="T210" s="82">
        <v>1</v>
      </c>
      <c r="U210" s="378"/>
      <c r="V210" s="450" t="s">
        <v>287</v>
      </c>
      <c r="W210" s="264"/>
      <c r="X210" s="265"/>
    </row>
    <row r="211" spans="1:37" ht="34.5" customHeight="1">
      <c r="A211" s="266">
        <v>42</v>
      </c>
      <c r="B211" s="448" t="s">
        <v>1622</v>
      </c>
      <c r="C211" s="262" t="s">
        <v>469</v>
      </c>
      <c r="D211" s="295" t="s">
        <v>285</v>
      </c>
      <c r="E211" s="293" t="s">
        <v>364</v>
      </c>
      <c r="F211" s="415" t="s">
        <v>440</v>
      </c>
      <c r="G211" s="449">
        <v>45433</v>
      </c>
      <c r="H211" s="263" t="s">
        <v>233</v>
      </c>
      <c r="I211" s="79"/>
      <c r="J211" s="79">
        <v>1</v>
      </c>
      <c r="K211" s="79"/>
      <c r="L211" s="79"/>
      <c r="M211" s="79"/>
      <c r="N211" s="79"/>
      <c r="O211" s="79"/>
      <c r="P211" s="79"/>
      <c r="Q211" s="57"/>
      <c r="R211" s="82"/>
      <c r="S211" s="82"/>
      <c r="T211" s="82">
        <v>1</v>
      </c>
      <c r="U211" s="82"/>
      <c r="V211" s="275" t="s">
        <v>287</v>
      </c>
      <c r="W211" s="83"/>
      <c r="X211" s="276"/>
    </row>
    <row r="212" spans="1:37" ht="34.5" customHeight="1">
      <c r="A212" s="266">
        <v>43</v>
      </c>
      <c r="B212" s="448" t="s">
        <v>1623</v>
      </c>
      <c r="C212" s="262" t="s">
        <v>469</v>
      </c>
      <c r="D212" s="295" t="s">
        <v>285</v>
      </c>
      <c r="E212" s="293" t="s">
        <v>364</v>
      </c>
      <c r="F212" s="415" t="s">
        <v>419</v>
      </c>
      <c r="G212" s="449">
        <v>45433</v>
      </c>
      <c r="H212" s="263" t="s">
        <v>233</v>
      </c>
      <c r="I212" s="79"/>
      <c r="J212" s="79">
        <v>1</v>
      </c>
      <c r="K212" s="79"/>
      <c r="L212" s="79"/>
      <c r="M212" s="79"/>
      <c r="N212" s="79"/>
      <c r="O212" s="79"/>
      <c r="P212" s="79"/>
      <c r="Q212" s="57"/>
      <c r="R212" s="82"/>
      <c r="S212" s="82"/>
      <c r="T212" s="82">
        <v>1</v>
      </c>
      <c r="U212" s="82"/>
      <c r="V212" s="275" t="s">
        <v>1638</v>
      </c>
      <c r="W212" s="83"/>
      <c r="X212" s="276"/>
    </row>
    <row r="213" spans="1:37" ht="34.5" customHeight="1">
      <c r="A213" s="266">
        <v>44</v>
      </c>
      <c r="B213" s="448" t="s">
        <v>1624</v>
      </c>
      <c r="C213" s="262" t="s">
        <v>469</v>
      </c>
      <c r="D213" s="295" t="s">
        <v>285</v>
      </c>
      <c r="E213" s="293" t="s">
        <v>364</v>
      </c>
      <c r="F213" s="415" t="s">
        <v>440</v>
      </c>
      <c r="G213" s="449">
        <v>45434</v>
      </c>
      <c r="H213" s="263" t="s">
        <v>233</v>
      </c>
      <c r="I213" s="79"/>
      <c r="J213" s="79">
        <v>1</v>
      </c>
      <c r="K213" s="79"/>
      <c r="L213" s="79"/>
      <c r="M213" s="79"/>
      <c r="N213" s="79"/>
      <c r="O213" s="79"/>
      <c r="P213" s="79"/>
      <c r="Q213" s="57"/>
      <c r="R213" s="82"/>
      <c r="S213" s="82"/>
      <c r="T213" s="82">
        <v>1</v>
      </c>
      <c r="U213" s="82"/>
      <c r="V213" s="275" t="s">
        <v>1638</v>
      </c>
      <c r="W213" s="83"/>
      <c r="X213" s="276"/>
    </row>
    <row r="214" spans="1:37" ht="34.5" customHeight="1">
      <c r="A214" s="266">
        <v>45</v>
      </c>
      <c r="B214" s="448" t="s">
        <v>1625</v>
      </c>
      <c r="C214" s="262" t="s">
        <v>469</v>
      </c>
      <c r="D214" s="295" t="s">
        <v>285</v>
      </c>
      <c r="E214" s="293" t="s">
        <v>364</v>
      </c>
      <c r="F214" s="415" t="s">
        <v>419</v>
      </c>
      <c r="G214" s="449">
        <v>45434</v>
      </c>
      <c r="H214" s="263" t="s">
        <v>233</v>
      </c>
      <c r="I214" s="79"/>
      <c r="J214" s="79">
        <v>1</v>
      </c>
      <c r="K214" s="79"/>
      <c r="L214" s="79"/>
      <c r="M214" s="79"/>
      <c r="N214" s="79"/>
      <c r="O214" s="79"/>
      <c r="P214" s="79"/>
      <c r="Q214" s="57"/>
      <c r="R214" s="82"/>
      <c r="S214" s="82"/>
      <c r="T214" s="82">
        <v>1</v>
      </c>
      <c r="U214" s="82"/>
      <c r="V214" s="275" t="s">
        <v>1638</v>
      </c>
      <c r="W214" s="83"/>
      <c r="X214" s="276"/>
    </row>
    <row r="215" spans="1:37" ht="34.5" customHeight="1">
      <c r="A215" s="266">
        <v>46</v>
      </c>
      <c r="B215" s="448" t="s">
        <v>1626</v>
      </c>
      <c r="C215" s="262" t="s">
        <v>469</v>
      </c>
      <c r="D215" s="295" t="s">
        <v>285</v>
      </c>
      <c r="E215" s="293" t="s">
        <v>364</v>
      </c>
      <c r="F215" s="415" t="s">
        <v>440</v>
      </c>
      <c r="G215" s="449">
        <v>45435</v>
      </c>
      <c r="H215" s="263" t="s">
        <v>233</v>
      </c>
      <c r="I215" s="79"/>
      <c r="J215" s="79">
        <v>1</v>
      </c>
      <c r="K215" s="79"/>
      <c r="L215" s="79"/>
      <c r="M215" s="79"/>
      <c r="N215" s="79"/>
      <c r="O215" s="79"/>
      <c r="P215" s="79"/>
      <c r="Q215" s="57"/>
      <c r="R215" s="82"/>
      <c r="S215" s="82"/>
      <c r="T215" s="82">
        <v>1</v>
      </c>
      <c r="U215" s="82"/>
      <c r="V215" s="275" t="s">
        <v>1638</v>
      </c>
      <c r="W215" s="83"/>
      <c r="X215" s="276"/>
    </row>
    <row r="216" spans="1:37" ht="34.5" customHeight="1">
      <c r="A216" s="266">
        <v>47</v>
      </c>
      <c r="B216" s="448" t="s">
        <v>1627</v>
      </c>
      <c r="C216" s="262" t="s">
        <v>469</v>
      </c>
      <c r="D216" s="295" t="s">
        <v>285</v>
      </c>
      <c r="E216" s="293" t="s">
        <v>364</v>
      </c>
      <c r="F216" s="415" t="s">
        <v>419</v>
      </c>
      <c r="G216" s="449">
        <v>45435</v>
      </c>
      <c r="H216" s="263" t="s">
        <v>233</v>
      </c>
      <c r="I216" s="79"/>
      <c r="J216" s="79">
        <v>1</v>
      </c>
      <c r="K216" s="79"/>
      <c r="L216" s="79"/>
      <c r="M216" s="79"/>
      <c r="N216" s="79"/>
      <c r="O216" s="79"/>
      <c r="P216" s="79"/>
      <c r="Q216" s="57"/>
      <c r="R216" s="82"/>
      <c r="S216" s="82"/>
      <c r="T216" s="82">
        <v>1</v>
      </c>
      <c r="U216" s="82"/>
      <c r="V216" s="275" t="s">
        <v>1638</v>
      </c>
      <c r="W216" s="83"/>
      <c r="X216" s="276"/>
    </row>
    <row r="217" spans="1:37" ht="27.75" customHeight="1">
      <c r="A217" s="14"/>
      <c r="B217" s="19"/>
      <c r="C217" s="20"/>
      <c r="D217" s="19"/>
      <c r="E217" s="20"/>
      <c r="F217" s="17"/>
      <c r="G217" s="21">
        <f>SUM(I217:P217)</f>
        <v>47</v>
      </c>
      <c r="H217" s="21"/>
      <c r="I217" s="51">
        <f t="shared" ref="I217:P217" si="3">SUM(I163:I216)</f>
        <v>0</v>
      </c>
      <c r="J217" s="51">
        <f t="shared" si="3"/>
        <v>47</v>
      </c>
      <c r="K217" s="51">
        <f t="shared" si="3"/>
        <v>0</v>
      </c>
      <c r="L217" s="51">
        <f t="shared" si="3"/>
        <v>0</v>
      </c>
      <c r="M217" s="51">
        <f t="shared" si="3"/>
        <v>0</v>
      </c>
      <c r="N217" s="51">
        <f t="shared" si="3"/>
        <v>0</v>
      </c>
      <c r="O217" s="51">
        <f t="shared" si="3"/>
        <v>0</v>
      </c>
      <c r="P217" s="51">
        <f t="shared" si="3"/>
        <v>0</v>
      </c>
      <c r="Q217" s="57"/>
      <c r="R217" s="58"/>
      <c r="S217" s="58"/>
      <c r="T217" s="58"/>
      <c r="U217" s="58"/>
      <c r="V217" s="254"/>
      <c r="W217" s="59"/>
      <c r="X217" s="60"/>
    </row>
    <row r="218" spans="1:37" ht="40.5" customHeight="1">
      <c r="A218" s="273" t="s">
        <v>1639</v>
      </c>
      <c r="B218" s="267"/>
      <c r="C218" s="267"/>
      <c r="D218" s="267"/>
      <c r="E218" s="267"/>
      <c r="F218" s="267"/>
      <c r="G218" s="267"/>
      <c r="H218" s="267"/>
      <c r="I218" s="267"/>
      <c r="J218" s="267"/>
      <c r="K218" s="267"/>
      <c r="L218" s="267"/>
      <c r="M218" s="267"/>
      <c r="N218" s="267"/>
      <c r="O218" s="267"/>
      <c r="P218" s="270"/>
      <c r="Q218" s="271"/>
      <c r="R218" s="272"/>
      <c r="S218" s="505">
        <f>G235</f>
        <v>16</v>
      </c>
      <c r="T218" s="505"/>
      <c r="U218" s="502" t="s">
        <v>206</v>
      </c>
      <c r="V218" s="502"/>
      <c r="W218" s="274"/>
      <c r="X218" s="274"/>
      <c r="Y218" s="70"/>
      <c r="Z218" s="70"/>
      <c r="AA218" s="70"/>
      <c r="AB218" s="70"/>
      <c r="AC218" s="70"/>
      <c r="AD218" s="70"/>
      <c r="AE218" s="70"/>
      <c r="AF218" s="70"/>
      <c r="AG218" s="70"/>
      <c r="AH218" s="70"/>
      <c r="AI218" s="70"/>
      <c r="AJ218" s="70"/>
      <c r="AK218" s="70"/>
    </row>
    <row r="219" spans="1:37" ht="27.75" customHeight="1">
      <c r="A219" s="266">
        <v>1</v>
      </c>
      <c r="B219" s="296" t="s">
        <v>1640</v>
      </c>
      <c r="C219" s="262" t="s">
        <v>469</v>
      </c>
      <c r="D219" s="295" t="s">
        <v>316</v>
      </c>
      <c r="E219" s="293" t="s">
        <v>316</v>
      </c>
      <c r="F219" s="75" t="s">
        <v>408</v>
      </c>
      <c r="G219" s="452">
        <v>45413</v>
      </c>
      <c r="H219" s="278" t="s">
        <v>218</v>
      </c>
      <c r="I219" s="279">
        <v>1</v>
      </c>
      <c r="J219" s="279"/>
      <c r="K219" s="279"/>
      <c r="L219" s="279"/>
      <c r="M219" s="279"/>
      <c r="N219" s="279"/>
      <c r="O219" s="279"/>
      <c r="P219" s="279"/>
      <c r="Q219" s="280"/>
      <c r="R219" s="281">
        <v>1</v>
      </c>
      <c r="S219" s="281"/>
      <c r="T219" s="281"/>
      <c r="U219" s="281"/>
      <c r="V219" s="277" t="s">
        <v>1646</v>
      </c>
      <c r="W219" s="258"/>
      <c r="X219" s="259"/>
    </row>
    <row r="220" spans="1:37" ht="27.75" customHeight="1">
      <c r="A220" s="266">
        <v>2</v>
      </c>
      <c r="B220" s="296" t="s">
        <v>1641</v>
      </c>
      <c r="C220" s="262" t="s">
        <v>469</v>
      </c>
      <c r="D220" s="295" t="s">
        <v>316</v>
      </c>
      <c r="E220" s="293" t="s">
        <v>316</v>
      </c>
      <c r="F220" s="415" t="s">
        <v>286</v>
      </c>
      <c r="G220" s="452">
        <v>45413</v>
      </c>
      <c r="H220" s="278" t="s">
        <v>218</v>
      </c>
      <c r="I220" s="279">
        <v>1</v>
      </c>
      <c r="J220" s="279"/>
      <c r="K220" s="79"/>
      <c r="L220" s="79"/>
      <c r="M220" s="79"/>
      <c r="N220" s="79"/>
      <c r="O220" s="79"/>
      <c r="P220" s="79"/>
      <c r="Q220" s="57"/>
      <c r="R220" s="281">
        <v>1</v>
      </c>
      <c r="S220" s="82"/>
      <c r="T220" s="281"/>
      <c r="U220" s="82"/>
      <c r="V220" s="277" t="s">
        <v>1647</v>
      </c>
      <c r="W220" s="83"/>
      <c r="X220" s="276"/>
    </row>
    <row r="221" spans="1:37" ht="27.75" customHeight="1">
      <c r="A221" s="266">
        <v>3</v>
      </c>
      <c r="B221" s="296" t="s">
        <v>1642</v>
      </c>
      <c r="C221" s="262" t="s">
        <v>469</v>
      </c>
      <c r="D221" s="295" t="s">
        <v>316</v>
      </c>
      <c r="E221" s="293" t="s">
        <v>316</v>
      </c>
      <c r="F221" s="415" t="s">
        <v>415</v>
      </c>
      <c r="G221" s="452">
        <v>45413</v>
      </c>
      <c r="H221" s="278" t="s">
        <v>218</v>
      </c>
      <c r="I221" s="279">
        <v>1</v>
      </c>
      <c r="J221" s="279"/>
      <c r="K221" s="79"/>
      <c r="L221" s="79"/>
      <c r="M221" s="79"/>
      <c r="N221" s="79"/>
      <c r="O221" s="79"/>
      <c r="P221" s="79"/>
      <c r="Q221" s="57"/>
      <c r="R221" s="281">
        <v>1</v>
      </c>
      <c r="S221" s="82"/>
      <c r="T221" s="281"/>
      <c r="U221" s="82"/>
      <c r="V221" s="277" t="s">
        <v>1648</v>
      </c>
      <c r="W221" s="83"/>
      <c r="X221" s="276"/>
    </row>
    <row r="222" spans="1:37" ht="27.75" customHeight="1">
      <c r="A222" s="266">
        <v>4</v>
      </c>
      <c r="B222" s="296" t="s">
        <v>1643</v>
      </c>
      <c r="C222" s="262" t="s">
        <v>469</v>
      </c>
      <c r="D222" s="295" t="s">
        <v>316</v>
      </c>
      <c r="E222" s="293" t="s">
        <v>316</v>
      </c>
      <c r="F222" s="415" t="s">
        <v>445</v>
      </c>
      <c r="G222" s="452">
        <v>45413</v>
      </c>
      <c r="H222" s="278" t="s">
        <v>218</v>
      </c>
      <c r="I222" s="279">
        <v>1</v>
      </c>
      <c r="J222" s="279"/>
      <c r="K222" s="79"/>
      <c r="L222" s="79"/>
      <c r="M222" s="79"/>
      <c r="N222" s="79"/>
      <c r="O222" s="79"/>
      <c r="P222" s="79"/>
      <c r="Q222" s="57"/>
      <c r="R222" s="281">
        <v>1</v>
      </c>
      <c r="S222" s="82"/>
      <c r="T222" s="281"/>
      <c r="U222" s="82"/>
      <c r="V222" s="277" t="s">
        <v>1647</v>
      </c>
      <c r="W222" s="83"/>
      <c r="X222" s="276"/>
    </row>
    <row r="223" spans="1:37" ht="27.75" customHeight="1">
      <c r="A223" s="266">
        <v>5</v>
      </c>
      <c r="B223" s="296" t="s">
        <v>1644</v>
      </c>
      <c r="C223" s="262" t="s">
        <v>469</v>
      </c>
      <c r="D223" s="295" t="s">
        <v>316</v>
      </c>
      <c r="E223" s="293" t="s">
        <v>316</v>
      </c>
      <c r="F223" s="415" t="s">
        <v>417</v>
      </c>
      <c r="G223" s="452">
        <v>45413</v>
      </c>
      <c r="H223" s="278" t="s">
        <v>218</v>
      </c>
      <c r="I223" s="279">
        <v>1</v>
      </c>
      <c r="J223" s="279"/>
      <c r="K223" s="79"/>
      <c r="L223" s="79"/>
      <c r="M223" s="79"/>
      <c r="N223" s="79"/>
      <c r="O223" s="79"/>
      <c r="P223" s="79"/>
      <c r="Q223" s="57"/>
      <c r="R223" s="281">
        <v>1</v>
      </c>
      <c r="S223" s="82"/>
      <c r="T223" s="281"/>
      <c r="U223" s="82"/>
      <c r="V223" s="277" t="s">
        <v>1649</v>
      </c>
      <c r="W223" s="83"/>
      <c r="X223" s="276"/>
    </row>
    <row r="224" spans="1:37" ht="27.75" customHeight="1">
      <c r="A224" s="266">
        <v>6</v>
      </c>
      <c r="B224" s="296" t="s">
        <v>1645</v>
      </c>
      <c r="C224" s="262" t="s">
        <v>469</v>
      </c>
      <c r="D224" s="295" t="s">
        <v>316</v>
      </c>
      <c r="E224" s="293" t="s">
        <v>316</v>
      </c>
      <c r="F224" s="415" t="s">
        <v>416</v>
      </c>
      <c r="G224" s="452">
        <v>45413</v>
      </c>
      <c r="H224" s="278" t="s">
        <v>218</v>
      </c>
      <c r="I224" s="279">
        <v>1</v>
      </c>
      <c r="J224" s="279"/>
      <c r="K224" s="79"/>
      <c r="L224" s="79"/>
      <c r="M224" s="79"/>
      <c r="N224" s="79"/>
      <c r="O224" s="79"/>
      <c r="P224" s="79"/>
      <c r="Q224" s="57"/>
      <c r="R224" s="281">
        <v>1</v>
      </c>
      <c r="S224" s="82"/>
      <c r="T224" s="281"/>
      <c r="U224" s="82"/>
      <c r="V224" s="277" t="s">
        <v>1650</v>
      </c>
      <c r="W224" s="83"/>
      <c r="X224" s="276"/>
    </row>
    <row r="225" spans="1:37" ht="27.75" customHeight="1">
      <c r="A225" s="266">
        <v>7</v>
      </c>
      <c r="B225" s="296" t="s">
        <v>1651</v>
      </c>
      <c r="C225" s="262" t="s">
        <v>469</v>
      </c>
      <c r="D225" s="295" t="s">
        <v>316</v>
      </c>
      <c r="E225" s="293" t="s">
        <v>316</v>
      </c>
      <c r="F225" s="415" t="s">
        <v>451</v>
      </c>
      <c r="G225" s="452">
        <v>45413</v>
      </c>
      <c r="H225" s="278" t="s">
        <v>218</v>
      </c>
      <c r="I225" s="279">
        <v>1</v>
      </c>
      <c r="J225" s="279"/>
      <c r="K225" s="79"/>
      <c r="L225" s="79"/>
      <c r="M225" s="79"/>
      <c r="N225" s="79"/>
      <c r="O225" s="79"/>
      <c r="P225" s="79"/>
      <c r="Q225" s="57"/>
      <c r="R225" s="281">
        <v>1</v>
      </c>
      <c r="S225" s="82"/>
      <c r="T225" s="281"/>
      <c r="U225" s="82"/>
      <c r="V225" s="451" t="s">
        <v>1660</v>
      </c>
      <c r="W225" s="83"/>
      <c r="X225" s="276"/>
    </row>
    <row r="226" spans="1:37" ht="27.75" customHeight="1">
      <c r="A226" s="266">
        <v>8</v>
      </c>
      <c r="B226" s="296" t="s">
        <v>1652</v>
      </c>
      <c r="C226" s="262" t="s">
        <v>469</v>
      </c>
      <c r="D226" s="295" t="s">
        <v>316</v>
      </c>
      <c r="E226" s="293" t="s">
        <v>316</v>
      </c>
      <c r="F226" s="415" t="s">
        <v>448</v>
      </c>
      <c r="G226" s="452">
        <v>45413</v>
      </c>
      <c r="H226" s="278" t="s">
        <v>218</v>
      </c>
      <c r="I226" s="279">
        <v>1</v>
      </c>
      <c r="J226" s="279"/>
      <c r="K226" s="79"/>
      <c r="L226" s="79"/>
      <c r="M226" s="79"/>
      <c r="N226" s="79"/>
      <c r="O226" s="79"/>
      <c r="P226" s="284"/>
      <c r="Q226" s="57"/>
      <c r="R226" s="281">
        <v>1</v>
      </c>
      <c r="S226" s="82"/>
      <c r="T226" s="281"/>
      <c r="U226" s="82"/>
      <c r="V226" s="451" t="s">
        <v>1660</v>
      </c>
      <c r="W226" s="264"/>
      <c r="X226" s="265"/>
    </row>
    <row r="227" spans="1:37" ht="45.6" customHeight="1">
      <c r="A227" s="266">
        <v>9</v>
      </c>
      <c r="B227" s="296" t="s">
        <v>1653</v>
      </c>
      <c r="C227" s="262" t="s">
        <v>469</v>
      </c>
      <c r="D227" s="295" t="s">
        <v>316</v>
      </c>
      <c r="E227" s="293" t="s">
        <v>316</v>
      </c>
      <c r="F227" s="75" t="s">
        <v>408</v>
      </c>
      <c r="G227" s="452">
        <v>45414</v>
      </c>
      <c r="H227" s="278" t="s">
        <v>218</v>
      </c>
      <c r="I227" s="279">
        <v>1</v>
      </c>
      <c r="J227" s="279"/>
      <c r="K227" s="79"/>
      <c r="L227" s="79"/>
      <c r="M227" s="79"/>
      <c r="N227" s="79"/>
      <c r="O227" s="79"/>
      <c r="P227" s="79"/>
      <c r="Q227" s="57"/>
      <c r="R227" s="281">
        <v>1</v>
      </c>
      <c r="S227" s="82"/>
      <c r="T227" s="281"/>
      <c r="U227" s="82"/>
      <c r="V227" s="451" t="s">
        <v>1661</v>
      </c>
      <c r="W227" s="83"/>
      <c r="X227" s="84"/>
    </row>
    <row r="228" spans="1:37" ht="42" customHeight="1">
      <c r="A228" s="266">
        <v>10</v>
      </c>
      <c r="B228" s="296" t="s">
        <v>1654</v>
      </c>
      <c r="C228" s="262" t="s">
        <v>469</v>
      </c>
      <c r="D228" s="295" t="s">
        <v>316</v>
      </c>
      <c r="E228" s="293" t="s">
        <v>316</v>
      </c>
      <c r="F228" s="415" t="s">
        <v>286</v>
      </c>
      <c r="G228" s="452">
        <v>45414</v>
      </c>
      <c r="H228" s="278" t="s">
        <v>218</v>
      </c>
      <c r="I228" s="279">
        <v>1</v>
      </c>
      <c r="J228" s="279"/>
      <c r="K228" s="79"/>
      <c r="L228" s="79"/>
      <c r="M228" s="79"/>
      <c r="N228" s="79"/>
      <c r="O228" s="79"/>
      <c r="P228" s="79"/>
      <c r="Q228" s="57"/>
      <c r="R228" s="281">
        <v>1</v>
      </c>
      <c r="S228" s="82"/>
      <c r="T228" s="281"/>
      <c r="U228" s="82"/>
      <c r="V228" s="451" t="s">
        <v>1662</v>
      </c>
      <c r="W228" s="83"/>
      <c r="X228" s="84"/>
    </row>
    <row r="229" spans="1:37" ht="37.5" customHeight="1">
      <c r="A229" s="266">
        <v>11</v>
      </c>
      <c r="B229" s="296" t="s">
        <v>1655</v>
      </c>
      <c r="C229" s="262" t="s">
        <v>469</v>
      </c>
      <c r="D229" s="295" t="s">
        <v>316</v>
      </c>
      <c r="E229" s="293" t="s">
        <v>316</v>
      </c>
      <c r="F229" s="415" t="s">
        <v>415</v>
      </c>
      <c r="G229" s="452">
        <v>45414</v>
      </c>
      <c r="H229" s="278" t="s">
        <v>218</v>
      </c>
      <c r="I229" s="279">
        <v>1</v>
      </c>
      <c r="J229" s="279"/>
      <c r="K229" s="79"/>
      <c r="L229" s="79"/>
      <c r="M229" s="79"/>
      <c r="N229" s="79"/>
      <c r="O229" s="79"/>
      <c r="P229" s="79"/>
      <c r="Q229" s="57"/>
      <c r="R229" s="281">
        <v>1</v>
      </c>
      <c r="S229" s="82"/>
      <c r="T229" s="281"/>
      <c r="U229" s="82"/>
      <c r="V229" s="451" t="s">
        <v>1663</v>
      </c>
      <c r="W229" s="83"/>
      <c r="X229" s="84"/>
    </row>
    <row r="230" spans="1:37" ht="35.450000000000003" customHeight="1">
      <c r="A230" s="266">
        <v>12</v>
      </c>
      <c r="B230" s="296" t="s">
        <v>1656</v>
      </c>
      <c r="C230" s="262" t="s">
        <v>469</v>
      </c>
      <c r="D230" s="295" t="s">
        <v>316</v>
      </c>
      <c r="E230" s="293" t="s">
        <v>316</v>
      </c>
      <c r="F230" s="415" t="s">
        <v>445</v>
      </c>
      <c r="G230" s="452">
        <v>45414</v>
      </c>
      <c r="H230" s="278" t="s">
        <v>218</v>
      </c>
      <c r="I230" s="279">
        <v>1</v>
      </c>
      <c r="J230" s="279"/>
      <c r="K230" s="79"/>
      <c r="L230" s="79"/>
      <c r="M230" s="79"/>
      <c r="N230" s="79"/>
      <c r="O230" s="79"/>
      <c r="P230" s="79"/>
      <c r="Q230" s="57"/>
      <c r="R230" s="281">
        <v>1</v>
      </c>
      <c r="S230" s="82"/>
      <c r="T230" s="281"/>
      <c r="U230" s="82"/>
      <c r="V230" s="451" t="s">
        <v>1664</v>
      </c>
      <c r="W230" s="83"/>
      <c r="X230" s="84"/>
    </row>
    <row r="231" spans="1:37" ht="36.6" customHeight="1">
      <c r="A231" s="266">
        <v>13</v>
      </c>
      <c r="B231" s="296" t="s">
        <v>1120</v>
      </c>
      <c r="C231" s="262" t="s">
        <v>469</v>
      </c>
      <c r="D231" s="295" t="s">
        <v>316</v>
      </c>
      <c r="E231" s="293" t="s">
        <v>316</v>
      </c>
      <c r="F231" s="415" t="s">
        <v>417</v>
      </c>
      <c r="G231" s="452">
        <v>45414</v>
      </c>
      <c r="H231" s="278" t="s">
        <v>218</v>
      </c>
      <c r="I231" s="279">
        <v>1</v>
      </c>
      <c r="J231" s="279"/>
      <c r="K231" s="79"/>
      <c r="L231" s="79"/>
      <c r="M231" s="79"/>
      <c r="N231" s="79"/>
      <c r="O231" s="79"/>
      <c r="P231" s="79"/>
      <c r="Q231" s="57"/>
      <c r="R231" s="281">
        <v>1</v>
      </c>
      <c r="S231" s="82"/>
      <c r="T231" s="281"/>
      <c r="U231" s="82"/>
      <c r="V231" s="451" t="s">
        <v>1665</v>
      </c>
      <c r="W231" s="83"/>
      <c r="X231" s="84"/>
    </row>
    <row r="232" spans="1:37" ht="41.1" customHeight="1">
      <c r="A232" s="266">
        <v>14</v>
      </c>
      <c r="B232" s="296" t="s">
        <v>1657</v>
      </c>
      <c r="C232" s="262" t="s">
        <v>469</v>
      </c>
      <c r="D232" s="295" t="s">
        <v>316</v>
      </c>
      <c r="E232" s="293" t="s">
        <v>316</v>
      </c>
      <c r="F232" s="415" t="s">
        <v>416</v>
      </c>
      <c r="G232" s="452">
        <v>45414</v>
      </c>
      <c r="H232" s="278" t="s">
        <v>218</v>
      </c>
      <c r="I232" s="279">
        <v>1</v>
      </c>
      <c r="J232" s="279"/>
      <c r="K232" s="79"/>
      <c r="L232" s="79"/>
      <c r="M232" s="79"/>
      <c r="N232" s="79"/>
      <c r="O232" s="79"/>
      <c r="P232" s="79"/>
      <c r="Q232" s="57"/>
      <c r="R232" s="281">
        <v>1</v>
      </c>
      <c r="S232" s="82"/>
      <c r="T232" s="281"/>
      <c r="U232" s="82"/>
      <c r="V232" s="451" t="s">
        <v>1666</v>
      </c>
      <c r="W232" s="83"/>
      <c r="X232" s="84"/>
    </row>
    <row r="233" spans="1:37" ht="51.95" customHeight="1">
      <c r="A233" s="266">
        <v>15</v>
      </c>
      <c r="B233" s="296" t="s">
        <v>1658</v>
      </c>
      <c r="C233" s="262" t="s">
        <v>469</v>
      </c>
      <c r="D233" s="295" t="s">
        <v>316</v>
      </c>
      <c r="E233" s="293" t="s">
        <v>316</v>
      </c>
      <c r="F233" s="415" t="s">
        <v>451</v>
      </c>
      <c r="G233" s="452">
        <v>45414</v>
      </c>
      <c r="H233" s="278" t="s">
        <v>233</v>
      </c>
      <c r="I233" s="79"/>
      <c r="J233" s="279">
        <v>1</v>
      </c>
      <c r="K233" s="79"/>
      <c r="L233" s="79"/>
      <c r="M233" s="79"/>
      <c r="N233" s="79"/>
      <c r="O233" s="79"/>
      <c r="P233" s="79"/>
      <c r="Q233" s="57"/>
      <c r="R233" s="82"/>
      <c r="S233" s="82"/>
      <c r="T233" s="281">
        <v>1</v>
      </c>
      <c r="U233" s="82"/>
      <c r="V233" s="451" t="s">
        <v>1198</v>
      </c>
      <c r="W233" s="83"/>
      <c r="X233" s="84"/>
    </row>
    <row r="234" spans="1:37" ht="27.75" customHeight="1">
      <c r="A234" s="266">
        <v>16</v>
      </c>
      <c r="B234" s="296" t="s">
        <v>1659</v>
      </c>
      <c r="C234" s="262" t="s">
        <v>469</v>
      </c>
      <c r="D234" s="295" t="s">
        <v>316</v>
      </c>
      <c r="E234" s="293" t="s">
        <v>316</v>
      </c>
      <c r="F234" s="415" t="s">
        <v>448</v>
      </c>
      <c r="G234" s="452">
        <v>45414</v>
      </c>
      <c r="H234" s="278" t="s">
        <v>233</v>
      </c>
      <c r="I234" s="79"/>
      <c r="J234" s="279">
        <v>1</v>
      </c>
      <c r="K234" s="79"/>
      <c r="L234" s="79"/>
      <c r="M234" s="79"/>
      <c r="N234" s="79"/>
      <c r="O234" s="79"/>
      <c r="P234" s="79"/>
      <c r="Q234" s="57"/>
      <c r="R234" s="82"/>
      <c r="S234" s="82"/>
      <c r="T234" s="281">
        <v>1</v>
      </c>
      <c r="U234" s="82"/>
      <c r="V234" s="451" t="s">
        <v>1667</v>
      </c>
      <c r="W234" s="83"/>
      <c r="X234" s="84"/>
    </row>
    <row r="235" spans="1:37" ht="27.75" customHeight="1">
      <c r="A235" s="14"/>
      <c r="B235" s="61"/>
      <c r="C235" s="73"/>
      <c r="D235" s="61"/>
      <c r="E235" s="73"/>
      <c r="F235" s="17"/>
      <c r="G235" s="21">
        <f>SUM(I235:P235)</f>
        <v>16</v>
      </c>
      <c r="H235" s="21"/>
      <c r="I235" s="51">
        <f>SUM(I218:I234)</f>
        <v>14</v>
      </c>
      <c r="J235" s="51">
        <f>SUM(J219:J234)</f>
        <v>2</v>
      </c>
      <c r="K235" s="51">
        <f>SUM(K219:K226)</f>
        <v>0</v>
      </c>
      <c r="L235" s="51">
        <f>SUM(L219:L226)</f>
        <v>0</v>
      </c>
      <c r="M235" s="51">
        <f>SUM(M219:M234)</f>
        <v>0</v>
      </c>
      <c r="N235" s="51">
        <f>SUM(N219:N226)</f>
        <v>0</v>
      </c>
      <c r="O235" s="51">
        <f>SUM(O219:O226)</f>
        <v>0</v>
      </c>
      <c r="P235" s="51">
        <f>SUM(P219:P226)</f>
        <v>0</v>
      </c>
      <c r="Q235" s="57"/>
      <c r="R235" s="58"/>
      <c r="S235" s="58"/>
      <c r="T235" s="58"/>
      <c r="U235" s="58"/>
      <c r="V235" s="254"/>
      <c r="W235" s="59"/>
      <c r="X235" s="60"/>
    </row>
    <row r="236" spans="1:37" ht="40.5" customHeight="1">
      <c r="A236" s="273" t="s">
        <v>890</v>
      </c>
      <c r="B236" s="267"/>
      <c r="C236" s="267"/>
      <c r="D236" s="267"/>
      <c r="E236" s="267"/>
      <c r="F236" s="267"/>
      <c r="G236" s="267"/>
      <c r="H236" s="267"/>
      <c r="I236" s="267"/>
      <c r="J236" s="267"/>
      <c r="K236" s="267"/>
      <c r="L236" s="267"/>
      <c r="M236" s="267"/>
      <c r="N236" s="267"/>
      <c r="O236" s="267"/>
      <c r="P236" s="270"/>
      <c r="Q236" s="271"/>
      <c r="R236" s="272"/>
      <c r="S236" s="505">
        <f>G238</f>
        <v>0</v>
      </c>
      <c r="T236" s="505"/>
      <c r="U236" s="502" t="s">
        <v>206</v>
      </c>
      <c r="V236" s="502"/>
      <c r="W236" s="274"/>
      <c r="X236" s="274"/>
      <c r="Y236" s="70"/>
      <c r="Z236" s="70"/>
      <c r="AA236" s="70"/>
      <c r="AB236" s="70"/>
      <c r="AC236" s="70"/>
      <c r="AD236" s="70"/>
      <c r="AE236" s="70"/>
      <c r="AF236" s="70"/>
      <c r="AG236" s="70"/>
      <c r="AH236" s="70"/>
      <c r="AI236" s="70"/>
      <c r="AJ236" s="70"/>
      <c r="AK236" s="70"/>
    </row>
    <row r="237" spans="1:37" ht="27.75" customHeight="1">
      <c r="A237" s="14">
        <v>1</v>
      </c>
      <c r="B237" s="307" t="s">
        <v>272</v>
      </c>
      <c r="C237" s="16"/>
      <c r="D237" s="15"/>
      <c r="E237" s="253"/>
      <c r="F237" s="304"/>
      <c r="G237" s="315"/>
      <c r="H237" s="18"/>
      <c r="I237" s="50"/>
      <c r="J237" s="50"/>
      <c r="K237" s="50"/>
      <c r="L237" s="50"/>
      <c r="M237" s="50"/>
      <c r="N237" s="50"/>
      <c r="O237" s="50"/>
      <c r="P237" s="50"/>
      <c r="Q237" s="57"/>
      <c r="R237" s="58"/>
      <c r="S237" s="58"/>
      <c r="T237" s="58"/>
      <c r="U237" s="58"/>
      <c r="V237" s="305"/>
      <c r="W237" s="59"/>
      <c r="X237" s="60"/>
    </row>
    <row r="238" spans="1:37" ht="27.75" customHeight="1">
      <c r="A238" s="14"/>
      <c r="B238" s="61"/>
      <c r="C238" s="73"/>
      <c r="D238" s="61"/>
      <c r="E238" s="73"/>
      <c r="F238" s="17"/>
      <c r="G238" s="21">
        <f>SUM(I238:P238)</f>
        <v>0</v>
      </c>
      <c r="H238" s="21"/>
      <c r="I238" s="51">
        <f>SUM(I237)</f>
        <v>0</v>
      </c>
      <c r="J238" s="51">
        <f t="shared" ref="J238:P238" si="4">SUM(J237)</f>
        <v>0</v>
      </c>
      <c r="K238" s="51">
        <f t="shared" si="4"/>
        <v>0</v>
      </c>
      <c r="L238" s="51">
        <f t="shared" si="4"/>
        <v>0</v>
      </c>
      <c r="M238" s="51">
        <f t="shared" si="4"/>
        <v>0</v>
      </c>
      <c r="N238" s="51">
        <f t="shared" si="4"/>
        <v>0</v>
      </c>
      <c r="O238" s="51">
        <f t="shared" si="4"/>
        <v>0</v>
      </c>
      <c r="P238" s="51">
        <f t="shared" si="4"/>
        <v>0</v>
      </c>
      <c r="Q238" s="57"/>
      <c r="R238" s="58"/>
      <c r="S238" s="58"/>
      <c r="T238" s="58"/>
      <c r="U238" s="58"/>
      <c r="V238" s="254"/>
      <c r="W238" s="59"/>
      <c r="X238" s="60"/>
    </row>
    <row r="239" spans="1:37" ht="40.5" customHeight="1">
      <c r="A239" s="273" t="s">
        <v>1668</v>
      </c>
      <c r="B239" s="267"/>
      <c r="C239" s="267"/>
      <c r="D239" s="267"/>
      <c r="E239" s="267"/>
      <c r="F239" s="267"/>
      <c r="G239" s="267"/>
      <c r="H239" s="267"/>
      <c r="I239" s="267"/>
      <c r="J239" s="267"/>
      <c r="K239" s="267"/>
      <c r="L239" s="267"/>
      <c r="M239" s="267"/>
      <c r="N239" s="267"/>
      <c r="O239" s="267"/>
      <c r="P239" s="270"/>
      <c r="Q239" s="271"/>
      <c r="R239" s="272"/>
      <c r="S239" s="527">
        <f>G284</f>
        <v>44</v>
      </c>
      <c r="T239" s="527"/>
      <c r="U239" s="502" t="s">
        <v>206</v>
      </c>
      <c r="V239" s="502"/>
      <c r="W239" s="274"/>
      <c r="X239" s="274"/>
      <c r="Y239" s="70"/>
      <c r="Z239" s="70"/>
      <c r="AA239" s="70"/>
      <c r="AB239" s="70"/>
      <c r="AC239" s="70"/>
      <c r="AD239" s="70"/>
      <c r="AE239" s="70"/>
      <c r="AF239" s="70"/>
      <c r="AG239" s="70"/>
      <c r="AH239" s="70"/>
      <c r="AI239" s="70"/>
      <c r="AJ239" s="70"/>
      <c r="AK239" s="70"/>
    </row>
    <row r="240" spans="1:37" ht="27.75" customHeight="1">
      <c r="A240" s="14">
        <v>1</v>
      </c>
      <c r="B240" s="453" t="s">
        <v>1669</v>
      </c>
      <c r="C240" s="262" t="s">
        <v>469</v>
      </c>
      <c r="D240" s="295" t="s">
        <v>195</v>
      </c>
      <c r="E240" s="467" t="s">
        <v>1681</v>
      </c>
      <c r="F240" s="415" t="s">
        <v>423</v>
      </c>
      <c r="G240" s="469">
        <v>45428</v>
      </c>
      <c r="H240" s="18" t="s">
        <v>233</v>
      </c>
      <c r="I240" s="50"/>
      <c r="J240" s="50">
        <v>1</v>
      </c>
      <c r="K240" s="50"/>
      <c r="L240" s="50"/>
      <c r="M240" s="50"/>
      <c r="N240" s="50"/>
      <c r="O240" s="50"/>
      <c r="P240" s="50"/>
      <c r="Q240" s="57"/>
      <c r="R240" s="58"/>
      <c r="S240" s="58"/>
      <c r="T240" s="58">
        <v>1</v>
      </c>
      <c r="U240" s="58"/>
      <c r="V240" s="468" t="s">
        <v>1134</v>
      </c>
      <c r="W240" s="258"/>
      <c r="X240" s="298"/>
    </row>
    <row r="241" spans="1:24" ht="27.75" customHeight="1">
      <c r="A241" s="14">
        <v>2</v>
      </c>
      <c r="B241" s="448" t="s">
        <v>1670</v>
      </c>
      <c r="C241" s="262" t="s">
        <v>469</v>
      </c>
      <c r="D241" s="295" t="s">
        <v>195</v>
      </c>
      <c r="E241" s="467" t="s">
        <v>1682</v>
      </c>
      <c r="F241" s="415" t="s">
        <v>423</v>
      </c>
      <c r="G241" s="469">
        <v>45429</v>
      </c>
      <c r="H241" s="18" t="s">
        <v>233</v>
      </c>
      <c r="I241" s="50"/>
      <c r="J241" s="50">
        <v>1</v>
      </c>
      <c r="K241" s="50"/>
      <c r="L241" s="50"/>
      <c r="M241" s="50"/>
      <c r="N241" s="50"/>
      <c r="O241" s="50"/>
      <c r="P241" s="50"/>
      <c r="Q241" s="57"/>
      <c r="R241" s="58"/>
      <c r="S241" s="58"/>
      <c r="T241" s="58">
        <v>1</v>
      </c>
      <c r="U241" s="58"/>
      <c r="V241" s="468" t="s">
        <v>1134</v>
      </c>
      <c r="W241" s="258"/>
      <c r="X241" s="298"/>
    </row>
    <row r="242" spans="1:24" ht="27.75" customHeight="1">
      <c r="A242" s="14">
        <v>3</v>
      </c>
      <c r="B242" s="453" t="s">
        <v>1671</v>
      </c>
      <c r="C242" s="262" t="s">
        <v>469</v>
      </c>
      <c r="D242" s="295" t="s">
        <v>195</v>
      </c>
      <c r="E242" s="467" t="s">
        <v>1682</v>
      </c>
      <c r="F242" s="415" t="s">
        <v>423</v>
      </c>
      <c r="G242" s="469">
        <v>45430</v>
      </c>
      <c r="H242" s="18" t="s">
        <v>233</v>
      </c>
      <c r="I242" s="50"/>
      <c r="J242" s="50">
        <v>1</v>
      </c>
      <c r="K242" s="50"/>
      <c r="L242" s="50"/>
      <c r="M242" s="50"/>
      <c r="N242" s="50"/>
      <c r="O242" s="50"/>
      <c r="P242" s="50"/>
      <c r="Q242" s="57"/>
      <c r="R242" s="58"/>
      <c r="S242" s="58"/>
      <c r="T242" s="58">
        <v>1</v>
      </c>
      <c r="U242" s="58"/>
      <c r="V242" s="468" t="s">
        <v>1134</v>
      </c>
      <c r="W242" s="258"/>
      <c r="X242" s="298"/>
    </row>
    <row r="243" spans="1:24" ht="27.75" customHeight="1">
      <c r="A243" s="14">
        <v>4</v>
      </c>
      <c r="B243" s="453" t="s">
        <v>1268</v>
      </c>
      <c r="C243" s="262" t="s">
        <v>469</v>
      </c>
      <c r="D243" s="295" t="s">
        <v>195</v>
      </c>
      <c r="E243" s="467" t="s">
        <v>1682</v>
      </c>
      <c r="F243" s="415" t="s">
        <v>423</v>
      </c>
      <c r="G243" s="469">
        <v>45431</v>
      </c>
      <c r="H243" s="18" t="s">
        <v>233</v>
      </c>
      <c r="I243" s="50"/>
      <c r="J243" s="50">
        <v>1</v>
      </c>
      <c r="K243" s="50"/>
      <c r="L243" s="50"/>
      <c r="M243" s="50"/>
      <c r="N243" s="50"/>
      <c r="O243" s="50"/>
      <c r="P243" s="50"/>
      <c r="Q243" s="57"/>
      <c r="R243" s="58"/>
      <c r="S243" s="58"/>
      <c r="T243" s="58">
        <v>1</v>
      </c>
      <c r="U243" s="58"/>
      <c r="V243" s="468" t="s">
        <v>1134</v>
      </c>
      <c r="W243" s="258"/>
      <c r="X243" s="298"/>
    </row>
    <row r="244" spans="1:24" ht="27.75" customHeight="1">
      <c r="A244" s="14">
        <v>5</v>
      </c>
      <c r="B244" s="454" t="s">
        <v>1672</v>
      </c>
      <c r="C244" s="262" t="s">
        <v>469</v>
      </c>
      <c r="D244" s="295" t="s">
        <v>195</v>
      </c>
      <c r="E244" s="467" t="s">
        <v>1682</v>
      </c>
      <c r="F244" s="415" t="s">
        <v>423</v>
      </c>
      <c r="G244" s="469">
        <v>45432</v>
      </c>
      <c r="H244" s="18" t="s">
        <v>233</v>
      </c>
      <c r="I244" s="50"/>
      <c r="J244" s="50">
        <v>1</v>
      </c>
      <c r="K244" s="50"/>
      <c r="L244" s="50"/>
      <c r="M244" s="50"/>
      <c r="N244" s="50"/>
      <c r="O244" s="50"/>
      <c r="P244" s="50"/>
      <c r="Q244" s="57"/>
      <c r="R244" s="58"/>
      <c r="S244" s="58"/>
      <c r="T244" s="58">
        <v>1</v>
      </c>
      <c r="U244" s="58"/>
      <c r="V244" s="468" t="s">
        <v>1134</v>
      </c>
      <c r="W244" s="258"/>
      <c r="X244" s="298"/>
    </row>
    <row r="245" spans="1:24" ht="27.75" customHeight="1">
      <c r="A245" s="14">
        <v>6</v>
      </c>
      <c r="B245" s="454" t="s">
        <v>1673</v>
      </c>
      <c r="C245" s="262" t="s">
        <v>469</v>
      </c>
      <c r="D245" s="295" t="s">
        <v>195</v>
      </c>
      <c r="E245" s="467" t="s">
        <v>1682</v>
      </c>
      <c r="F245" s="415" t="s">
        <v>423</v>
      </c>
      <c r="G245" s="469">
        <v>45433</v>
      </c>
      <c r="H245" s="18" t="s">
        <v>233</v>
      </c>
      <c r="I245" s="50"/>
      <c r="J245" s="50">
        <v>1</v>
      </c>
      <c r="K245" s="50"/>
      <c r="L245" s="50"/>
      <c r="M245" s="50"/>
      <c r="N245" s="50"/>
      <c r="O245" s="50"/>
      <c r="P245" s="50"/>
      <c r="Q245" s="57"/>
      <c r="R245" s="58"/>
      <c r="S245" s="58"/>
      <c r="T245" s="58">
        <v>1</v>
      </c>
      <c r="U245" s="58"/>
      <c r="V245" s="468" t="s">
        <v>1134</v>
      </c>
      <c r="W245" s="258"/>
      <c r="X245" s="298"/>
    </row>
    <row r="246" spans="1:24" ht="27.75" customHeight="1">
      <c r="A246" s="14">
        <v>7</v>
      </c>
      <c r="B246" s="450" t="s">
        <v>1674</v>
      </c>
      <c r="C246" s="262" t="s">
        <v>469</v>
      </c>
      <c r="D246" s="295" t="s">
        <v>195</v>
      </c>
      <c r="E246" s="467" t="s">
        <v>1682</v>
      </c>
      <c r="F246" s="415" t="s">
        <v>423</v>
      </c>
      <c r="G246" s="469">
        <v>45434</v>
      </c>
      <c r="H246" s="18" t="s">
        <v>233</v>
      </c>
      <c r="I246" s="50"/>
      <c r="J246" s="50">
        <v>1</v>
      </c>
      <c r="K246" s="50"/>
      <c r="L246" s="50"/>
      <c r="M246" s="50"/>
      <c r="N246" s="50"/>
      <c r="O246" s="50"/>
      <c r="P246" s="50"/>
      <c r="Q246" s="57"/>
      <c r="R246" s="58"/>
      <c r="S246" s="58"/>
      <c r="T246" s="58">
        <v>1</v>
      </c>
      <c r="U246" s="58"/>
      <c r="V246" s="468" t="s">
        <v>1134</v>
      </c>
      <c r="W246" s="258"/>
      <c r="X246" s="298"/>
    </row>
    <row r="247" spans="1:24" ht="27.75" customHeight="1">
      <c r="A247" s="14">
        <v>8</v>
      </c>
      <c r="B247" s="448" t="s">
        <v>1675</v>
      </c>
      <c r="C247" s="262" t="s">
        <v>469</v>
      </c>
      <c r="D247" s="295" t="s">
        <v>195</v>
      </c>
      <c r="E247" s="467" t="s">
        <v>1683</v>
      </c>
      <c r="F247" s="415" t="s">
        <v>423</v>
      </c>
      <c r="G247" s="469">
        <v>45435</v>
      </c>
      <c r="H247" s="18" t="s">
        <v>233</v>
      </c>
      <c r="I247" s="50"/>
      <c r="J247" s="50">
        <v>1</v>
      </c>
      <c r="K247" s="50"/>
      <c r="L247" s="50"/>
      <c r="M247" s="50"/>
      <c r="N247" s="50"/>
      <c r="O247" s="50"/>
      <c r="P247" s="50"/>
      <c r="Q247" s="57"/>
      <c r="R247" s="58"/>
      <c r="S247" s="58"/>
      <c r="T247" s="58">
        <v>1</v>
      </c>
      <c r="U247" s="58"/>
      <c r="V247" s="468" t="s">
        <v>1134</v>
      </c>
      <c r="W247" s="258"/>
      <c r="X247" s="298"/>
    </row>
    <row r="248" spans="1:24" ht="27.75" customHeight="1">
      <c r="A248" s="14">
        <v>9</v>
      </c>
      <c r="B248" s="453" t="s">
        <v>1676</v>
      </c>
      <c r="C248" s="262" t="s">
        <v>469</v>
      </c>
      <c r="D248" s="295" t="s">
        <v>195</v>
      </c>
      <c r="E248" s="467" t="s">
        <v>1682</v>
      </c>
      <c r="F248" s="415" t="s">
        <v>423</v>
      </c>
      <c r="G248" s="469">
        <v>45436</v>
      </c>
      <c r="H248" s="18" t="s">
        <v>233</v>
      </c>
      <c r="I248" s="50"/>
      <c r="J248" s="50">
        <v>1</v>
      </c>
      <c r="K248" s="50"/>
      <c r="L248" s="50"/>
      <c r="M248" s="50"/>
      <c r="N248" s="50"/>
      <c r="O248" s="50"/>
      <c r="P248" s="50"/>
      <c r="Q248" s="57"/>
      <c r="R248" s="58"/>
      <c r="S248" s="58"/>
      <c r="T248" s="58">
        <v>1</v>
      </c>
      <c r="U248" s="58"/>
      <c r="V248" s="468" t="s">
        <v>1134</v>
      </c>
      <c r="W248" s="258"/>
      <c r="X248" s="298"/>
    </row>
    <row r="249" spans="1:24" ht="27.75" customHeight="1">
      <c r="A249" s="14">
        <v>10</v>
      </c>
      <c r="B249" s="455" t="s">
        <v>1677</v>
      </c>
      <c r="C249" s="262" t="s">
        <v>469</v>
      </c>
      <c r="D249" s="295" t="s">
        <v>195</v>
      </c>
      <c r="E249" s="467" t="s">
        <v>1682</v>
      </c>
      <c r="F249" s="415" t="s">
        <v>423</v>
      </c>
      <c r="G249" s="469">
        <v>45437</v>
      </c>
      <c r="H249" s="18" t="s">
        <v>233</v>
      </c>
      <c r="I249" s="50"/>
      <c r="J249" s="50">
        <v>1</v>
      </c>
      <c r="K249" s="50"/>
      <c r="L249" s="50"/>
      <c r="M249" s="50"/>
      <c r="N249" s="50"/>
      <c r="O249" s="50"/>
      <c r="P249" s="50"/>
      <c r="Q249" s="57"/>
      <c r="R249" s="58"/>
      <c r="S249" s="58"/>
      <c r="T249" s="58">
        <v>1</v>
      </c>
      <c r="U249" s="58"/>
      <c r="V249" s="468" t="s">
        <v>1134</v>
      </c>
      <c r="W249" s="258"/>
      <c r="X249" s="298"/>
    </row>
    <row r="250" spans="1:24" ht="27.75" customHeight="1">
      <c r="A250" s="14">
        <v>11</v>
      </c>
      <c r="B250" s="453" t="s">
        <v>1273</v>
      </c>
      <c r="C250" s="262" t="s">
        <v>469</v>
      </c>
      <c r="D250" s="295" t="s">
        <v>195</v>
      </c>
      <c r="E250" s="467" t="s">
        <v>1298</v>
      </c>
      <c r="F250" s="415" t="s">
        <v>423</v>
      </c>
      <c r="G250" s="469">
        <v>45438</v>
      </c>
      <c r="H250" s="18" t="s">
        <v>233</v>
      </c>
      <c r="I250" s="50"/>
      <c r="J250" s="50">
        <v>1</v>
      </c>
      <c r="K250" s="50"/>
      <c r="L250" s="50"/>
      <c r="M250" s="50"/>
      <c r="N250" s="50"/>
      <c r="O250" s="50"/>
      <c r="P250" s="50"/>
      <c r="Q250" s="57"/>
      <c r="R250" s="58"/>
      <c r="S250" s="58"/>
      <c r="T250" s="58">
        <v>1</v>
      </c>
      <c r="U250" s="58"/>
      <c r="V250" s="468" t="s">
        <v>1134</v>
      </c>
      <c r="W250" s="258"/>
      <c r="X250" s="298"/>
    </row>
    <row r="251" spans="1:24" ht="27.75" customHeight="1">
      <c r="A251" s="14">
        <v>12</v>
      </c>
      <c r="B251" s="456" t="s">
        <v>1678</v>
      </c>
      <c r="C251" s="262" t="s">
        <v>469</v>
      </c>
      <c r="D251" s="295" t="s">
        <v>195</v>
      </c>
      <c r="E251" s="467" t="s">
        <v>1682</v>
      </c>
      <c r="F251" s="415" t="s">
        <v>423</v>
      </c>
      <c r="G251" s="469">
        <v>45439</v>
      </c>
      <c r="H251" s="18" t="s">
        <v>233</v>
      </c>
      <c r="I251" s="50"/>
      <c r="J251" s="50">
        <v>1</v>
      </c>
      <c r="K251" s="50"/>
      <c r="L251" s="50"/>
      <c r="M251" s="50"/>
      <c r="N251" s="50"/>
      <c r="O251" s="50"/>
      <c r="P251" s="50"/>
      <c r="Q251" s="57"/>
      <c r="R251" s="58"/>
      <c r="S251" s="58"/>
      <c r="T251" s="58">
        <v>1</v>
      </c>
      <c r="U251" s="58"/>
      <c r="V251" s="468" t="s">
        <v>1134</v>
      </c>
      <c r="W251" s="258"/>
      <c r="X251" s="298"/>
    </row>
    <row r="252" spans="1:24" ht="27.75" customHeight="1">
      <c r="A252" s="14">
        <v>13</v>
      </c>
      <c r="B252" s="453" t="s">
        <v>1275</v>
      </c>
      <c r="C252" s="262" t="s">
        <v>469</v>
      </c>
      <c r="D252" s="295" t="s">
        <v>195</v>
      </c>
      <c r="E252" s="467" t="s">
        <v>1682</v>
      </c>
      <c r="F252" s="415" t="s">
        <v>423</v>
      </c>
      <c r="G252" s="469">
        <v>45440</v>
      </c>
      <c r="H252" s="18" t="s">
        <v>233</v>
      </c>
      <c r="I252" s="50"/>
      <c r="J252" s="50">
        <v>1</v>
      </c>
      <c r="K252" s="50"/>
      <c r="L252" s="50"/>
      <c r="M252" s="50"/>
      <c r="N252" s="50"/>
      <c r="O252" s="50"/>
      <c r="P252" s="50"/>
      <c r="Q252" s="57"/>
      <c r="R252" s="58"/>
      <c r="S252" s="58"/>
      <c r="T252" s="58">
        <v>1</v>
      </c>
      <c r="U252" s="58"/>
      <c r="V252" s="468" t="s">
        <v>1134</v>
      </c>
      <c r="W252" s="258"/>
      <c r="X252" s="298"/>
    </row>
    <row r="253" spans="1:24" ht="27.75" customHeight="1">
      <c r="A253" s="14">
        <v>14</v>
      </c>
      <c r="B253" s="457" t="s">
        <v>1679</v>
      </c>
      <c r="C253" s="262" t="s">
        <v>469</v>
      </c>
      <c r="D253" s="295" t="s">
        <v>195</v>
      </c>
      <c r="E253" s="467" t="s">
        <v>1681</v>
      </c>
      <c r="F253" s="415" t="s">
        <v>423</v>
      </c>
      <c r="G253" s="469">
        <v>45441</v>
      </c>
      <c r="H253" s="18" t="s">
        <v>233</v>
      </c>
      <c r="I253" s="50"/>
      <c r="J253" s="50">
        <v>1</v>
      </c>
      <c r="K253" s="50"/>
      <c r="L253" s="50"/>
      <c r="M253" s="50"/>
      <c r="N253" s="50"/>
      <c r="O253" s="50"/>
      <c r="P253" s="50"/>
      <c r="Q253" s="57"/>
      <c r="R253" s="58"/>
      <c r="S253" s="58"/>
      <c r="T253" s="58">
        <v>1</v>
      </c>
      <c r="U253" s="58"/>
      <c r="V253" s="468" t="s">
        <v>1134</v>
      </c>
      <c r="W253" s="258"/>
      <c r="X253" s="298"/>
    </row>
    <row r="254" spans="1:24" ht="27.75" customHeight="1">
      <c r="A254" s="14">
        <v>15</v>
      </c>
      <c r="B254" s="453" t="s">
        <v>1277</v>
      </c>
      <c r="C254" s="262" t="s">
        <v>469</v>
      </c>
      <c r="D254" s="295" t="s">
        <v>195</v>
      </c>
      <c r="E254" s="467" t="s">
        <v>1682</v>
      </c>
      <c r="F254" s="415" t="s">
        <v>423</v>
      </c>
      <c r="G254" s="469">
        <v>45442</v>
      </c>
      <c r="H254" s="18" t="s">
        <v>233</v>
      </c>
      <c r="I254" s="50"/>
      <c r="J254" s="50">
        <v>1</v>
      </c>
      <c r="K254" s="50"/>
      <c r="L254" s="50"/>
      <c r="M254" s="50"/>
      <c r="N254" s="50"/>
      <c r="O254" s="50"/>
      <c r="P254" s="50"/>
      <c r="Q254" s="57"/>
      <c r="R254" s="58"/>
      <c r="S254" s="58"/>
      <c r="T254" s="58">
        <v>1</v>
      </c>
      <c r="U254" s="58"/>
      <c r="V254" s="468" t="s">
        <v>1134</v>
      </c>
      <c r="W254" s="258"/>
      <c r="X254" s="298"/>
    </row>
    <row r="255" spans="1:24" ht="27.75" customHeight="1">
      <c r="A255" s="14">
        <v>16</v>
      </c>
      <c r="B255" s="457" t="s">
        <v>1680</v>
      </c>
      <c r="C255" s="262" t="s">
        <v>469</v>
      </c>
      <c r="D255" s="295" t="s">
        <v>195</v>
      </c>
      <c r="E255" s="467" t="s">
        <v>1682</v>
      </c>
      <c r="F255" s="415" t="s">
        <v>423</v>
      </c>
      <c r="G255" s="469">
        <v>45443</v>
      </c>
      <c r="H255" s="18" t="s">
        <v>233</v>
      </c>
      <c r="I255" s="50"/>
      <c r="J255" s="50">
        <v>1</v>
      </c>
      <c r="K255" s="50"/>
      <c r="L255" s="50"/>
      <c r="M255" s="50"/>
      <c r="N255" s="50"/>
      <c r="O255" s="50"/>
      <c r="P255" s="50"/>
      <c r="Q255" s="57"/>
      <c r="R255" s="58"/>
      <c r="S255" s="58"/>
      <c r="T255" s="58">
        <v>1</v>
      </c>
      <c r="U255" s="58"/>
      <c r="V255" s="468" t="s">
        <v>1134</v>
      </c>
      <c r="W255" s="258"/>
      <c r="X255" s="298"/>
    </row>
    <row r="256" spans="1:24" ht="27.75" customHeight="1">
      <c r="A256" s="14">
        <v>17</v>
      </c>
      <c r="B256" s="457" t="s">
        <v>1684</v>
      </c>
      <c r="C256" s="262" t="s">
        <v>469</v>
      </c>
      <c r="D256" s="295" t="s">
        <v>195</v>
      </c>
      <c r="E256" s="253" t="s">
        <v>1707</v>
      </c>
      <c r="F256" s="459" t="s">
        <v>436</v>
      </c>
      <c r="G256" s="460">
        <v>45387</v>
      </c>
      <c r="H256" s="18" t="s">
        <v>233</v>
      </c>
      <c r="I256" s="462"/>
      <c r="J256" s="50">
        <v>1</v>
      </c>
      <c r="K256" s="50"/>
      <c r="L256" s="50"/>
      <c r="M256" s="50"/>
      <c r="N256" s="50"/>
      <c r="O256" s="50"/>
      <c r="P256" s="50"/>
      <c r="Q256" s="57"/>
      <c r="R256" s="58"/>
      <c r="S256" s="58"/>
      <c r="T256" s="58">
        <v>1</v>
      </c>
      <c r="U256" s="463"/>
      <c r="V256" s="464" t="s">
        <v>277</v>
      </c>
      <c r="W256" s="465"/>
      <c r="X256" s="466"/>
    </row>
    <row r="257" spans="1:24" ht="27.75" customHeight="1">
      <c r="A257" s="14">
        <v>18</v>
      </c>
      <c r="B257" s="457" t="s">
        <v>1685</v>
      </c>
      <c r="C257" s="262" t="s">
        <v>469</v>
      </c>
      <c r="D257" s="295" t="s">
        <v>195</v>
      </c>
      <c r="E257" s="253" t="s">
        <v>1707</v>
      </c>
      <c r="F257" s="459" t="s">
        <v>436</v>
      </c>
      <c r="G257" s="460">
        <v>45417</v>
      </c>
      <c r="H257" s="18" t="s">
        <v>233</v>
      </c>
      <c r="I257" s="462"/>
      <c r="J257" s="50">
        <v>1</v>
      </c>
      <c r="K257" s="50"/>
      <c r="L257" s="50"/>
      <c r="M257" s="50"/>
      <c r="N257" s="50"/>
      <c r="O257" s="50"/>
      <c r="P257" s="50"/>
      <c r="Q257" s="57"/>
      <c r="R257" s="58"/>
      <c r="S257" s="58"/>
      <c r="T257" s="58">
        <v>1</v>
      </c>
      <c r="U257" s="463"/>
      <c r="V257" s="464" t="s">
        <v>277</v>
      </c>
      <c r="W257" s="465"/>
      <c r="X257" s="466"/>
    </row>
    <row r="258" spans="1:24" ht="27.75" customHeight="1">
      <c r="A258" s="14">
        <v>19</v>
      </c>
      <c r="B258" s="457" t="s">
        <v>1686</v>
      </c>
      <c r="C258" s="262" t="s">
        <v>469</v>
      </c>
      <c r="D258" s="295" t="s">
        <v>195</v>
      </c>
      <c r="E258" s="253" t="s">
        <v>1708</v>
      </c>
      <c r="F258" s="459" t="s">
        <v>436</v>
      </c>
      <c r="G258" s="460">
        <v>45448</v>
      </c>
      <c r="H258" s="18" t="s">
        <v>233</v>
      </c>
      <c r="I258" s="462"/>
      <c r="J258" s="50">
        <v>1</v>
      </c>
      <c r="K258" s="50"/>
      <c r="L258" s="50"/>
      <c r="M258" s="50"/>
      <c r="N258" s="50"/>
      <c r="O258" s="50"/>
      <c r="P258" s="50"/>
      <c r="Q258" s="57"/>
      <c r="R258" s="58"/>
      <c r="S258" s="58"/>
      <c r="T258" s="58">
        <v>1</v>
      </c>
      <c r="U258" s="463"/>
      <c r="V258" s="464" t="s">
        <v>287</v>
      </c>
      <c r="W258" s="465"/>
      <c r="X258" s="466"/>
    </row>
    <row r="259" spans="1:24" ht="27.75" customHeight="1">
      <c r="A259" s="14">
        <v>20</v>
      </c>
      <c r="B259" s="457" t="s">
        <v>1687</v>
      </c>
      <c r="C259" s="262" t="s">
        <v>469</v>
      </c>
      <c r="D259" s="295" t="s">
        <v>195</v>
      </c>
      <c r="E259" s="253" t="s">
        <v>364</v>
      </c>
      <c r="F259" s="459" t="s">
        <v>436</v>
      </c>
      <c r="G259" s="460">
        <v>45478</v>
      </c>
      <c r="H259" s="18" t="s">
        <v>233</v>
      </c>
      <c r="I259" s="462"/>
      <c r="J259" s="50">
        <v>1</v>
      </c>
      <c r="K259" s="50"/>
      <c r="L259" s="50"/>
      <c r="M259" s="50"/>
      <c r="N259" s="50"/>
      <c r="O259" s="50"/>
      <c r="P259" s="50"/>
      <c r="Q259" s="57"/>
      <c r="R259" s="58"/>
      <c r="S259" s="58"/>
      <c r="T259" s="58">
        <v>1</v>
      </c>
      <c r="U259" s="463"/>
      <c r="V259" s="464" t="s">
        <v>277</v>
      </c>
      <c r="W259" s="465"/>
      <c r="X259" s="466"/>
    </row>
    <row r="260" spans="1:24" ht="27.75" customHeight="1">
      <c r="A260" s="14">
        <v>21</v>
      </c>
      <c r="B260" s="457" t="s">
        <v>1688</v>
      </c>
      <c r="C260" s="262" t="s">
        <v>469</v>
      </c>
      <c r="D260" s="295" t="s">
        <v>195</v>
      </c>
      <c r="E260" s="253" t="s">
        <v>1707</v>
      </c>
      <c r="F260" s="459" t="s">
        <v>436</v>
      </c>
      <c r="G260" s="460">
        <v>45509</v>
      </c>
      <c r="H260" s="18" t="s">
        <v>233</v>
      </c>
      <c r="I260" s="462"/>
      <c r="J260" s="50">
        <v>1</v>
      </c>
      <c r="K260" s="50"/>
      <c r="L260" s="50"/>
      <c r="M260" s="50"/>
      <c r="N260" s="50"/>
      <c r="O260" s="50"/>
      <c r="P260" s="50"/>
      <c r="Q260" s="57"/>
      <c r="R260" s="58"/>
      <c r="S260" s="58"/>
      <c r="T260" s="58">
        <v>1</v>
      </c>
      <c r="U260" s="463"/>
      <c r="V260" s="464" t="s">
        <v>287</v>
      </c>
      <c r="W260" s="465"/>
      <c r="X260" s="466"/>
    </row>
    <row r="261" spans="1:24" ht="27.75" customHeight="1">
      <c r="A261" s="14">
        <v>22</v>
      </c>
      <c r="B261" s="457" t="s">
        <v>1689</v>
      </c>
      <c r="C261" s="262" t="s">
        <v>469</v>
      </c>
      <c r="D261" s="295" t="s">
        <v>195</v>
      </c>
      <c r="E261" s="253" t="s">
        <v>364</v>
      </c>
      <c r="F261" s="459" t="s">
        <v>436</v>
      </c>
      <c r="G261" s="460">
        <v>45540</v>
      </c>
      <c r="H261" s="18" t="s">
        <v>233</v>
      </c>
      <c r="I261" s="462"/>
      <c r="J261" s="50">
        <v>1</v>
      </c>
      <c r="K261" s="50"/>
      <c r="L261" s="50"/>
      <c r="M261" s="50"/>
      <c r="N261" s="50"/>
      <c r="O261" s="50"/>
      <c r="P261" s="50"/>
      <c r="Q261" s="57"/>
      <c r="R261" s="58"/>
      <c r="S261" s="58"/>
      <c r="T261" s="58">
        <v>1</v>
      </c>
      <c r="U261" s="463"/>
      <c r="V261" s="464" t="s">
        <v>277</v>
      </c>
      <c r="W261" s="465"/>
      <c r="X261" s="466"/>
    </row>
    <row r="262" spans="1:24" ht="27.75" customHeight="1">
      <c r="A262" s="14">
        <v>23</v>
      </c>
      <c r="B262" s="457" t="s">
        <v>1690</v>
      </c>
      <c r="C262" s="262" t="s">
        <v>469</v>
      </c>
      <c r="D262" s="295" t="s">
        <v>195</v>
      </c>
      <c r="E262" s="253" t="s">
        <v>1707</v>
      </c>
      <c r="F262" s="459" t="s">
        <v>436</v>
      </c>
      <c r="G262" s="460">
        <v>45570</v>
      </c>
      <c r="H262" s="18" t="s">
        <v>233</v>
      </c>
      <c r="I262" s="462"/>
      <c r="J262" s="50">
        <v>1</v>
      </c>
      <c r="K262" s="50"/>
      <c r="L262" s="50"/>
      <c r="M262" s="50"/>
      <c r="N262" s="50"/>
      <c r="O262" s="50"/>
      <c r="P262" s="50"/>
      <c r="Q262" s="57"/>
      <c r="R262" s="58"/>
      <c r="S262" s="58"/>
      <c r="T262" s="58">
        <v>1</v>
      </c>
      <c r="U262" s="463"/>
      <c r="V262" s="464" t="s">
        <v>277</v>
      </c>
      <c r="W262" s="465"/>
      <c r="X262" s="466"/>
    </row>
    <row r="263" spans="1:24" ht="27.75" customHeight="1">
      <c r="A263" s="14">
        <v>24</v>
      </c>
      <c r="B263" s="457" t="s">
        <v>1691</v>
      </c>
      <c r="C263" s="262" t="s">
        <v>469</v>
      </c>
      <c r="D263" s="295" t="s">
        <v>195</v>
      </c>
      <c r="E263" s="253" t="s">
        <v>1707</v>
      </c>
      <c r="F263" s="459" t="s">
        <v>436</v>
      </c>
      <c r="G263" s="460">
        <v>45601</v>
      </c>
      <c r="H263" s="18" t="s">
        <v>233</v>
      </c>
      <c r="I263" s="462"/>
      <c r="J263" s="50">
        <v>1</v>
      </c>
      <c r="K263" s="50"/>
      <c r="L263" s="50"/>
      <c r="M263" s="50"/>
      <c r="N263" s="50"/>
      <c r="O263" s="50"/>
      <c r="P263" s="50"/>
      <c r="Q263" s="57"/>
      <c r="R263" s="58"/>
      <c r="S263" s="58"/>
      <c r="T263" s="58">
        <v>1</v>
      </c>
      <c r="U263" s="463"/>
      <c r="V263" s="464" t="s">
        <v>1704</v>
      </c>
      <c r="W263" s="465"/>
      <c r="X263" s="466"/>
    </row>
    <row r="264" spans="1:24" ht="27.75" customHeight="1">
      <c r="A264" s="14">
        <v>25</v>
      </c>
      <c r="B264" s="457" t="s">
        <v>1692</v>
      </c>
      <c r="C264" s="262" t="s">
        <v>469</v>
      </c>
      <c r="D264" s="295" t="s">
        <v>195</v>
      </c>
      <c r="E264" s="253" t="s">
        <v>364</v>
      </c>
      <c r="F264" s="459" t="s">
        <v>436</v>
      </c>
      <c r="G264" s="460">
        <v>45631</v>
      </c>
      <c r="H264" s="18" t="s">
        <v>233</v>
      </c>
      <c r="I264" s="462"/>
      <c r="J264" s="50">
        <v>1</v>
      </c>
      <c r="K264" s="50"/>
      <c r="L264" s="50"/>
      <c r="M264" s="50"/>
      <c r="N264" s="50"/>
      <c r="O264" s="50"/>
      <c r="P264" s="50"/>
      <c r="Q264" s="57"/>
      <c r="R264" s="58"/>
      <c r="S264" s="58"/>
      <c r="T264" s="58">
        <v>1</v>
      </c>
      <c r="U264" s="463"/>
      <c r="V264" s="464" t="s">
        <v>277</v>
      </c>
      <c r="W264" s="465"/>
      <c r="X264" s="466"/>
    </row>
    <row r="265" spans="1:24" ht="27.75" customHeight="1">
      <c r="A265" s="14">
        <v>26</v>
      </c>
      <c r="B265" s="457" t="s">
        <v>1693</v>
      </c>
      <c r="C265" s="262" t="s">
        <v>469</v>
      </c>
      <c r="D265" s="295" t="s">
        <v>195</v>
      </c>
      <c r="E265" s="253" t="s">
        <v>364</v>
      </c>
      <c r="F265" s="459" t="s">
        <v>436</v>
      </c>
      <c r="G265" s="460">
        <v>45425</v>
      </c>
      <c r="H265" s="18" t="s">
        <v>233</v>
      </c>
      <c r="I265" s="462"/>
      <c r="J265" s="50">
        <v>1</v>
      </c>
      <c r="K265" s="50"/>
      <c r="L265" s="50"/>
      <c r="M265" s="50"/>
      <c r="N265" s="50"/>
      <c r="O265" s="50"/>
      <c r="P265" s="50"/>
      <c r="Q265" s="57"/>
      <c r="R265" s="58"/>
      <c r="S265" s="58"/>
      <c r="T265" s="58">
        <v>1</v>
      </c>
      <c r="U265" s="463"/>
      <c r="V265" s="464" t="s">
        <v>277</v>
      </c>
      <c r="W265" s="465"/>
      <c r="X265" s="466"/>
    </row>
    <row r="266" spans="1:24" ht="27.75" customHeight="1">
      <c r="A266" s="14">
        <v>27</v>
      </c>
      <c r="B266" s="457" t="s">
        <v>1694</v>
      </c>
      <c r="C266" s="262" t="s">
        <v>469</v>
      </c>
      <c r="D266" s="295" t="s">
        <v>195</v>
      </c>
      <c r="E266" s="253" t="s">
        <v>1681</v>
      </c>
      <c r="F266" s="459" t="s">
        <v>436</v>
      </c>
      <c r="G266" s="460">
        <v>45426</v>
      </c>
      <c r="H266" s="18" t="s">
        <v>233</v>
      </c>
      <c r="I266" s="462"/>
      <c r="J266" s="50">
        <v>1</v>
      </c>
      <c r="K266" s="50"/>
      <c r="L266" s="50"/>
      <c r="M266" s="50"/>
      <c r="N266" s="50"/>
      <c r="O266" s="50"/>
      <c r="P266" s="50"/>
      <c r="Q266" s="57"/>
      <c r="R266" s="58"/>
      <c r="S266" s="58"/>
      <c r="T266" s="58">
        <v>1</v>
      </c>
      <c r="U266" s="463"/>
      <c r="V266" s="464" t="s">
        <v>277</v>
      </c>
      <c r="W266" s="465"/>
      <c r="X266" s="466"/>
    </row>
    <row r="267" spans="1:24" ht="27.75" customHeight="1">
      <c r="A267" s="14">
        <v>28</v>
      </c>
      <c r="B267" s="457" t="s">
        <v>1695</v>
      </c>
      <c r="C267" s="262" t="s">
        <v>469</v>
      </c>
      <c r="D267" s="295" t="s">
        <v>195</v>
      </c>
      <c r="E267" s="253" t="s">
        <v>1681</v>
      </c>
      <c r="F267" s="459" t="s">
        <v>436</v>
      </c>
      <c r="G267" s="460">
        <v>45427</v>
      </c>
      <c r="H267" s="18" t="s">
        <v>233</v>
      </c>
      <c r="I267" s="462"/>
      <c r="J267" s="50">
        <v>1</v>
      </c>
      <c r="K267" s="50"/>
      <c r="L267" s="50"/>
      <c r="M267" s="50"/>
      <c r="N267" s="50"/>
      <c r="O267" s="50"/>
      <c r="P267" s="50"/>
      <c r="Q267" s="57"/>
      <c r="R267" s="58"/>
      <c r="S267" s="58"/>
      <c r="T267" s="58">
        <v>1</v>
      </c>
      <c r="U267" s="463"/>
      <c r="V267" s="464" t="s">
        <v>277</v>
      </c>
      <c r="W267" s="465"/>
      <c r="X267" s="466"/>
    </row>
    <row r="268" spans="1:24" ht="27.75" customHeight="1">
      <c r="A268" s="14">
        <v>29</v>
      </c>
      <c r="B268" s="457" t="s">
        <v>1696</v>
      </c>
      <c r="C268" s="262" t="s">
        <v>469</v>
      </c>
      <c r="D268" s="295" t="s">
        <v>195</v>
      </c>
      <c r="E268" s="253" t="s">
        <v>1681</v>
      </c>
      <c r="F268" s="459" t="s">
        <v>436</v>
      </c>
      <c r="G268" s="460">
        <v>45428</v>
      </c>
      <c r="H268" s="18" t="s">
        <v>233</v>
      </c>
      <c r="I268" s="462"/>
      <c r="J268" s="50">
        <v>1</v>
      </c>
      <c r="K268" s="50"/>
      <c r="L268" s="50"/>
      <c r="M268" s="50"/>
      <c r="N268" s="50"/>
      <c r="O268" s="50"/>
      <c r="P268" s="50"/>
      <c r="Q268" s="57"/>
      <c r="R268" s="58"/>
      <c r="S268" s="58"/>
      <c r="T268" s="58">
        <v>1</v>
      </c>
      <c r="U268" s="463"/>
      <c r="V268" s="464" t="s">
        <v>1705</v>
      </c>
      <c r="W268" s="465"/>
      <c r="X268" s="466"/>
    </row>
    <row r="269" spans="1:24" ht="27.75" customHeight="1">
      <c r="A269" s="14">
        <v>30</v>
      </c>
      <c r="B269" s="457" t="s">
        <v>1697</v>
      </c>
      <c r="C269" s="262" t="s">
        <v>469</v>
      </c>
      <c r="D269" s="295" t="s">
        <v>195</v>
      </c>
      <c r="E269" s="253" t="s">
        <v>364</v>
      </c>
      <c r="F269" s="459" t="s">
        <v>436</v>
      </c>
      <c r="G269" s="460">
        <v>45429</v>
      </c>
      <c r="H269" s="18" t="s">
        <v>233</v>
      </c>
      <c r="I269" s="462"/>
      <c r="J269" s="50">
        <v>1</v>
      </c>
      <c r="K269" s="50"/>
      <c r="L269" s="50"/>
      <c r="M269" s="50"/>
      <c r="N269" s="50"/>
      <c r="O269" s="50"/>
      <c r="P269" s="50"/>
      <c r="Q269" s="57"/>
      <c r="R269" s="58"/>
      <c r="S269" s="58"/>
      <c r="T269" s="58">
        <v>1</v>
      </c>
      <c r="U269" s="463"/>
      <c r="V269" s="464" t="s">
        <v>271</v>
      </c>
      <c r="W269" s="465"/>
      <c r="X269" s="466"/>
    </row>
    <row r="270" spans="1:24" ht="27.75" customHeight="1">
      <c r="A270" s="14">
        <v>31</v>
      </c>
      <c r="B270" s="457" t="s">
        <v>1698</v>
      </c>
      <c r="C270" s="262" t="s">
        <v>469</v>
      </c>
      <c r="D270" s="295" t="s">
        <v>195</v>
      </c>
      <c r="E270" s="253" t="s">
        <v>364</v>
      </c>
      <c r="F270" s="459" t="s">
        <v>436</v>
      </c>
      <c r="G270" s="460">
        <v>45430</v>
      </c>
      <c r="H270" s="18" t="s">
        <v>233</v>
      </c>
      <c r="I270" s="462"/>
      <c r="J270" s="50">
        <v>1</v>
      </c>
      <c r="K270" s="50"/>
      <c r="L270" s="50"/>
      <c r="M270" s="50"/>
      <c r="N270" s="50"/>
      <c r="O270" s="50"/>
      <c r="P270" s="50"/>
      <c r="Q270" s="57"/>
      <c r="R270" s="58"/>
      <c r="S270" s="58"/>
      <c r="T270" s="58">
        <v>1</v>
      </c>
      <c r="U270" s="463"/>
      <c r="V270" s="464" t="s">
        <v>1706</v>
      </c>
      <c r="W270" s="465"/>
      <c r="X270" s="466"/>
    </row>
    <row r="271" spans="1:24" ht="27.75" customHeight="1">
      <c r="A271" s="14">
        <v>32</v>
      </c>
      <c r="B271" s="457" t="s">
        <v>1699</v>
      </c>
      <c r="C271" s="262" t="s">
        <v>469</v>
      </c>
      <c r="D271" s="295" t="s">
        <v>195</v>
      </c>
      <c r="E271" s="253" t="s">
        <v>364</v>
      </c>
      <c r="F271" s="459" t="s">
        <v>436</v>
      </c>
      <c r="G271" s="460">
        <v>45431</v>
      </c>
      <c r="H271" s="18" t="s">
        <v>233</v>
      </c>
      <c r="I271" s="462"/>
      <c r="J271" s="50">
        <v>1</v>
      </c>
      <c r="K271" s="50"/>
      <c r="L271" s="50"/>
      <c r="M271" s="50"/>
      <c r="N271" s="50"/>
      <c r="O271" s="50"/>
      <c r="P271" s="50"/>
      <c r="Q271" s="57"/>
      <c r="R271" s="58"/>
      <c r="S271" s="58"/>
      <c r="T271" s="58">
        <v>1</v>
      </c>
      <c r="U271" s="463"/>
      <c r="V271" s="464" t="s">
        <v>271</v>
      </c>
      <c r="W271" s="465"/>
      <c r="X271" s="466"/>
    </row>
    <row r="272" spans="1:24" ht="27.75" customHeight="1">
      <c r="A272" s="14">
        <v>33</v>
      </c>
      <c r="B272" s="457" t="s">
        <v>1700</v>
      </c>
      <c r="C272" s="262" t="s">
        <v>469</v>
      </c>
      <c r="D272" s="295" t="s">
        <v>195</v>
      </c>
      <c r="E272" s="253" t="s">
        <v>364</v>
      </c>
      <c r="F272" s="459" t="s">
        <v>436</v>
      </c>
      <c r="G272" s="460">
        <v>45432</v>
      </c>
      <c r="H272" s="18" t="s">
        <v>233</v>
      </c>
      <c r="I272" s="462"/>
      <c r="J272" s="50">
        <v>1</v>
      </c>
      <c r="K272" s="50"/>
      <c r="L272" s="50"/>
      <c r="M272" s="50"/>
      <c r="N272" s="50"/>
      <c r="O272" s="50"/>
      <c r="P272" s="50"/>
      <c r="Q272" s="57"/>
      <c r="R272" s="58"/>
      <c r="S272" s="58"/>
      <c r="T272" s="58">
        <v>1</v>
      </c>
      <c r="U272" s="463"/>
      <c r="V272" s="464" t="s">
        <v>271</v>
      </c>
      <c r="W272" s="465"/>
      <c r="X272" s="466"/>
    </row>
    <row r="273" spans="1:24" ht="27.75" customHeight="1">
      <c r="A273" s="14">
        <v>34</v>
      </c>
      <c r="B273" s="457" t="s">
        <v>1701</v>
      </c>
      <c r="C273" s="262" t="s">
        <v>469</v>
      </c>
      <c r="D273" s="295" t="s">
        <v>195</v>
      </c>
      <c r="E273" s="253" t="s">
        <v>364</v>
      </c>
      <c r="F273" s="459" t="s">
        <v>436</v>
      </c>
      <c r="G273" s="460">
        <v>45433</v>
      </c>
      <c r="H273" s="18" t="s">
        <v>233</v>
      </c>
      <c r="I273" s="462"/>
      <c r="J273" s="50">
        <v>1</v>
      </c>
      <c r="K273" s="50"/>
      <c r="L273" s="50"/>
      <c r="M273" s="50"/>
      <c r="N273" s="50"/>
      <c r="O273" s="50"/>
      <c r="P273" s="50"/>
      <c r="Q273" s="57"/>
      <c r="R273" s="58"/>
      <c r="S273" s="58"/>
      <c r="T273" s="58">
        <v>1</v>
      </c>
      <c r="U273" s="463"/>
      <c r="V273" s="464" t="s">
        <v>271</v>
      </c>
      <c r="W273" s="465"/>
      <c r="X273" s="466"/>
    </row>
    <row r="274" spans="1:24" ht="27.75" customHeight="1">
      <c r="A274" s="14">
        <v>35</v>
      </c>
      <c r="B274" s="457" t="s">
        <v>1702</v>
      </c>
      <c r="C274" s="262" t="s">
        <v>469</v>
      </c>
      <c r="D274" s="295" t="s">
        <v>195</v>
      </c>
      <c r="E274" s="253" t="s">
        <v>1681</v>
      </c>
      <c r="F274" s="459" t="s">
        <v>436</v>
      </c>
      <c r="G274" s="460">
        <v>45434</v>
      </c>
      <c r="H274" s="18" t="s">
        <v>233</v>
      </c>
      <c r="I274" s="462"/>
      <c r="J274" s="50">
        <v>1</v>
      </c>
      <c r="K274" s="50"/>
      <c r="L274" s="50"/>
      <c r="M274" s="50"/>
      <c r="N274" s="50"/>
      <c r="O274" s="50"/>
      <c r="P274" s="50"/>
      <c r="Q274" s="57"/>
      <c r="R274" s="58"/>
      <c r="S274" s="58"/>
      <c r="T274" s="58">
        <v>1</v>
      </c>
      <c r="U274" s="463"/>
      <c r="V274" s="464" t="s">
        <v>271</v>
      </c>
      <c r="W274" s="465"/>
      <c r="X274" s="466"/>
    </row>
    <row r="275" spans="1:24" ht="27.75" customHeight="1">
      <c r="A275" s="14">
        <v>36</v>
      </c>
      <c r="B275" s="457" t="s">
        <v>384</v>
      </c>
      <c r="C275" s="262" t="s">
        <v>469</v>
      </c>
      <c r="D275" s="295" t="s">
        <v>195</v>
      </c>
      <c r="E275" s="253" t="s">
        <v>364</v>
      </c>
      <c r="F275" s="459" t="s">
        <v>436</v>
      </c>
      <c r="G275" s="460">
        <v>45435</v>
      </c>
      <c r="H275" s="18" t="s">
        <v>233</v>
      </c>
      <c r="I275" s="462"/>
      <c r="J275" s="50">
        <v>1</v>
      </c>
      <c r="K275" s="50"/>
      <c r="L275" s="50"/>
      <c r="M275" s="50"/>
      <c r="N275" s="50"/>
      <c r="O275" s="50"/>
      <c r="P275" s="50"/>
      <c r="Q275" s="57"/>
      <c r="R275" s="58"/>
      <c r="S275" s="58"/>
      <c r="T275" s="58">
        <v>1</v>
      </c>
      <c r="U275" s="463"/>
      <c r="V275" s="464" t="s">
        <v>271</v>
      </c>
      <c r="W275" s="465"/>
      <c r="X275" s="466"/>
    </row>
    <row r="276" spans="1:24" ht="27.75" customHeight="1">
      <c r="A276" s="14">
        <v>37</v>
      </c>
      <c r="B276" s="457" t="s">
        <v>1703</v>
      </c>
      <c r="C276" s="262" t="s">
        <v>469</v>
      </c>
      <c r="D276" s="295" t="s">
        <v>195</v>
      </c>
      <c r="E276" s="253" t="s">
        <v>364</v>
      </c>
      <c r="F276" s="459" t="s">
        <v>436</v>
      </c>
      <c r="G276" s="460">
        <v>45436</v>
      </c>
      <c r="H276" s="18" t="s">
        <v>233</v>
      </c>
      <c r="I276" s="462"/>
      <c r="J276" s="50">
        <v>1</v>
      </c>
      <c r="K276" s="50"/>
      <c r="L276" s="50"/>
      <c r="M276" s="50"/>
      <c r="N276" s="50"/>
      <c r="O276" s="50"/>
      <c r="P276" s="50"/>
      <c r="Q276" s="57"/>
      <c r="R276" s="58"/>
      <c r="S276" s="58"/>
      <c r="T276" s="58">
        <v>1</v>
      </c>
      <c r="U276" s="463"/>
      <c r="V276" s="464" t="s">
        <v>271</v>
      </c>
      <c r="W276" s="465"/>
      <c r="X276" s="466"/>
    </row>
    <row r="277" spans="1:24" ht="27.75" customHeight="1">
      <c r="A277" s="14">
        <v>38</v>
      </c>
      <c r="B277" s="457" t="s">
        <v>1709</v>
      </c>
      <c r="C277" s="262" t="s">
        <v>469</v>
      </c>
      <c r="D277" s="295" t="s">
        <v>195</v>
      </c>
      <c r="E277" s="253" t="s">
        <v>364</v>
      </c>
      <c r="F277" s="459" t="s">
        <v>436</v>
      </c>
      <c r="G277" s="460">
        <v>45437</v>
      </c>
      <c r="H277" s="18" t="s">
        <v>233</v>
      </c>
      <c r="I277" s="462"/>
      <c r="J277" s="50">
        <v>1</v>
      </c>
      <c r="K277" s="50"/>
      <c r="L277" s="50"/>
      <c r="M277" s="50"/>
      <c r="N277" s="50"/>
      <c r="O277" s="50"/>
      <c r="P277" s="50"/>
      <c r="Q277" s="57"/>
      <c r="R277" s="58"/>
      <c r="S277" s="58"/>
      <c r="T277" s="58">
        <v>1</v>
      </c>
      <c r="U277" s="463"/>
      <c r="V277" s="464" t="s">
        <v>271</v>
      </c>
      <c r="W277" s="465"/>
      <c r="X277" s="466"/>
    </row>
    <row r="278" spans="1:24" ht="27.75" customHeight="1">
      <c r="A278" s="14">
        <v>39</v>
      </c>
      <c r="B278" s="457" t="s">
        <v>1710</v>
      </c>
      <c r="C278" s="262" t="s">
        <v>469</v>
      </c>
      <c r="D278" s="295" t="s">
        <v>195</v>
      </c>
      <c r="E278" s="253" t="s">
        <v>364</v>
      </c>
      <c r="F278" s="459" t="s">
        <v>436</v>
      </c>
      <c r="G278" s="460">
        <v>45438</v>
      </c>
      <c r="H278" s="18" t="s">
        <v>233</v>
      </c>
      <c r="I278" s="462"/>
      <c r="J278" s="50">
        <v>1</v>
      </c>
      <c r="K278" s="50"/>
      <c r="L278" s="50"/>
      <c r="M278" s="50"/>
      <c r="N278" s="50"/>
      <c r="O278" s="50"/>
      <c r="P278" s="50"/>
      <c r="Q278" s="57"/>
      <c r="R278" s="58"/>
      <c r="S278" s="58"/>
      <c r="T278" s="58">
        <v>1</v>
      </c>
      <c r="U278" s="463"/>
      <c r="V278" s="464" t="s">
        <v>271</v>
      </c>
      <c r="W278" s="465"/>
      <c r="X278" s="466"/>
    </row>
    <row r="279" spans="1:24" ht="27.75" customHeight="1">
      <c r="A279" s="14">
        <v>40</v>
      </c>
      <c r="B279" s="457" t="s">
        <v>1711</v>
      </c>
      <c r="C279" s="262" t="s">
        <v>469</v>
      </c>
      <c r="D279" s="295" t="s">
        <v>195</v>
      </c>
      <c r="E279" s="253" t="s">
        <v>364</v>
      </c>
      <c r="F279" s="459" t="s">
        <v>436</v>
      </c>
      <c r="G279" s="460">
        <v>45439</v>
      </c>
      <c r="H279" s="18" t="s">
        <v>233</v>
      </c>
      <c r="I279" s="462"/>
      <c r="J279" s="50">
        <v>1</v>
      </c>
      <c r="K279" s="50"/>
      <c r="L279" s="50"/>
      <c r="M279" s="50"/>
      <c r="N279" s="50"/>
      <c r="O279" s="50"/>
      <c r="P279" s="50"/>
      <c r="Q279" s="57"/>
      <c r="R279" s="58"/>
      <c r="S279" s="58"/>
      <c r="T279" s="58">
        <v>1</v>
      </c>
      <c r="U279" s="463"/>
      <c r="V279" s="464" t="s">
        <v>1715</v>
      </c>
      <c r="W279" s="465"/>
      <c r="X279" s="466"/>
    </row>
    <row r="280" spans="1:24" ht="27.75" customHeight="1">
      <c r="A280" s="14">
        <v>41</v>
      </c>
      <c r="B280" s="457" t="s">
        <v>1712</v>
      </c>
      <c r="C280" s="262" t="s">
        <v>469</v>
      </c>
      <c r="D280" s="295" t="s">
        <v>195</v>
      </c>
      <c r="E280" s="253" t="s">
        <v>1707</v>
      </c>
      <c r="F280" s="459" t="s">
        <v>436</v>
      </c>
      <c r="G280" s="460">
        <v>45440</v>
      </c>
      <c r="H280" s="18" t="s">
        <v>233</v>
      </c>
      <c r="I280" s="462"/>
      <c r="J280" s="50">
        <v>1</v>
      </c>
      <c r="K280" s="50"/>
      <c r="L280" s="50"/>
      <c r="M280" s="50"/>
      <c r="N280" s="50"/>
      <c r="O280" s="50"/>
      <c r="P280" s="50"/>
      <c r="Q280" s="57"/>
      <c r="R280" s="58"/>
      <c r="S280" s="58"/>
      <c r="T280" s="58">
        <v>1</v>
      </c>
      <c r="U280" s="463"/>
      <c r="V280" s="464" t="s">
        <v>271</v>
      </c>
      <c r="W280" s="465"/>
      <c r="X280" s="466"/>
    </row>
    <row r="281" spans="1:24" ht="27.75" customHeight="1">
      <c r="A281" s="14">
        <v>42</v>
      </c>
      <c r="B281" s="457" t="s">
        <v>1685</v>
      </c>
      <c r="C281" s="262" t="s">
        <v>469</v>
      </c>
      <c r="D281" s="295" t="s">
        <v>195</v>
      </c>
      <c r="E281" s="253" t="s">
        <v>364</v>
      </c>
      <c r="F281" s="459" t="s">
        <v>436</v>
      </c>
      <c r="G281" s="460">
        <v>45441</v>
      </c>
      <c r="H281" s="18" t="s">
        <v>233</v>
      </c>
      <c r="I281" s="462"/>
      <c r="J281" s="50">
        <v>1</v>
      </c>
      <c r="K281" s="50"/>
      <c r="L281" s="50"/>
      <c r="M281" s="50"/>
      <c r="N281" s="50"/>
      <c r="O281" s="50"/>
      <c r="P281" s="50"/>
      <c r="Q281" s="57"/>
      <c r="R281" s="58"/>
      <c r="S281" s="58"/>
      <c r="T281" s="58">
        <v>1</v>
      </c>
      <c r="U281" s="463"/>
      <c r="V281" s="464" t="s">
        <v>271</v>
      </c>
      <c r="W281" s="465"/>
      <c r="X281" s="466"/>
    </row>
    <row r="282" spans="1:24" ht="27.75" customHeight="1">
      <c r="A282" s="14">
        <v>43</v>
      </c>
      <c r="B282" s="457" t="s">
        <v>1713</v>
      </c>
      <c r="C282" s="262" t="s">
        <v>469</v>
      </c>
      <c r="D282" s="295" t="s">
        <v>195</v>
      </c>
      <c r="E282" s="253" t="s">
        <v>1707</v>
      </c>
      <c r="F282" s="459" t="s">
        <v>436</v>
      </c>
      <c r="G282" s="460">
        <v>45442</v>
      </c>
      <c r="H282" s="18" t="s">
        <v>233</v>
      </c>
      <c r="I282" s="462"/>
      <c r="J282" s="50">
        <v>1</v>
      </c>
      <c r="K282" s="50"/>
      <c r="L282" s="50"/>
      <c r="M282" s="50"/>
      <c r="N282" s="50"/>
      <c r="O282" s="50"/>
      <c r="P282" s="50"/>
      <c r="Q282" s="57"/>
      <c r="R282" s="58"/>
      <c r="S282" s="58"/>
      <c r="T282" s="58">
        <v>1</v>
      </c>
      <c r="U282" s="463"/>
      <c r="V282" s="464" t="s">
        <v>271</v>
      </c>
      <c r="W282" s="465"/>
      <c r="X282" s="466"/>
    </row>
    <row r="283" spans="1:24" ht="27.75" customHeight="1">
      <c r="A283" s="14">
        <v>44</v>
      </c>
      <c r="B283" s="457" t="s">
        <v>1714</v>
      </c>
      <c r="C283" s="262" t="s">
        <v>469</v>
      </c>
      <c r="D283" s="295" t="s">
        <v>195</v>
      </c>
      <c r="E283" s="253" t="s">
        <v>364</v>
      </c>
      <c r="F283" s="459" t="s">
        <v>436</v>
      </c>
      <c r="G283" s="460">
        <v>45443</v>
      </c>
      <c r="H283" s="18" t="s">
        <v>233</v>
      </c>
      <c r="I283" s="462"/>
      <c r="J283" s="50">
        <v>1</v>
      </c>
      <c r="K283" s="50"/>
      <c r="L283" s="50"/>
      <c r="M283" s="50"/>
      <c r="N283" s="50"/>
      <c r="O283" s="50"/>
      <c r="P283" s="50"/>
      <c r="Q283" s="57"/>
      <c r="R283" s="58"/>
      <c r="S283" s="58"/>
      <c r="T283" s="58">
        <v>1</v>
      </c>
      <c r="U283" s="463"/>
      <c r="V283" s="464" t="s">
        <v>1706</v>
      </c>
      <c r="W283" s="465"/>
      <c r="X283" s="466"/>
    </row>
    <row r="284" spans="1:24" ht="27.75" customHeight="1">
      <c r="A284" s="14"/>
      <c r="B284" s="19"/>
      <c r="C284" s="20"/>
      <c r="D284" s="19"/>
      <c r="E284" s="20"/>
      <c r="F284" s="17"/>
      <c r="G284" s="21">
        <f>SUM(I284:P284)</f>
        <v>44</v>
      </c>
      <c r="H284" s="21"/>
      <c r="I284" s="51">
        <f>SUM(I237:I283)</f>
        <v>0</v>
      </c>
      <c r="J284" s="51">
        <f>SUM(J237:J283)</f>
        <v>44</v>
      </c>
      <c r="K284" s="51">
        <f>SUM(K218:K283)</f>
        <v>0</v>
      </c>
      <c r="L284" s="51">
        <f>SUM(L218:L283)</f>
        <v>0</v>
      </c>
      <c r="M284" s="51">
        <f>SUM(M237:M283)</f>
        <v>0</v>
      </c>
      <c r="N284" s="51">
        <f>SUM(N218:N283)</f>
        <v>0</v>
      </c>
      <c r="O284" s="51">
        <f>SUM(O218:O283)</f>
        <v>0</v>
      </c>
      <c r="P284" s="51">
        <f>SUM(P218:P283)</f>
        <v>0</v>
      </c>
      <c r="Q284" s="57"/>
      <c r="R284" s="58"/>
      <c r="S284" s="58"/>
      <c r="T284" s="58"/>
      <c r="U284" s="58"/>
      <c r="V284" s="254"/>
      <c r="W284" s="59"/>
      <c r="X284" s="60"/>
    </row>
    <row r="285" spans="1:24" ht="27.75" customHeight="1">
      <c r="A285" s="268" t="s">
        <v>1716</v>
      </c>
      <c r="B285" s="269"/>
      <c r="C285" s="269"/>
      <c r="D285" s="269"/>
      <c r="E285" s="269"/>
      <c r="F285" s="269"/>
      <c r="G285" s="267"/>
      <c r="H285" s="267"/>
      <c r="I285" s="267"/>
      <c r="J285" s="267"/>
      <c r="K285" s="267"/>
      <c r="L285" s="267"/>
      <c r="M285" s="267"/>
      <c r="N285" s="267"/>
      <c r="O285" s="267"/>
      <c r="P285" s="270"/>
      <c r="Q285" s="271"/>
      <c r="R285" s="272"/>
      <c r="S285" s="501">
        <f>G301</f>
        <v>15</v>
      </c>
      <c r="T285" s="501"/>
      <c r="U285" s="502" t="s">
        <v>206</v>
      </c>
      <c r="V285" s="502"/>
      <c r="W285" s="260"/>
      <c r="X285" s="261"/>
    </row>
    <row r="286" spans="1:24" ht="27.75" customHeight="1">
      <c r="A286" s="266">
        <v>1</v>
      </c>
      <c r="B286" s="296" t="s">
        <v>917</v>
      </c>
      <c r="C286" s="16" t="s">
        <v>468</v>
      </c>
      <c r="D286" s="15" t="s">
        <v>1717</v>
      </c>
      <c r="E286" s="255" t="s">
        <v>1718</v>
      </c>
      <c r="F286" s="459" t="s">
        <v>373</v>
      </c>
      <c r="G286" s="297" t="s">
        <v>1720</v>
      </c>
      <c r="H286" s="278" t="s">
        <v>233</v>
      </c>
      <c r="I286" s="279"/>
      <c r="J286" s="279">
        <v>1</v>
      </c>
      <c r="K286" s="279"/>
      <c r="L286" s="279"/>
      <c r="M286" s="279"/>
      <c r="N286" s="279"/>
      <c r="O286" s="279"/>
      <c r="P286" s="279"/>
      <c r="Q286" s="280"/>
      <c r="R286" s="281"/>
      <c r="S286" s="281"/>
      <c r="T286" s="281">
        <v>1</v>
      </c>
      <c r="U286" s="281"/>
      <c r="V286" s="277" t="s">
        <v>271</v>
      </c>
      <c r="W286" s="258"/>
      <c r="X286" s="259"/>
    </row>
    <row r="287" spans="1:24" ht="27.75" customHeight="1">
      <c r="A287" s="266">
        <v>2</v>
      </c>
      <c r="B287" s="296" t="s">
        <v>918</v>
      </c>
      <c r="C287" s="16" t="s">
        <v>468</v>
      </c>
      <c r="D287" s="15" t="s">
        <v>1717</v>
      </c>
      <c r="E287" s="255" t="s">
        <v>1718</v>
      </c>
      <c r="F287" s="459" t="s">
        <v>373</v>
      </c>
      <c r="G287" s="297" t="s">
        <v>1721</v>
      </c>
      <c r="H287" s="278" t="s">
        <v>233</v>
      </c>
      <c r="I287" s="279"/>
      <c r="J287" s="279">
        <v>1</v>
      </c>
      <c r="K287" s="279"/>
      <c r="L287" s="279"/>
      <c r="M287" s="279"/>
      <c r="N287" s="279"/>
      <c r="O287" s="279"/>
      <c r="P287" s="279"/>
      <c r="Q287" s="280"/>
      <c r="R287" s="281"/>
      <c r="S287" s="281"/>
      <c r="T287" s="281">
        <v>1</v>
      </c>
      <c r="U287" s="82"/>
      <c r="V287" s="277" t="s">
        <v>271</v>
      </c>
      <c r="W287" s="83"/>
      <c r="X287" s="276"/>
    </row>
    <row r="288" spans="1:24" ht="27.75" customHeight="1">
      <c r="A288" s="266">
        <v>3</v>
      </c>
      <c r="B288" s="296" t="s">
        <v>919</v>
      </c>
      <c r="C288" s="16" t="s">
        <v>468</v>
      </c>
      <c r="D288" s="15" t="s">
        <v>1717</v>
      </c>
      <c r="E288" s="255" t="s">
        <v>1718</v>
      </c>
      <c r="F288" s="459" t="s">
        <v>373</v>
      </c>
      <c r="G288" s="297" t="s">
        <v>1722</v>
      </c>
      <c r="H288" s="278" t="s">
        <v>233</v>
      </c>
      <c r="I288" s="279"/>
      <c r="J288" s="279">
        <v>1</v>
      </c>
      <c r="K288" s="279"/>
      <c r="L288" s="279"/>
      <c r="M288" s="279"/>
      <c r="N288" s="279"/>
      <c r="O288" s="279"/>
      <c r="P288" s="279"/>
      <c r="Q288" s="280"/>
      <c r="R288" s="281"/>
      <c r="S288" s="281"/>
      <c r="T288" s="281">
        <v>1</v>
      </c>
      <c r="U288" s="82"/>
      <c r="V288" s="277" t="s">
        <v>271</v>
      </c>
      <c r="W288" s="83"/>
      <c r="X288" s="276"/>
    </row>
    <row r="289" spans="1:24" ht="27.75" customHeight="1">
      <c r="A289" s="266">
        <v>4</v>
      </c>
      <c r="B289" s="296" t="s">
        <v>920</v>
      </c>
      <c r="C289" s="16" t="s">
        <v>468</v>
      </c>
      <c r="D289" s="15" t="s">
        <v>1717</v>
      </c>
      <c r="E289" s="255" t="s">
        <v>1718</v>
      </c>
      <c r="F289" s="459" t="s">
        <v>373</v>
      </c>
      <c r="G289" s="297" t="s">
        <v>1723</v>
      </c>
      <c r="H289" s="278" t="s">
        <v>233</v>
      </c>
      <c r="I289" s="279"/>
      <c r="J289" s="279">
        <v>1</v>
      </c>
      <c r="K289" s="279"/>
      <c r="L289" s="279"/>
      <c r="M289" s="279"/>
      <c r="N289" s="279"/>
      <c r="O289" s="279"/>
      <c r="P289" s="279"/>
      <c r="Q289" s="280"/>
      <c r="R289" s="281"/>
      <c r="S289" s="281"/>
      <c r="T289" s="281">
        <v>1</v>
      </c>
      <c r="U289" s="82"/>
      <c r="V289" s="277" t="s">
        <v>271</v>
      </c>
      <c r="W289" s="83"/>
      <c r="X289" s="276"/>
    </row>
    <row r="290" spans="1:24" ht="27.75" customHeight="1">
      <c r="A290" s="266">
        <v>5</v>
      </c>
      <c r="B290" s="296" t="s">
        <v>921</v>
      </c>
      <c r="C290" s="16" t="s">
        <v>468</v>
      </c>
      <c r="D290" s="15" t="s">
        <v>1717</v>
      </c>
      <c r="E290" s="255" t="s">
        <v>1719</v>
      </c>
      <c r="F290" s="459" t="s">
        <v>373</v>
      </c>
      <c r="G290" s="297" t="s">
        <v>1724</v>
      </c>
      <c r="H290" s="278" t="s">
        <v>233</v>
      </c>
      <c r="I290" s="279"/>
      <c r="J290" s="279">
        <v>1</v>
      </c>
      <c r="K290" s="279"/>
      <c r="L290" s="279"/>
      <c r="M290" s="279"/>
      <c r="N290" s="279"/>
      <c r="O290" s="279"/>
      <c r="P290" s="279"/>
      <c r="Q290" s="280"/>
      <c r="R290" s="281"/>
      <c r="S290" s="281"/>
      <c r="T290" s="281">
        <v>1</v>
      </c>
      <c r="U290" s="82"/>
      <c r="V290" s="277" t="s">
        <v>271</v>
      </c>
      <c r="W290" s="83"/>
      <c r="X290" s="276"/>
    </row>
    <row r="291" spans="1:24" ht="27.75" customHeight="1">
      <c r="A291" s="266">
        <v>6</v>
      </c>
      <c r="B291" s="296" t="s">
        <v>922</v>
      </c>
      <c r="C291" s="16" t="s">
        <v>468</v>
      </c>
      <c r="D291" s="15" t="s">
        <v>1717</v>
      </c>
      <c r="E291" s="255" t="s">
        <v>1718</v>
      </c>
      <c r="F291" s="459" t="s">
        <v>373</v>
      </c>
      <c r="G291" s="297" t="s">
        <v>1725</v>
      </c>
      <c r="H291" s="278" t="s">
        <v>233</v>
      </c>
      <c r="I291" s="279"/>
      <c r="J291" s="279">
        <v>1</v>
      </c>
      <c r="K291" s="279"/>
      <c r="L291" s="279"/>
      <c r="M291" s="279"/>
      <c r="N291" s="279"/>
      <c r="O291" s="279"/>
      <c r="P291" s="279"/>
      <c r="Q291" s="280"/>
      <c r="R291" s="281"/>
      <c r="S291" s="281"/>
      <c r="T291" s="281">
        <v>1</v>
      </c>
      <c r="U291" s="82"/>
      <c r="V291" s="277" t="s">
        <v>271</v>
      </c>
      <c r="W291" s="83"/>
      <c r="X291" s="276"/>
    </row>
    <row r="292" spans="1:24" ht="27.75" customHeight="1">
      <c r="A292" s="266">
        <v>7</v>
      </c>
      <c r="B292" s="296" t="s">
        <v>923</v>
      </c>
      <c r="C292" s="16" t="s">
        <v>468</v>
      </c>
      <c r="D292" s="15" t="s">
        <v>1717</v>
      </c>
      <c r="E292" s="255" t="s">
        <v>1718</v>
      </c>
      <c r="F292" s="459" t="s">
        <v>373</v>
      </c>
      <c r="G292" s="297" t="s">
        <v>1726</v>
      </c>
      <c r="H292" s="278" t="s">
        <v>233</v>
      </c>
      <c r="I292" s="279"/>
      <c r="J292" s="279">
        <v>1</v>
      </c>
      <c r="K292" s="279"/>
      <c r="L292" s="279"/>
      <c r="M292" s="279"/>
      <c r="N292" s="279"/>
      <c r="O292" s="279"/>
      <c r="P292" s="279"/>
      <c r="Q292" s="280"/>
      <c r="R292" s="281"/>
      <c r="S292" s="281"/>
      <c r="T292" s="281">
        <v>1</v>
      </c>
      <c r="U292" s="82"/>
      <c r="V292" s="277" t="s">
        <v>271</v>
      </c>
      <c r="W292" s="83"/>
      <c r="X292" s="276"/>
    </row>
    <row r="293" spans="1:24" ht="27.75" customHeight="1">
      <c r="A293" s="266">
        <v>8</v>
      </c>
      <c r="B293" s="296" t="s">
        <v>924</v>
      </c>
      <c r="C293" s="16" t="s">
        <v>468</v>
      </c>
      <c r="D293" s="15" t="s">
        <v>1717</v>
      </c>
      <c r="E293" s="255" t="s">
        <v>1718</v>
      </c>
      <c r="F293" s="459" t="s">
        <v>373</v>
      </c>
      <c r="G293" s="297" t="s">
        <v>1727</v>
      </c>
      <c r="H293" s="278" t="s">
        <v>233</v>
      </c>
      <c r="I293" s="279"/>
      <c r="J293" s="279">
        <v>1</v>
      </c>
      <c r="K293" s="279"/>
      <c r="L293" s="279"/>
      <c r="M293" s="279"/>
      <c r="N293" s="279"/>
      <c r="O293" s="279"/>
      <c r="P293" s="279"/>
      <c r="Q293" s="280"/>
      <c r="R293" s="281"/>
      <c r="S293" s="281"/>
      <c r="T293" s="281">
        <v>1</v>
      </c>
      <c r="U293" s="82"/>
      <c r="V293" s="277" t="s">
        <v>271</v>
      </c>
      <c r="W293" s="264"/>
      <c r="X293" s="265"/>
    </row>
    <row r="294" spans="1:24" ht="45.6" customHeight="1">
      <c r="A294" s="266">
        <v>9</v>
      </c>
      <c r="B294" s="296" t="s">
        <v>925</v>
      </c>
      <c r="C294" s="16" t="s">
        <v>468</v>
      </c>
      <c r="D294" s="15" t="s">
        <v>1717</v>
      </c>
      <c r="E294" s="255" t="s">
        <v>1343</v>
      </c>
      <c r="F294" s="459" t="s">
        <v>373</v>
      </c>
      <c r="G294" s="297" t="s">
        <v>1728</v>
      </c>
      <c r="H294" s="278" t="s">
        <v>233</v>
      </c>
      <c r="I294" s="279"/>
      <c r="J294" s="279">
        <v>1</v>
      </c>
      <c r="K294" s="279"/>
      <c r="L294" s="279"/>
      <c r="M294" s="279"/>
      <c r="N294" s="279"/>
      <c r="O294" s="279"/>
      <c r="P294" s="279"/>
      <c r="Q294" s="280"/>
      <c r="R294" s="281"/>
      <c r="S294" s="281"/>
      <c r="T294" s="281">
        <v>1</v>
      </c>
      <c r="U294" s="82"/>
      <c r="V294" s="277" t="s">
        <v>271</v>
      </c>
      <c r="W294" s="83"/>
      <c r="X294" s="84"/>
    </row>
    <row r="295" spans="1:24" ht="42" customHeight="1">
      <c r="A295" s="266">
        <v>10</v>
      </c>
      <c r="B295" s="296" t="s">
        <v>946</v>
      </c>
      <c r="C295" s="16" t="s">
        <v>468</v>
      </c>
      <c r="D295" s="15" t="s">
        <v>1717</v>
      </c>
      <c r="E295" s="255" t="s">
        <v>1718</v>
      </c>
      <c r="F295" s="459" t="s">
        <v>373</v>
      </c>
      <c r="G295" s="297" t="s">
        <v>1729</v>
      </c>
      <c r="H295" s="278" t="s">
        <v>233</v>
      </c>
      <c r="I295" s="279"/>
      <c r="J295" s="279">
        <v>1</v>
      </c>
      <c r="K295" s="279"/>
      <c r="L295" s="279"/>
      <c r="M295" s="279"/>
      <c r="N295" s="279"/>
      <c r="O295" s="279"/>
      <c r="P295" s="279"/>
      <c r="Q295" s="280"/>
      <c r="R295" s="281"/>
      <c r="S295" s="281"/>
      <c r="T295" s="281">
        <v>1</v>
      </c>
      <c r="U295" s="82"/>
      <c r="V295" s="277" t="s">
        <v>271</v>
      </c>
      <c r="W295" s="83"/>
      <c r="X295" s="84"/>
    </row>
    <row r="296" spans="1:24" ht="37.5" customHeight="1">
      <c r="A296" s="266">
        <v>11</v>
      </c>
      <c r="B296" s="296" t="s">
        <v>947</v>
      </c>
      <c r="C296" s="16" t="s">
        <v>468</v>
      </c>
      <c r="D296" s="15" t="s">
        <v>1717</v>
      </c>
      <c r="E296" s="255" t="s">
        <v>1343</v>
      </c>
      <c r="F296" s="459" t="s">
        <v>373</v>
      </c>
      <c r="G296" s="297" t="s">
        <v>1730</v>
      </c>
      <c r="H296" s="278" t="s">
        <v>233</v>
      </c>
      <c r="I296" s="279"/>
      <c r="J296" s="279">
        <v>1</v>
      </c>
      <c r="K296" s="279"/>
      <c r="L296" s="279"/>
      <c r="M296" s="279"/>
      <c r="N296" s="279"/>
      <c r="O296" s="279"/>
      <c r="P296" s="279"/>
      <c r="Q296" s="280"/>
      <c r="R296" s="281"/>
      <c r="S296" s="281"/>
      <c r="T296" s="281">
        <v>1</v>
      </c>
      <c r="U296" s="82"/>
      <c r="V296" s="277" t="s">
        <v>271</v>
      </c>
      <c r="W296" s="83"/>
      <c r="X296" s="84"/>
    </row>
    <row r="297" spans="1:24" ht="35.450000000000003" customHeight="1">
      <c r="A297" s="266">
        <v>12</v>
      </c>
      <c r="B297" s="296" t="s">
        <v>948</v>
      </c>
      <c r="C297" s="16" t="s">
        <v>468</v>
      </c>
      <c r="D297" s="15" t="s">
        <v>1717</v>
      </c>
      <c r="E297" s="255" t="s">
        <v>1343</v>
      </c>
      <c r="F297" s="459" t="s">
        <v>373</v>
      </c>
      <c r="G297" s="297" t="s">
        <v>1731</v>
      </c>
      <c r="H297" s="278" t="s">
        <v>233</v>
      </c>
      <c r="I297" s="279"/>
      <c r="J297" s="279">
        <v>1</v>
      </c>
      <c r="K297" s="279"/>
      <c r="L297" s="279"/>
      <c r="M297" s="279"/>
      <c r="N297" s="279"/>
      <c r="O297" s="279"/>
      <c r="P297" s="279"/>
      <c r="Q297" s="280"/>
      <c r="R297" s="281"/>
      <c r="S297" s="281"/>
      <c r="T297" s="281">
        <v>1</v>
      </c>
      <c r="U297" s="82"/>
      <c r="V297" s="277" t="s">
        <v>271</v>
      </c>
      <c r="W297" s="83"/>
      <c r="X297" s="84"/>
    </row>
    <row r="298" spans="1:24" ht="36.6" customHeight="1">
      <c r="A298" s="266">
        <v>13</v>
      </c>
      <c r="B298" s="296" t="s">
        <v>949</v>
      </c>
      <c r="C298" s="16" t="s">
        <v>468</v>
      </c>
      <c r="D298" s="15" t="s">
        <v>1717</v>
      </c>
      <c r="E298" s="255" t="s">
        <v>1718</v>
      </c>
      <c r="F298" s="459" t="s">
        <v>373</v>
      </c>
      <c r="G298" s="297" t="s">
        <v>1732</v>
      </c>
      <c r="H298" s="278" t="s">
        <v>233</v>
      </c>
      <c r="I298" s="279"/>
      <c r="J298" s="279">
        <v>1</v>
      </c>
      <c r="K298" s="279"/>
      <c r="L298" s="279"/>
      <c r="M298" s="279"/>
      <c r="N298" s="279"/>
      <c r="O298" s="279"/>
      <c r="P298" s="279"/>
      <c r="Q298" s="280"/>
      <c r="R298" s="281"/>
      <c r="S298" s="281"/>
      <c r="T298" s="281">
        <v>1</v>
      </c>
      <c r="U298" s="82"/>
      <c r="V298" s="277" t="s">
        <v>271</v>
      </c>
      <c r="W298" s="83"/>
      <c r="X298" s="84"/>
    </row>
    <row r="299" spans="1:24" ht="41.1" customHeight="1">
      <c r="A299" s="266">
        <v>14</v>
      </c>
      <c r="B299" s="296" t="s">
        <v>951</v>
      </c>
      <c r="C299" s="16" t="s">
        <v>468</v>
      </c>
      <c r="D299" s="15" t="s">
        <v>1717</v>
      </c>
      <c r="E299" s="255" t="s">
        <v>1718</v>
      </c>
      <c r="F299" s="459" t="s">
        <v>373</v>
      </c>
      <c r="G299" s="297" t="s">
        <v>1733</v>
      </c>
      <c r="H299" s="278" t="s">
        <v>233</v>
      </c>
      <c r="I299" s="279"/>
      <c r="J299" s="279">
        <v>1</v>
      </c>
      <c r="K299" s="279"/>
      <c r="L299" s="279"/>
      <c r="M299" s="279"/>
      <c r="N299" s="279"/>
      <c r="O299" s="279"/>
      <c r="P299" s="279"/>
      <c r="Q299" s="280"/>
      <c r="R299" s="281"/>
      <c r="S299" s="281"/>
      <c r="T299" s="281">
        <v>1</v>
      </c>
      <c r="U299" s="82"/>
      <c r="V299" s="277" t="s">
        <v>271</v>
      </c>
      <c r="W299" s="83"/>
      <c r="X299" s="84"/>
    </row>
    <row r="300" spans="1:24" ht="51.95" customHeight="1">
      <c r="A300" s="266">
        <v>15</v>
      </c>
      <c r="B300" s="296" t="s">
        <v>922</v>
      </c>
      <c r="C300" s="16" t="s">
        <v>468</v>
      </c>
      <c r="D300" s="15" t="s">
        <v>1717</v>
      </c>
      <c r="E300" s="255" t="s">
        <v>1718</v>
      </c>
      <c r="F300" s="459" t="s">
        <v>373</v>
      </c>
      <c r="G300" s="297" t="s">
        <v>1734</v>
      </c>
      <c r="H300" s="278" t="s">
        <v>233</v>
      </c>
      <c r="I300" s="279"/>
      <c r="J300" s="279">
        <v>1</v>
      </c>
      <c r="K300" s="279"/>
      <c r="L300" s="279"/>
      <c r="M300" s="279"/>
      <c r="N300" s="279"/>
      <c r="O300" s="279"/>
      <c r="P300" s="279"/>
      <c r="Q300" s="280"/>
      <c r="R300" s="281"/>
      <c r="S300" s="281"/>
      <c r="T300" s="281">
        <v>1</v>
      </c>
      <c r="U300" s="82"/>
      <c r="V300" s="277" t="s">
        <v>271</v>
      </c>
      <c r="W300" s="83"/>
      <c r="X300" s="84"/>
    </row>
    <row r="301" spans="1:24" ht="27.75" customHeight="1">
      <c r="A301" s="14"/>
      <c r="B301" s="19"/>
      <c r="C301" s="20"/>
      <c r="D301" s="19"/>
      <c r="E301" s="20"/>
      <c r="F301" s="17"/>
      <c r="G301" s="21">
        <f>SUM(I301:P301)</f>
        <v>15</v>
      </c>
      <c r="H301" s="21"/>
      <c r="I301" s="51">
        <f>SUM(I254:I300)</f>
        <v>0</v>
      </c>
      <c r="J301" s="51">
        <f>SUM(J286:J300)</f>
        <v>15</v>
      </c>
      <c r="K301" s="51">
        <f>SUM(K235:K300)</f>
        <v>0</v>
      </c>
      <c r="L301" s="51">
        <f>SUM(L235:L300)</f>
        <v>0</v>
      </c>
      <c r="M301" s="51">
        <f>SUM(M254:M300)</f>
        <v>0</v>
      </c>
      <c r="N301" s="51">
        <f>SUM(N235:N300)</f>
        <v>0</v>
      </c>
      <c r="O301" s="51">
        <f>SUM(O235:O300)</f>
        <v>0</v>
      </c>
      <c r="P301" s="51">
        <f>SUM(P235:P300)</f>
        <v>0</v>
      </c>
      <c r="Q301" s="57"/>
      <c r="R301" s="58"/>
      <c r="S301" s="58"/>
      <c r="T301" s="58"/>
      <c r="U301" s="58"/>
      <c r="V301" s="254"/>
      <c r="W301" s="59"/>
      <c r="X301" s="60"/>
    </row>
    <row r="302" spans="1:24" ht="27.75" customHeight="1">
      <c r="A302" s="268" t="s">
        <v>1735</v>
      </c>
      <c r="B302" s="269"/>
      <c r="C302" s="269"/>
      <c r="D302" s="269"/>
      <c r="E302" s="269"/>
      <c r="F302" s="269"/>
      <c r="G302" s="267"/>
      <c r="H302" s="267"/>
      <c r="I302" s="267"/>
      <c r="J302" s="267"/>
      <c r="K302" s="267"/>
      <c r="L302" s="267"/>
      <c r="M302" s="267"/>
      <c r="N302" s="267"/>
      <c r="O302" s="267"/>
      <c r="P302" s="270"/>
      <c r="Q302" s="271"/>
      <c r="R302" s="272"/>
      <c r="S302" s="501">
        <f>G304</f>
        <v>0</v>
      </c>
      <c r="T302" s="501"/>
      <c r="U302" s="502" t="s">
        <v>206</v>
      </c>
      <c r="V302" s="502"/>
      <c r="W302" s="260"/>
      <c r="X302" s="261"/>
    </row>
    <row r="303" spans="1:24" ht="41.1" customHeight="1">
      <c r="A303" s="266">
        <v>1</v>
      </c>
      <c r="B303" s="296" t="s">
        <v>272</v>
      </c>
      <c r="C303" s="16"/>
      <c r="D303" s="15"/>
      <c r="E303" s="255"/>
      <c r="F303" s="17"/>
      <c r="G303" s="297"/>
      <c r="H303" s="278"/>
      <c r="I303" s="79"/>
      <c r="J303" s="279"/>
      <c r="K303" s="79"/>
      <c r="L303" s="79"/>
      <c r="M303" s="79"/>
      <c r="N303" s="79"/>
      <c r="O303" s="79"/>
      <c r="P303" s="79"/>
      <c r="Q303" s="57"/>
      <c r="R303" s="82"/>
      <c r="S303" s="82"/>
      <c r="T303" s="281"/>
      <c r="U303" s="82"/>
      <c r="V303" s="277"/>
      <c r="W303" s="83"/>
      <c r="X303" s="84"/>
    </row>
    <row r="304" spans="1:24" ht="27.75" customHeight="1">
      <c r="A304" s="14"/>
      <c r="B304" s="19"/>
      <c r="C304" s="20"/>
      <c r="D304" s="19"/>
      <c r="E304" s="20"/>
      <c r="F304" s="17"/>
      <c r="G304" s="21">
        <f>SUM(I304:P304)</f>
        <v>0</v>
      </c>
      <c r="H304" s="21"/>
      <c r="I304" s="51">
        <f>SUM(I257:I303)</f>
        <v>0</v>
      </c>
      <c r="J304" s="51">
        <f>SUM(J303)</f>
        <v>0</v>
      </c>
      <c r="K304" s="51">
        <f>SUM(K238:K303)</f>
        <v>0</v>
      </c>
      <c r="L304" s="51">
        <f>SUM(L238:L303)</f>
        <v>0</v>
      </c>
      <c r="M304" s="51">
        <f>SUM(M257:M303)</f>
        <v>0</v>
      </c>
      <c r="N304" s="51">
        <f>SUM(N238:N303)</f>
        <v>0</v>
      </c>
      <c r="O304" s="51">
        <f>SUM(O238:O303)</f>
        <v>0</v>
      </c>
      <c r="P304" s="51">
        <f>SUM(P238:P303)</f>
        <v>0</v>
      </c>
      <c r="Q304" s="57"/>
      <c r="R304" s="58"/>
      <c r="S304" s="58"/>
      <c r="T304" s="58"/>
      <c r="U304" s="58"/>
      <c r="V304" s="254"/>
      <c r="W304" s="59"/>
      <c r="X304" s="60"/>
    </row>
    <row r="305" spans="1:24" ht="27.75" customHeight="1">
      <c r="A305" s="268" t="s">
        <v>805</v>
      </c>
      <c r="B305" s="269"/>
      <c r="C305" s="269"/>
      <c r="D305" s="269"/>
      <c r="E305" s="269"/>
      <c r="F305" s="269"/>
      <c r="G305" s="267"/>
      <c r="H305" s="267"/>
      <c r="I305" s="267"/>
      <c r="J305" s="267"/>
      <c r="K305" s="267"/>
      <c r="L305" s="267"/>
      <c r="M305" s="267"/>
      <c r="N305" s="267"/>
      <c r="O305" s="267"/>
      <c r="P305" s="270"/>
      <c r="Q305" s="271"/>
      <c r="R305" s="272"/>
      <c r="S305" s="501">
        <f>G337</f>
        <v>31</v>
      </c>
      <c r="T305" s="501"/>
      <c r="U305" s="502" t="s">
        <v>206</v>
      </c>
      <c r="V305" s="502"/>
      <c r="W305" s="260"/>
      <c r="X305" s="261"/>
    </row>
    <row r="306" spans="1:24" ht="27.75" customHeight="1">
      <c r="A306" s="266">
        <v>1</v>
      </c>
      <c r="B306" s="296" t="s">
        <v>1736</v>
      </c>
      <c r="C306" s="16" t="s">
        <v>468</v>
      </c>
      <c r="D306" s="16" t="s">
        <v>157</v>
      </c>
      <c r="E306" s="255" t="s">
        <v>1771</v>
      </c>
      <c r="F306" s="314" t="s">
        <v>422</v>
      </c>
      <c r="G306" s="297">
        <v>45413</v>
      </c>
      <c r="H306" s="278" t="s">
        <v>233</v>
      </c>
      <c r="I306" s="79"/>
      <c r="J306" s="279">
        <v>1</v>
      </c>
      <c r="K306" s="79"/>
      <c r="L306" s="79"/>
      <c r="M306" s="79"/>
      <c r="N306" s="79"/>
      <c r="O306" s="79"/>
      <c r="P306" s="79"/>
      <c r="Q306" s="57"/>
      <c r="R306" s="82"/>
      <c r="S306" s="82"/>
      <c r="T306" s="281">
        <v>1</v>
      </c>
      <c r="U306" s="82"/>
      <c r="V306" s="277" t="s">
        <v>1408</v>
      </c>
      <c r="W306" s="83"/>
      <c r="X306" s="84"/>
    </row>
    <row r="307" spans="1:24" ht="27.75" customHeight="1">
      <c r="A307" s="266">
        <v>2</v>
      </c>
      <c r="B307" s="296" t="s">
        <v>1737</v>
      </c>
      <c r="C307" s="16" t="s">
        <v>468</v>
      </c>
      <c r="D307" s="16" t="s">
        <v>157</v>
      </c>
      <c r="E307" s="255" t="s">
        <v>1771</v>
      </c>
      <c r="F307" s="314" t="s">
        <v>422</v>
      </c>
      <c r="G307" s="297">
        <v>45414</v>
      </c>
      <c r="H307" s="278" t="s">
        <v>233</v>
      </c>
      <c r="I307" s="79"/>
      <c r="J307" s="279">
        <v>1</v>
      </c>
      <c r="K307" s="79"/>
      <c r="L307" s="79"/>
      <c r="M307" s="79"/>
      <c r="N307" s="79"/>
      <c r="O307" s="79"/>
      <c r="P307" s="79"/>
      <c r="Q307" s="57"/>
      <c r="R307" s="82"/>
      <c r="S307" s="82"/>
      <c r="T307" s="281">
        <v>1</v>
      </c>
      <c r="U307" s="82"/>
      <c r="V307" s="277" t="s">
        <v>1767</v>
      </c>
      <c r="W307" s="83"/>
      <c r="X307" s="84"/>
    </row>
    <row r="308" spans="1:24" ht="27.75" customHeight="1">
      <c r="A308" s="266">
        <v>3</v>
      </c>
      <c r="B308" s="296" t="s">
        <v>1738</v>
      </c>
      <c r="C308" s="16" t="s">
        <v>468</v>
      </c>
      <c r="D308" s="16" t="s">
        <v>157</v>
      </c>
      <c r="E308" s="255" t="s">
        <v>1771</v>
      </c>
      <c r="F308" s="314" t="s">
        <v>422</v>
      </c>
      <c r="G308" s="297">
        <v>45415</v>
      </c>
      <c r="H308" s="278" t="s">
        <v>233</v>
      </c>
      <c r="I308" s="79"/>
      <c r="J308" s="279">
        <v>1</v>
      </c>
      <c r="K308" s="79"/>
      <c r="L308" s="79"/>
      <c r="M308" s="79"/>
      <c r="N308" s="79"/>
      <c r="O308" s="79"/>
      <c r="P308" s="79"/>
      <c r="Q308" s="57"/>
      <c r="R308" s="82"/>
      <c r="S308" s="82"/>
      <c r="T308" s="281">
        <v>1</v>
      </c>
      <c r="U308" s="82"/>
      <c r="V308" s="277" t="s">
        <v>1408</v>
      </c>
      <c r="W308" s="83"/>
      <c r="X308" s="84"/>
    </row>
    <row r="309" spans="1:24" ht="27.75" customHeight="1">
      <c r="A309" s="266">
        <v>4</v>
      </c>
      <c r="B309" s="296" t="s">
        <v>1739</v>
      </c>
      <c r="C309" s="16" t="s">
        <v>468</v>
      </c>
      <c r="D309" s="16" t="s">
        <v>157</v>
      </c>
      <c r="E309" s="255" t="s">
        <v>1771</v>
      </c>
      <c r="F309" s="314" t="s">
        <v>422</v>
      </c>
      <c r="G309" s="297">
        <v>45416</v>
      </c>
      <c r="H309" s="278" t="s">
        <v>233</v>
      </c>
      <c r="I309" s="79"/>
      <c r="J309" s="279">
        <v>1</v>
      </c>
      <c r="K309" s="79"/>
      <c r="L309" s="79"/>
      <c r="M309" s="79"/>
      <c r="N309" s="79"/>
      <c r="O309" s="79"/>
      <c r="P309" s="79"/>
      <c r="Q309" s="57"/>
      <c r="R309" s="82"/>
      <c r="S309" s="82"/>
      <c r="T309" s="281">
        <v>1</v>
      </c>
      <c r="U309" s="82"/>
      <c r="V309" s="277" t="s">
        <v>1134</v>
      </c>
      <c r="W309" s="83"/>
      <c r="X309" s="84"/>
    </row>
    <row r="310" spans="1:24" ht="27.75" customHeight="1">
      <c r="A310" s="266">
        <v>5</v>
      </c>
      <c r="B310" s="296" t="s">
        <v>1740</v>
      </c>
      <c r="C310" s="16" t="s">
        <v>468</v>
      </c>
      <c r="D310" s="16" t="s">
        <v>157</v>
      </c>
      <c r="E310" s="255" t="s">
        <v>1771</v>
      </c>
      <c r="F310" s="314" t="s">
        <v>422</v>
      </c>
      <c r="G310" s="297">
        <v>45417</v>
      </c>
      <c r="H310" s="278" t="s">
        <v>233</v>
      </c>
      <c r="I310" s="79"/>
      <c r="J310" s="279">
        <v>1</v>
      </c>
      <c r="K310" s="79"/>
      <c r="L310" s="79"/>
      <c r="M310" s="79"/>
      <c r="N310" s="79"/>
      <c r="O310" s="79"/>
      <c r="P310" s="79"/>
      <c r="Q310" s="57"/>
      <c r="R310" s="82"/>
      <c r="S310" s="82"/>
      <c r="T310" s="281">
        <v>1</v>
      </c>
      <c r="U310" s="82"/>
      <c r="V310" s="277" t="s">
        <v>1768</v>
      </c>
      <c r="W310" s="83"/>
      <c r="X310" s="84"/>
    </row>
    <row r="311" spans="1:24" ht="27.75" customHeight="1">
      <c r="A311" s="266">
        <v>6</v>
      </c>
      <c r="B311" s="296" t="s">
        <v>1741</v>
      </c>
      <c r="C311" s="16" t="s">
        <v>468</v>
      </c>
      <c r="D311" s="16" t="s">
        <v>157</v>
      </c>
      <c r="E311" s="255" t="s">
        <v>1771</v>
      </c>
      <c r="F311" s="314" t="s">
        <v>422</v>
      </c>
      <c r="G311" s="297">
        <v>45418</v>
      </c>
      <c r="H311" s="278" t="s">
        <v>233</v>
      </c>
      <c r="I311" s="79"/>
      <c r="J311" s="279">
        <v>1</v>
      </c>
      <c r="K311" s="79"/>
      <c r="L311" s="79"/>
      <c r="M311" s="79"/>
      <c r="N311" s="79"/>
      <c r="O311" s="79"/>
      <c r="P311" s="79"/>
      <c r="Q311" s="57"/>
      <c r="R311" s="82"/>
      <c r="S311" s="82"/>
      <c r="T311" s="281">
        <v>1</v>
      </c>
      <c r="U311" s="82"/>
      <c r="V311" s="277" t="s">
        <v>1134</v>
      </c>
      <c r="W311" s="83"/>
      <c r="X311" s="84"/>
    </row>
    <row r="312" spans="1:24" ht="27.75" customHeight="1">
      <c r="A312" s="266">
        <v>7</v>
      </c>
      <c r="B312" s="296" t="s">
        <v>1742</v>
      </c>
      <c r="C312" s="16" t="s">
        <v>468</v>
      </c>
      <c r="D312" s="16" t="s">
        <v>157</v>
      </c>
      <c r="E312" s="255" t="s">
        <v>1771</v>
      </c>
      <c r="F312" s="314" t="s">
        <v>422</v>
      </c>
      <c r="G312" s="297">
        <v>45419</v>
      </c>
      <c r="H312" s="278" t="s">
        <v>218</v>
      </c>
      <c r="I312" s="79">
        <v>1</v>
      </c>
      <c r="J312" s="279"/>
      <c r="K312" s="79"/>
      <c r="L312" s="79"/>
      <c r="M312" s="79"/>
      <c r="N312" s="79"/>
      <c r="O312" s="79"/>
      <c r="P312" s="79"/>
      <c r="Q312" s="57"/>
      <c r="R312" s="82">
        <v>1</v>
      </c>
      <c r="S312" s="82"/>
      <c r="T312" s="281"/>
      <c r="U312" s="82"/>
      <c r="V312" s="277" t="s">
        <v>1769</v>
      </c>
      <c r="W312" s="83"/>
      <c r="X312" s="84"/>
    </row>
    <row r="313" spans="1:24" ht="27.75" customHeight="1">
      <c r="A313" s="266">
        <v>8</v>
      </c>
      <c r="B313" s="296" t="s">
        <v>1743</v>
      </c>
      <c r="C313" s="16" t="s">
        <v>468</v>
      </c>
      <c r="D313" s="16" t="s">
        <v>157</v>
      </c>
      <c r="E313" s="255" t="s">
        <v>1771</v>
      </c>
      <c r="F313" s="314" t="s">
        <v>422</v>
      </c>
      <c r="G313" s="297">
        <v>45420</v>
      </c>
      <c r="H313" s="278" t="s">
        <v>233</v>
      </c>
      <c r="I313" s="79"/>
      <c r="J313" s="279">
        <v>1</v>
      </c>
      <c r="K313" s="79"/>
      <c r="L313" s="79"/>
      <c r="M313" s="79"/>
      <c r="N313" s="79"/>
      <c r="O313" s="79"/>
      <c r="P313" s="79"/>
      <c r="Q313" s="57"/>
      <c r="R313" s="82"/>
      <c r="S313" s="82"/>
      <c r="T313" s="281">
        <v>1</v>
      </c>
      <c r="U313" s="82"/>
      <c r="V313" s="277" t="s">
        <v>1768</v>
      </c>
      <c r="W313" s="83"/>
      <c r="X313" s="84"/>
    </row>
    <row r="314" spans="1:24" ht="27.75" customHeight="1">
      <c r="A314" s="266">
        <v>9</v>
      </c>
      <c r="B314" s="296" t="s">
        <v>1744</v>
      </c>
      <c r="C314" s="16" t="s">
        <v>468</v>
      </c>
      <c r="D314" s="16" t="s">
        <v>157</v>
      </c>
      <c r="E314" s="255" t="s">
        <v>1771</v>
      </c>
      <c r="F314" s="314" t="s">
        <v>422</v>
      </c>
      <c r="G314" s="297">
        <v>45421</v>
      </c>
      <c r="H314" s="278" t="s">
        <v>233</v>
      </c>
      <c r="I314" s="79"/>
      <c r="J314" s="279">
        <v>1</v>
      </c>
      <c r="K314" s="79"/>
      <c r="L314" s="79"/>
      <c r="M314" s="79"/>
      <c r="N314" s="79"/>
      <c r="O314" s="79"/>
      <c r="P314" s="79"/>
      <c r="Q314" s="57"/>
      <c r="R314" s="82"/>
      <c r="S314" s="82"/>
      <c r="T314" s="281">
        <v>1</v>
      </c>
      <c r="U314" s="82"/>
      <c r="V314" s="277" t="s">
        <v>1134</v>
      </c>
      <c r="W314" s="83"/>
      <c r="X314" s="84"/>
    </row>
    <row r="315" spans="1:24" ht="27.75" customHeight="1">
      <c r="A315" s="266">
        <v>10</v>
      </c>
      <c r="B315" s="296" t="s">
        <v>1745</v>
      </c>
      <c r="C315" s="16" t="s">
        <v>468</v>
      </c>
      <c r="D315" s="16" t="s">
        <v>157</v>
      </c>
      <c r="E315" s="255" t="s">
        <v>1771</v>
      </c>
      <c r="F315" s="314" t="s">
        <v>422</v>
      </c>
      <c r="G315" s="297">
        <v>45422</v>
      </c>
      <c r="H315" s="278" t="s">
        <v>233</v>
      </c>
      <c r="I315" s="79"/>
      <c r="J315" s="279">
        <v>1</v>
      </c>
      <c r="K315" s="79"/>
      <c r="L315" s="79"/>
      <c r="M315" s="79"/>
      <c r="N315" s="79"/>
      <c r="O315" s="79"/>
      <c r="P315" s="79"/>
      <c r="Q315" s="57"/>
      <c r="R315" s="82"/>
      <c r="S315" s="82"/>
      <c r="T315" s="281">
        <v>1</v>
      </c>
      <c r="U315" s="82"/>
      <c r="V315" s="277" t="s">
        <v>1134</v>
      </c>
      <c r="W315" s="83"/>
      <c r="X315" s="84"/>
    </row>
    <row r="316" spans="1:24" ht="27.75" customHeight="1">
      <c r="A316" s="266">
        <v>11</v>
      </c>
      <c r="B316" s="296" t="s">
        <v>1746</v>
      </c>
      <c r="C316" s="16" t="s">
        <v>468</v>
      </c>
      <c r="D316" s="16" t="s">
        <v>157</v>
      </c>
      <c r="E316" s="255" t="s">
        <v>1771</v>
      </c>
      <c r="F316" s="314" t="s">
        <v>422</v>
      </c>
      <c r="G316" s="297">
        <v>45423</v>
      </c>
      <c r="H316" s="278" t="s">
        <v>233</v>
      </c>
      <c r="I316" s="79"/>
      <c r="J316" s="279">
        <v>1</v>
      </c>
      <c r="K316" s="79"/>
      <c r="L316" s="79"/>
      <c r="M316" s="79"/>
      <c r="N316" s="79"/>
      <c r="O316" s="79"/>
      <c r="P316" s="79"/>
      <c r="Q316" s="57"/>
      <c r="R316" s="82"/>
      <c r="S316" s="82"/>
      <c r="T316" s="281">
        <v>1</v>
      </c>
      <c r="U316" s="82"/>
      <c r="V316" s="277" t="s">
        <v>1134</v>
      </c>
      <c r="W316" s="83"/>
      <c r="X316" s="84"/>
    </row>
    <row r="317" spans="1:24" ht="27.75" customHeight="1">
      <c r="A317" s="266">
        <v>12</v>
      </c>
      <c r="B317" s="296" t="s">
        <v>1747</v>
      </c>
      <c r="C317" s="16" t="s">
        <v>468</v>
      </c>
      <c r="D317" s="16" t="s">
        <v>157</v>
      </c>
      <c r="E317" s="255" t="s">
        <v>1771</v>
      </c>
      <c r="F317" s="314" t="s">
        <v>422</v>
      </c>
      <c r="G317" s="297">
        <v>45424</v>
      </c>
      <c r="H317" s="278" t="s">
        <v>233</v>
      </c>
      <c r="I317" s="79"/>
      <c r="J317" s="279">
        <v>1</v>
      </c>
      <c r="K317" s="79"/>
      <c r="L317" s="79"/>
      <c r="M317" s="79"/>
      <c r="N317" s="79"/>
      <c r="O317" s="79"/>
      <c r="P317" s="79"/>
      <c r="Q317" s="57"/>
      <c r="R317" s="82"/>
      <c r="S317" s="82"/>
      <c r="T317" s="281">
        <v>1</v>
      </c>
      <c r="U317" s="82"/>
      <c r="V317" s="277" t="s">
        <v>1134</v>
      </c>
      <c r="W317" s="83"/>
      <c r="X317" s="84"/>
    </row>
    <row r="318" spans="1:24" ht="27.75" customHeight="1">
      <c r="A318" s="266">
        <v>13</v>
      </c>
      <c r="B318" s="296" t="s">
        <v>1748</v>
      </c>
      <c r="C318" s="16" t="s">
        <v>468</v>
      </c>
      <c r="D318" s="16" t="s">
        <v>157</v>
      </c>
      <c r="E318" s="255" t="s">
        <v>1771</v>
      </c>
      <c r="F318" s="314" t="s">
        <v>422</v>
      </c>
      <c r="G318" s="297">
        <v>45425</v>
      </c>
      <c r="H318" s="278" t="s">
        <v>233</v>
      </c>
      <c r="I318" s="79"/>
      <c r="J318" s="279">
        <v>1</v>
      </c>
      <c r="K318" s="79"/>
      <c r="L318" s="79"/>
      <c r="M318" s="79"/>
      <c r="N318" s="79"/>
      <c r="O318" s="79"/>
      <c r="P318" s="79"/>
      <c r="Q318" s="57"/>
      <c r="R318" s="82"/>
      <c r="S318" s="82"/>
      <c r="T318" s="281">
        <v>1</v>
      </c>
      <c r="U318" s="82"/>
      <c r="V318" s="277" t="s">
        <v>1134</v>
      </c>
      <c r="W318" s="83"/>
      <c r="X318" s="84"/>
    </row>
    <row r="319" spans="1:24" ht="27.75" customHeight="1">
      <c r="A319" s="266">
        <v>14</v>
      </c>
      <c r="B319" s="296" t="s">
        <v>1749</v>
      </c>
      <c r="C319" s="16" t="s">
        <v>468</v>
      </c>
      <c r="D319" s="16" t="s">
        <v>157</v>
      </c>
      <c r="E319" s="255" t="s">
        <v>1771</v>
      </c>
      <c r="F319" s="314" t="s">
        <v>422</v>
      </c>
      <c r="G319" s="297">
        <v>45426</v>
      </c>
      <c r="H319" s="278" t="s">
        <v>233</v>
      </c>
      <c r="I319" s="79"/>
      <c r="J319" s="279">
        <v>1</v>
      </c>
      <c r="K319" s="79"/>
      <c r="L319" s="79"/>
      <c r="M319" s="79"/>
      <c r="N319" s="79"/>
      <c r="O319" s="79"/>
      <c r="P319" s="79"/>
      <c r="Q319" s="57"/>
      <c r="R319" s="82"/>
      <c r="S319" s="82"/>
      <c r="T319" s="281">
        <v>1</v>
      </c>
      <c r="U319" s="82"/>
      <c r="V319" s="277" t="s">
        <v>1770</v>
      </c>
      <c r="W319" s="83"/>
      <c r="X319" s="84"/>
    </row>
    <row r="320" spans="1:24" ht="27.75" customHeight="1">
      <c r="A320" s="266">
        <v>15</v>
      </c>
      <c r="B320" s="296" t="s">
        <v>1750</v>
      </c>
      <c r="C320" s="16" t="s">
        <v>468</v>
      </c>
      <c r="D320" s="16" t="s">
        <v>157</v>
      </c>
      <c r="E320" s="255" t="s">
        <v>1771</v>
      </c>
      <c r="F320" s="314" t="s">
        <v>422</v>
      </c>
      <c r="G320" s="297">
        <v>45427</v>
      </c>
      <c r="H320" s="278" t="s">
        <v>233</v>
      </c>
      <c r="I320" s="79"/>
      <c r="J320" s="279">
        <v>1</v>
      </c>
      <c r="K320" s="79"/>
      <c r="L320" s="79"/>
      <c r="M320" s="79"/>
      <c r="N320" s="79"/>
      <c r="O320" s="79"/>
      <c r="P320" s="79"/>
      <c r="Q320" s="57"/>
      <c r="R320" s="82"/>
      <c r="S320" s="82"/>
      <c r="T320" s="281">
        <v>1</v>
      </c>
      <c r="U320" s="82"/>
      <c r="V320" s="277" t="s">
        <v>1768</v>
      </c>
      <c r="W320" s="83"/>
      <c r="X320" s="84"/>
    </row>
    <row r="321" spans="1:24" ht="27.75" customHeight="1">
      <c r="A321" s="266">
        <v>16</v>
      </c>
      <c r="B321" s="296" t="s">
        <v>1751</v>
      </c>
      <c r="C321" s="16" t="s">
        <v>468</v>
      </c>
      <c r="D321" s="16" t="s">
        <v>157</v>
      </c>
      <c r="E321" s="255" t="s">
        <v>1771</v>
      </c>
      <c r="F321" s="314" t="s">
        <v>422</v>
      </c>
      <c r="G321" s="297">
        <v>45428</v>
      </c>
      <c r="H321" s="278" t="s">
        <v>233</v>
      </c>
      <c r="I321" s="79"/>
      <c r="J321" s="279">
        <v>1</v>
      </c>
      <c r="K321" s="79"/>
      <c r="L321" s="79"/>
      <c r="M321" s="79"/>
      <c r="N321" s="79"/>
      <c r="O321" s="79"/>
      <c r="P321" s="79"/>
      <c r="Q321" s="57"/>
      <c r="R321" s="82"/>
      <c r="S321" s="82"/>
      <c r="T321" s="281">
        <v>1</v>
      </c>
      <c r="U321" s="82"/>
      <c r="V321" s="277" t="s">
        <v>1134</v>
      </c>
      <c r="W321" s="83"/>
      <c r="X321" s="84"/>
    </row>
    <row r="322" spans="1:24" ht="27.75" customHeight="1">
      <c r="A322" s="266">
        <v>17</v>
      </c>
      <c r="B322" s="296" t="s">
        <v>1752</v>
      </c>
      <c r="C322" s="16" t="s">
        <v>468</v>
      </c>
      <c r="D322" s="16" t="s">
        <v>157</v>
      </c>
      <c r="E322" s="255" t="s">
        <v>1771</v>
      </c>
      <c r="F322" s="314" t="s">
        <v>422</v>
      </c>
      <c r="G322" s="297">
        <v>45429</v>
      </c>
      <c r="H322" s="278" t="s">
        <v>233</v>
      </c>
      <c r="I322" s="79"/>
      <c r="J322" s="279">
        <v>1</v>
      </c>
      <c r="K322" s="79"/>
      <c r="L322" s="79"/>
      <c r="M322" s="79"/>
      <c r="N322" s="79"/>
      <c r="O322" s="79"/>
      <c r="P322" s="79"/>
      <c r="Q322" s="57"/>
      <c r="R322" s="82"/>
      <c r="S322" s="82"/>
      <c r="T322" s="281">
        <v>1</v>
      </c>
      <c r="U322" s="82"/>
      <c r="V322" s="277" t="s">
        <v>1134</v>
      </c>
      <c r="W322" s="83"/>
      <c r="X322" s="84"/>
    </row>
    <row r="323" spans="1:24" ht="27.75" customHeight="1">
      <c r="A323" s="266">
        <v>18</v>
      </c>
      <c r="B323" s="296" t="s">
        <v>1753</v>
      </c>
      <c r="C323" s="16" t="s">
        <v>468</v>
      </c>
      <c r="D323" s="16" t="s">
        <v>157</v>
      </c>
      <c r="E323" s="255" t="s">
        <v>1771</v>
      </c>
      <c r="F323" s="314" t="s">
        <v>422</v>
      </c>
      <c r="G323" s="297">
        <v>45430</v>
      </c>
      <c r="H323" s="278" t="s">
        <v>233</v>
      </c>
      <c r="I323" s="79"/>
      <c r="J323" s="279">
        <v>1</v>
      </c>
      <c r="K323" s="79"/>
      <c r="L323" s="79"/>
      <c r="M323" s="79"/>
      <c r="N323" s="79"/>
      <c r="O323" s="79"/>
      <c r="P323" s="79"/>
      <c r="Q323" s="57"/>
      <c r="R323" s="82"/>
      <c r="S323" s="82"/>
      <c r="T323" s="281">
        <v>1</v>
      </c>
      <c r="U323" s="82"/>
      <c r="V323" s="277" t="s">
        <v>1134</v>
      </c>
      <c r="W323" s="83"/>
      <c r="X323" s="84"/>
    </row>
    <row r="324" spans="1:24" ht="27.75" customHeight="1">
      <c r="A324" s="266">
        <v>19</v>
      </c>
      <c r="B324" s="296" t="s">
        <v>1754</v>
      </c>
      <c r="C324" s="16" t="s">
        <v>468</v>
      </c>
      <c r="D324" s="16" t="s">
        <v>157</v>
      </c>
      <c r="E324" s="255" t="s">
        <v>1771</v>
      </c>
      <c r="F324" s="314" t="s">
        <v>422</v>
      </c>
      <c r="G324" s="297">
        <v>45431</v>
      </c>
      <c r="H324" s="278" t="s">
        <v>233</v>
      </c>
      <c r="I324" s="79"/>
      <c r="J324" s="279">
        <v>1</v>
      </c>
      <c r="K324" s="79"/>
      <c r="L324" s="79"/>
      <c r="M324" s="79"/>
      <c r="N324" s="79"/>
      <c r="O324" s="79"/>
      <c r="P324" s="79"/>
      <c r="Q324" s="57"/>
      <c r="R324" s="82"/>
      <c r="S324" s="82"/>
      <c r="T324" s="281">
        <v>1</v>
      </c>
      <c r="U324" s="82"/>
      <c r="V324" s="277" t="s">
        <v>1134</v>
      </c>
      <c r="W324" s="83"/>
      <c r="X324" s="84"/>
    </row>
    <row r="325" spans="1:24" ht="27.75" customHeight="1">
      <c r="A325" s="266">
        <v>20</v>
      </c>
      <c r="B325" s="296" t="s">
        <v>1755</v>
      </c>
      <c r="C325" s="16" t="s">
        <v>468</v>
      </c>
      <c r="D325" s="16" t="s">
        <v>157</v>
      </c>
      <c r="E325" s="255" t="s">
        <v>1771</v>
      </c>
      <c r="F325" s="314" t="s">
        <v>422</v>
      </c>
      <c r="G325" s="297">
        <v>45432</v>
      </c>
      <c r="H325" s="278" t="s">
        <v>233</v>
      </c>
      <c r="I325" s="79"/>
      <c r="J325" s="279">
        <v>1</v>
      </c>
      <c r="K325" s="79"/>
      <c r="L325" s="79"/>
      <c r="M325" s="79"/>
      <c r="N325" s="79"/>
      <c r="O325" s="79"/>
      <c r="P325" s="79"/>
      <c r="Q325" s="57"/>
      <c r="R325" s="82"/>
      <c r="S325" s="82"/>
      <c r="T325" s="281">
        <v>1</v>
      </c>
      <c r="U325" s="82"/>
      <c r="V325" s="277" t="s">
        <v>1134</v>
      </c>
      <c r="W325" s="83"/>
      <c r="X325" s="84"/>
    </row>
    <row r="326" spans="1:24" ht="27.75" customHeight="1">
      <c r="A326" s="266">
        <v>21</v>
      </c>
      <c r="B326" s="296" t="s">
        <v>1756</v>
      </c>
      <c r="C326" s="16" t="s">
        <v>468</v>
      </c>
      <c r="D326" s="16" t="s">
        <v>157</v>
      </c>
      <c r="E326" s="255" t="s">
        <v>1771</v>
      </c>
      <c r="F326" s="314" t="s">
        <v>422</v>
      </c>
      <c r="G326" s="297">
        <v>45433</v>
      </c>
      <c r="H326" s="278" t="s">
        <v>233</v>
      </c>
      <c r="I326" s="79"/>
      <c r="J326" s="279">
        <v>1</v>
      </c>
      <c r="K326" s="79"/>
      <c r="L326" s="79"/>
      <c r="M326" s="79"/>
      <c r="N326" s="79"/>
      <c r="O326" s="79"/>
      <c r="P326" s="79"/>
      <c r="Q326" s="57"/>
      <c r="R326" s="82"/>
      <c r="S326" s="82"/>
      <c r="T326" s="281">
        <v>1</v>
      </c>
      <c r="U326" s="82"/>
      <c r="V326" s="277" t="s">
        <v>1134</v>
      </c>
      <c r="W326" s="83"/>
      <c r="X326" s="84"/>
    </row>
    <row r="327" spans="1:24" ht="27.75" customHeight="1">
      <c r="A327" s="266">
        <v>22</v>
      </c>
      <c r="B327" s="296" t="s">
        <v>1757</v>
      </c>
      <c r="C327" s="16" t="s">
        <v>468</v>
      </c>
      <c r="D327" s="16" t="s">
        <v>157</v>
      </c>
      <c r="E327" s="255" t="s">
        <v>1771</v>
      </c>
      <c r="F327" s="314" t="s">
        <v>422</v>
      </c>
      <c r="G327" s="297">
        <v>45434</v>
      </c>
      <c r="H327" s="278" t="s">
        <v>233</v>
      </c>
      <c r="I327" s="79"/>
      <c r="J327" s="279">
        <v>1</v>
      </c>
      <c r="K327" s="79"/>
      <c r="L327" s="79"/>
      <c r="M327" s="79"/>
      <c r="N327" s="79"/>
      <c r="O327" s="79"/>
      <c r="P327" s="79"/>
      <c r="Q327" s="57"/>
      <c r="R327" s="82"/>
      <c r="S327" s="82"/>
      <c r="T327" s="281">
        <v>1</v>
      </c>
      <c r="U327" s="82"/>
      <c r="V327" s="277" t="s">
        <v>1134</v>
      </c>
      <c r="W327" s="83"/>
      <c r="X327" s="84"/>
    </row>
    <row r="328" spans="1:24" ht="27.75" customHeight="1">
      <c r="A328" s="266">
        <v>23</v>
      </c>
      <c r="B328" s="296" t="s">
        <v>1758</v>
      </c>
      <c r="C328" s="16" t="s">
        <v>468</v>
      </c>
      <c r="D328" s="16" t="s">
        <v>157</v>
      </c>
      <c r="E328" s="255" t="s">
        <v>1771</v>
      </c>
      <c r="F328" s="314" t="s">
        <v>422</v>
      </c>
      <c r="G328" s="297">
        <v>45435</v>
      </c>
      <c r="H328" s="278" t="s">
        <v>233</v>
      </c>
      <c r="I328" s="79"/>
      <c r="J328" s="279">
        <v>1</v>
      </c>
      <c r="K328" s="79"/>
      <c r="L328" s="79"/>
      <c r="M328" s="79"/>
      <c r="N328" s="79"/>
      <c r="O328" s="79"/>
      <c r="P328" s="79"/>
      <c r="Q328" s="57"/>
      <c r="R328" s="82"/>
      <c r="S328" s="82"/>
      <c r="T328" s="281">
        <v>1</v>
      </c>
      <c r="U328" s="82"/>
      <c r="V328" s="277" t="s">
        <v>1134</v>
      </c>
      <c r="W328" s="83"/>
      <c r="X328" s="84"/>
    </row>
    <row r="329" spans="1:24" ht="27.75" customHeight="1">
      <c r="A329" s="266">
        <v>24</v>
      </c>
      <c r="B329" s="296" t="s">
        <v>1759</v>
      </c>
      <c r="C329" s="16" t="s">
        <v>468</v>
      </c>
      <c r="D329" s="16" t="s">
        <v>157</v>
      </c>
      <c r="E329" s="255" t="s">
        <v>1771</v>
      </c>
      <c r="F329" s="314" t="s">
        <v>422</v>
      </c>
      <c r="G329" s="297">
        <v>45436</v>
      </c>
      <c r="H329" s="278" t="s">
        <v>233</v>
      </c>
      <c r="I329" s="79"/>
      <c r="J329" s="279">
        <v>1</v>
      </c>
      <c r="K329" s="79"/>
      <c r="L329" s="79"/>
      <c r="M329" s="79"/>
      <c r="N329" s="79"/>
      <c r="O329" s="79"/>
      <c r="P329" s="79"/>
      <c r="Q329" s="57"/>
      <c r="R329" s="82"/>
      <c r="S329" s="82"/>
      <c r="T329" s="281">
        <v>1</v>
      </c>
      <c r="U329" s="82"/>
      <c r="V329" s="277" t="s">
        <v>1134</v>
      </c>
      <c r="W329" s="83"/>
      <c r="X329" s="84"/>
    </row>
    <row r="330" spans="1:24" ht="27.75" customHeight="1">
      <c r="A330" s="266">
        <v>25</v>
      </c>
      <c r="B330" s="296" t="s">
        <v>1760</v>
      </c>
      <c r="C330" s="16" t="s">
        <v>468</v>
      </c>
      <c r="D330" s="16" t="s">
        <v>157</v>
      </c>
      <c r="E330" s="255" t="s">
        <v>1771</v>
      </c>
      <c r="F330" s="314" t="s">
        <v>422</v>
      </c>
      <c r="G330" s="297">
        <v>45437</v>
      </c>
      <c r="H330" s="278" t="s">
        <v>233</v>
      </c>
      <c r="I330" s="79"/>
      <c r="J330" s="279">
        <v>1</v>
      </c>
      <c r="K330" s="79"/>
      <c r="L330" s="79"/>
      <c r="M330" s="79"/>
      <c r="N330" s="79"/>
      <c r="O330" s="79"/>
      <c r="P330" s="79"/>
      <c r="Q330" s="57"/>
      <c r="R330" s="82"/>
      <c r="S330" s="82"/>
      <c r="T330" s="281">
        <v>1</v>
      </c>
      <c r="U330" s="82"/>
      <c r="V330" s="277" t="s">
        <v>1134</v>
      </c>
      <c r="W330" s="83"/>
      <c r="X330" s="84"/>
    </row>
    <row r="331" spans="1:24" ht="27.75" customHeight="1">
      <c r="A331" s="266">
        <v>26</v>
      </c>
      <c r="B331" s="296" t="s">
        <v>1761</v>
      </c>
      <c r="C331" s="16" t="s">
        <v>468</v>
      </c>
      <c r="D331" s="16" t="s">
        <v>157</v>
      </c>
      <c r="E331" s="255" t="s">
        <v>1771</v>
      </c>
      <c r="F331" s="314" t="s">
        <v>422</v>
      </c>
      <c r="G331" s="297">
        <v>45438</v>
      </c>
      <c r="H331" s="278" t="s">
        <v>233</v>
      </c>
      <c r="I331" s="79"/>
      <c r="J331" s="279">
        <v>1</v>
      </c>
      <c r="K331" s="79"/>
      <c r="L331" s="79"/>
      <c r="M331" s="79"/>
      <c r="N331" s="79"/>
      <c r="O331" s="79"/>
      <c r="P331" s="79"/>
      <c r="Q331" s="57"/>
      <c r="R331" s="82"/>
      <c r="S331" s="82"/>
      <c r="T331" s="281">
        <v>1</v>
      </c>
      <c r="U331" s="82"/>
      <c r="V331" s="277" t="s">
        <v>1134</v>
      </c>
      <c r="W331" s="83"/>
      <c r="X331" s="84"/>
    </row>
    <row r="332" spans="1:24" ht="27.75" customHeight="1">
      <c r="A332" s="266">
        <v>27</v>
      </c>
      <c r="B332" s="296" t="s">
        <v>1762</v>
      </c>
      <c r="C332" s="16" t="s">
        <v>468</v>
      </c>
      <c r="D332" s="16" t="s">
        <v>157</v>
      </c>
      <c r="E332" s="255" t="s">
        <v>1771</v>
      </c>
      <c r="F332" s="314" t="s">
        <v>422</v>
      </c>
      <c r="G332" s="297">
        <v>45439</v>
      </c>
      <c r="H332" s="278" t="s">
        <v>233</v>
      </c>
      <c r="I332" s="79"/>
      <c r="J332" s="279">
        <v>1</v>
      </c>
      <c r="K332" s="79"/>
      <c r="L332" s="79"/>
      <c r="M332" s="79"/>
      <c r="N332" s="79"/>
      <c r="O332" s="79"/>
      <c r="P332" s="79"/>
      <c r="Q332" s="57"/>
      <c r="R332" s="82"/>
      <c r="S332" s="82"/>
      <c r="T332" s="281">
        <v>1</v>
      </c>
      <c r="U332" s="82"/>
      <c r="V332" s="277" t="s">
        <v>1134</v>
      </c>
      <c r="W332" s="83"/>
      <c r="X332" s="84"/>
    </row>
    <row r="333" spans="1:24" ht="27.75" customHeight="1">
      <c r="A333" s="266">
        <v>28</v>
      </c>
      <c r="B333" s="296" t="s">
        <v>1763</v>
      </c>
      <c r="C333" s="16" t="s">
        <v>468</v>
      </c>
      <c r="D333" s="16" t="s">
        <v>157</v>
      </c>
      <c r="E333" s="255" t="s">
        <v>1771</v>
      </c>
      <c r="F333" s="314" t="s">
        <v>422</v>
      </c>
      <c r="G333" s="297">
        <v>45440</v>
      </c>
      <c r="H333" s="278" t="s">
        <v>233</v>
      </c>
      <c r="I333" s="79"/>
      <c r="J333" s="279">
        <v>1</v>
      </c>
      <c r="K333" s="79"/>
      <c r="L333" s="79"/>
      <c r="M333" s="79"/>
      <c r="N333" s="79"/>
      <c r="O333" s="79"/>
      <c r="P333" s="79"/>
      <c r="Q333" s="57"/>
      <c r="R333" s="82"/>
      <c r="S333" s="82"/>
      <c r="T333" s="281">
        <v>1</v>
      </c>
      <c r="U333" s="82"/>
      <c r="V333" s="277" t="s">
        <v>1134</v>
      </c>
      <c r="W333" s="83"/>
      <c r="X333" s="84"/>
    </row>
    <row r="334" spans="1:24" ht="27.75" customHeight="1">
      <c r="A334" s="266">
        <v>29</v>
      </c>
      <c r="B334" s="296" t="s">
        <v>1764</v>
      </c>
      <c r="C334" s="16" t="s">
        <v>468</v>
      </c>
      <c r="D334" s="16" t="s">
        <v>157</v>
      </c>
      <c r="E334" s="255" t="s">
        <v>1771</v>
      </c>
      <c r="F334" s="314" t="s">
        <v>422</v>
      </c>
      <c r="G334" s="297">
        <v>45441</v>
      </c>
      <c r="H334" s="278" t="s">
        <v>233</v>
      </c>
      <c r="I334" s="79"/>
      <c r="J334" s="279">
        <v>1</v>
      </c>
      <c r="K334" s="79"/>
      <c r="L334" s="79"/>
      <c r="M334" s="79"/>
      <c r="N334" s="79"/>
      <c r="O334" s="79"/>
      <c r="P334" s="79"/>
      <c r="Q334" s="57"/>
      <c r="R334" s="82"/>
      <c r="S334" s="82"/>
      <c r="T334" s="281">
        <v>1</v>
      </c>
      <c r="U334" s="82"/>
      <c r="V334" s="277" t="s">
        <v>1134</v>
      </c>
      <c r="W334" s="83"/>
      <c r="X334" s="84"/>
    </row>
    <row r="335" spans="1:24" ht="27.75" customHeight="1">
      <c r="A335" s="266">
        <v>30</v>
      </c>
      <c r="B335" s="296" t="s">
        <v>1765</v>
      </c>
      <c r="C335" s="16" t="s">
        <v>468</v>
      </c>
      <c r="D335" s="16" t="s">
        <v>157</v>
      </c>
      <c r="E335" s="255" t="s">
        <v>1771</v>
      </c>
      <c r="F335" s="314" t="s">
        <v>422</v>
      </c>
      <c r="G335" s="297">
        <v>45442</v>
      </c>
      <c r="H335" s="278" t="s">
        <v>233</v>
      </c>
      <c r="I335" s="79"/>
      <c r="J335" s="279">
        <v>1</v>
      </c>
      <c r="K335" s="79"/>
      <c r="L335" s="79"/>
      <c r="M335" s="79"/>
      <c r="N335" s="79"/>
      <c r="O335" s="79"/>
      <c r="P335" s="79"/>
      <c r="Q335" s="57"/>
      <c r="R335" s="82"/>
      <c r="S335" s="82"/>
      <c r="T335" s="281">
        <v>1</v>
      </c>
      <c r="U335" s="82"/>
      <c r="V335" s="277" t="s">
        <v>1134</v>
      </c>
      <c r="W335" s="83"/>
      <c r="X335" s="84"/>
    </row>
    <row r="336" spans="1:24" ht="27.75" customHeight="1">
      <c r="A336" s="266">
        <v>31</v>
      </c>
      <c r="B336" s="296" t="s">
        <v>1766</v>
      </c>
      <c r="C336" s="16" t="s">
        <v>468</v>
      </c>
      <c r="D336" s="16" t="s">
        <v>157</v>
      </c>
      <c r="E336" s="255" t="s">
        <v>1771</v>
      </c>
      <c r="F336" s="314" t="s">
        <v>422</v>
      </c>
      <c r="G336" s="297">
        <v>45443</v>
      </c>
      <c r="H336" s="278" t="s">
        <v>233</v>
      </c>
      <c r="I336" s="79"/>
      <c r="J336" s="279">
        <v>1</v>
      </c>
      <c r="K336" s="79"/>
      <c r="L336" s="79"/>
      <c r="M336" s="79"/>
      <c r="N336" s="79"/>
      <c r="O336" s="79"/>
      <c r="P336" s="79"/>
      <c r="Q336" s="57"/>
      <c r="R336" s="82"/>
      <c r="S336" s="82"/>
      <c r="T336" s="281">
        <v>1</v>
      </c>
      <c r="U336" s="82"/>
      <c r="V336" s="277" t="s">
        <v>1134</v>
      </c>
      <c r="W336" s="83"/>
      <c r="X336" s="84"/>
    </row>
    <row r="337" spans="1:24" ht="27.75" customHeight="1">
      <c r="A337" s="14"/>
      <c r="B337" s="19"/>
      <c r="C337" s="20"/>
      <c r="D337" s="19"/>
      <c r="E337" s="20"/>
      <c r="F337" s="17"/>
      <c r="G337" s="21">
        <f>SUM(I337:P337)</f>
        <v>31</v>
      </c>
      <c r="H337" s="21"/>
      <c r="I337" s="51">
        <f>SUM(I290:I336)</f>
        <v>1</v>
      </c>
      <c r="J337" s="51">
        <f>SUM(J306:J336)</f>
        <v>30</v>
      </c>
      <c r="K337" s="51">
        <f>SUM(K271:K336)</f>
        <v>0</v>
      </c>
      <c r="L337" s="51">
        <f>SUM(L271:L336)</f>
        <v>0</v>
      </c>
      <c r="M337" s="51">
        <f>SUM(M290:M336)</f>
        <v>0</v>
      </c>
      <c r="N337" s="51">
        <f>SUM(N271:N336)</f>
        <v>0</v>
      </c>
      <c r="O337" s="51">
        <f>SUM(O271:O336)</f>
        <v>0</v>
      </c>
      <c r="P337" s="51">
        <f>SUM(P271:P336)</f>
        <v>0</v>
      </c>
      <c r="Q337" s="57"/>
      <c r="R337" s="58"/>
      <c r="S337" s="58"/>
      <c r="T337" s="58"/>
      <c r="U337" s="58"/>
      <c r="V337" s="254"/>
      <c r="W337" s="59"/>
      <c r="X337" s="60"/>
    </row>
    <row r="338" spans="1:24" ht="36.6" customHeight="1">
      <c r="A338" s="87" t="s">
        <v>379</v>
      </c>
      <c r="B338" s="88"/>
      <c r="C338" s="88"/>
      <c r="D338" s="88"/>
      <c r="E338" s="88"/>
      <c r="F338" s="88"/>
      <c r="G338" s="88"/>
      <c r="H338" s="88"/>
      <c r="I338" s="88"/>
      <c r="J338" s="88"/>
      <c r="K338" s="88"/>
      <c r="L338" s="88"/>
      <c r="M338" s="88"/>
      <c r="N338" s="88"/>
      <c r="O338" s="88"/>
      <c r="P338" s="89"/>
      <c r="Q338" s="90"/>
      <c r="R338" s="91"/>
      <c r="S338" s="501">
        <f>G581</f>
        <v>242</v>
      </c>
      <c r="T338" s="501"/>
      <c r="U338" s="522" t="s">
        <v>206</v>
      </c>
      <c r="V338" s="522"/>
      <c r="W338" s="92"/>
      <c r="X338" s="92"/>
    </row>
    <row r="339" spans="1:24" ht="34.5" customHeight="1">
      <c r="A339" s="14">
        <v>1</v>
      </c>
      <c r="B339" s="308" t="s">
        <v>1772</v>
      </c>
      <c r="C339" s="16" t="s">
        <v>468</v>
      </c>
      <c r="D339" s="15" t="s">
        <v>1428</v>
      </c>
      <c r="E339" s="535" t="s">
        <v>2115</v>
      </c>
      <c r="F339" s="310" t="s">
        <v>409</v>
      </c>
      <c r="G339" s="309">
        <v>45413</v>
      </c>
      <c r="H339" s="18" t="s">
        <v>218</v>
      </c>
      <c r="I339" s="50">
        <v>1</v>
      </c>
      <c r="J339" s="50"/>
      <c r="K339" s="50"/>
      <c r="L339" s="50"/>
      <c r="M339" s="50"/>
      <c r="N339" s="50"/>
      <c r="O339" s="50"/>
      <c r="P339" s="50"/>
      <c r="Q339" s="57"/>
      <c r="R339" s="58">
        <v>1</v>
      </c>
      <c r="S339" s="58"/>
      <c r="T339" s="58"/>
      <c r="U339" s="58"/>
      <c r="V339" s="311" t="s">
        <v>2011</v>
      </c>
      <c r="W339" s="59"/>
      <c r="X339" s="60"/>
    </row>
    <row r="340" spans="1:24" ht="34.5" customHeight="1">
      <c r="A340" s="286">
        <v>2</v>
      </c>
      <c r="B340" s="308" t="s">
        <v>1773</v>
      </c>
      <c r="C340" s="16" t="s">
        <v>468</v>
      </c>
      <c r="D340" s="15" t="s">
        <v>1428</v>
      </c>
      <c r="E340" s="535" t="s">
        <v>2116</v>
      </c>
      <c r="F340" s="310" t="s">
        <v>444</v>
      </c>
      <c r="G340" s="309">
        <v>45413</v>
      </c>
      <c r="H340" s="18" t="s">
        <v>233</v>
      </c>
      <c r="I340" s="279"/>
      <c r="J340" s="50">
        <v>1</v>
      </c>
      <c r="K340" s="279"/>
      <c r="L340" s="279"/>
      <c r="M340" s="279"/>
      <c r="N340" s="279"/>
      <c r="O340" s="279"/>
      <c r="P340" s="279"/>
      <c r="Q340" s="57"/>
      <c r="R340" s="281"/>
      <c r="S340" s="281"/>
      <c r="T340" s="58">
        <v>1</v>
      </c>
      <c r="U340" s="281"/>
      <c r="V340" s="311" t="s">
        <v>1134</v>
      </c>
      <c r="W340" s="258"/>
      <c r="X340" s="60"/>
    </row>
    <row r="341" spans="1:24" ht="34.5" customHeight="1">
      <c r="A341" s="286">
        <v>3</v>
      </c>
      <c r="B341" s="308" t="s">
        <v>1774</v>
      </c>
      <c r="C341" s="16" t="s">
        <v>468</v>
      </c>
      <c r="D341" s="15" t="s">
        <v>1428</v>
      </c>
      <c r="E341" s="535" t="s">
        <v>2117</v>
      </c>
      <c r="F341" s="310" t="s">
        <v>235</v>
      </c>
      <c r="G341" s="309">
        <v>45413</v>
      </c>
      <c r="H341" s="18" t="s">
        <v>218</v>
      </c>
      <c r="I341" s="279">
        <v>1</v>
      </c>
      <c r="J341" s="50"/>
      <c r="K341" s="279"/>
      <c r="L341" s="279"/>
      <c r="M341" s="279"/>
      <c r="N341" s="279"/>
      <c r="O341" s="279"/>
      <c r="P341" s="279"/>
      <c r="Q341" s="57"/>
      <c r="R341" s="281">
        <v>1</v>
      </c>
      <c r="S341" s="281"/>
      <c r="T341" s="58"/>
      <c r="U341" s="281"/>
      <c r="V341" s="311" t="s">
        <v>2012</v>
      </c>
      <c r="W341" s="258"/>
      <c r="X341" s="60"/>
    </row>
    <row r="342" spans="1:24" ht="34.5" customHeight="1">
      <c r="A342" s="286">
        <v>4</v>
      </c>
      <c r="B342" s="308" t="s">
        <v>1775</v>
      </c>
      <c r="C342" s="16" t="s">
        <v>468</v>
      </c>
      <c r="D342" s="15" t="s">
        <v>1428</v>
      </c>
      <c r="E342" s="535" t="s">
        <v>2118</v>
      </c>
      <c r="F342" s="310" t="s">
        <v>412</v>
      </c>
      <c r="G342" s="309">
        <v>45413</v>
      </c>
      <c r="H342" s="18" t="s">
        <v>233</v>
      </c>
      <c r="I342" s="279"/>
      <c r="J342" s="50">
        <v>1</v>
      </c>
      <c r="K342" s="279"/>
      <c r="L342" s="279"/>
      <c r="M342" s="279"/>
      <c r="N342" s="279"/>
      <c r="O342" s="279"/>
      <c r="P342" s="279"/>
      <c r="Q342" s="57"/>
      <c r="R342" s="281"/>
      <c r="S342" s="281"/>
      <c r="T342" s="58">
        <v>1</v>
      </c>
      <c r="U342" s="281"/>
      <c r="V342" s="311" t="s">
        <v>1134</v>
      </c>
      <c r="W342" s="258"/>
      <c r="X342" s="60"/>
    </row>
    <row r="343" spans="1:24" ht="34.5" customHeight="1">
      <c r="A343" s="286">
        <v>5</v>
      </c>
      <c r="B343" s="308" t="s">
        <v>1776</v>
      </c>
      <c r="C343" s="16" t="s">
        <v>468</v>
      </c>
      <c r="D343" s="15" t="s">
        <v>1428</v>
      </c>
      <c r="E343" s="535" t="s">
        <v>720</v>
      </c>
      <c r="F343" s="310" t="s">
        <v>371</v>
      </c>
      <c r="G343" s="309">
        <v>45413</v>
      </c>
      <c r="H343" s="18" t="s">
        <v>233</v>
      </c>
      <c r="I343" s="279"/>
      <c r="J343" s="50">
        <v>1</v>
      </c>
      <c r="K343" s="279"/>
      <c r="L343" s="279"/>
      <c r="M343" s="279"/>
      <c r="N343" s="279"/>
      <c r="O343" s="279"/>
      <c r="P343" s="279"/>
      <c r="Q343" s="57"/>
      <c r="R343" s="281"/>
      <c r="S343" s="281"/>
      <c r="T343" s="58">
        <v>1</v>
      </c>
      <c r="U343" s="281"/>
      <c r="V343" s="311" t="s">
        <v>1134</v>
      </c>
      <c r="W343" s="258"/>
      <c r="X343" s="60"/>
    </row>
    <row r="344" spans="1:24" ht="34.5" customHeight="1">
      <c r="A344" s="286">
        <v>6</v>
      </c>
      <c r="B344" s="308" t="s">
        <v>1777</v>
      </c>
      <c r="C344" s="16" t="s">
        <v>468</v>
      </c>
      <c r="D344" s="15" t="s">
        <v>1428</v>
      </c>
      <c r="E344" s="535" t="s">
        <v>720</v>
      </c>
      <c r="F344" s="310" t="s">
        <v>456</v>
      </c>
      <c r="G344" s="309">
        <v>45413</v>
      </c>
      <c r="H344" s="18" t="s">
        <v>236</v>
      </c>
      <c r="I344" s="279"/>
      <c r="J344" s="50"/>
      <c r="K344" s="279"/>
      <c r="L344" s="279"/>
      <c r="M344" s="279">
        <v>1</v>
      </c>
      <c r="N344" s="279"/>
      <c r="O344" s="279"/>
      <c r="P344" s="279"/>
      <c r="Q344" s="57"/>
      <c r="R344" s="281">
        <v>1</v>
      </c>
      <c r="S344" s="281"/>
      <c r="T344" s="58"/>
      <c r="U344" s="281"/>
      <c r="V344" s="311" t="s">
        <v>2013</v>
      </c>
      <c r="W344" s="258"/>
      <c r="X344" s="60"/>
    </row>
    <row r="345" spans="1:24" ht="34.5" customHeight="1">
      <c r="A345" s="286">
        <v>7</v>
      </c>
      <c r="B345" s="308" t="s">
        <v>1778</v>
      </c>
      <c r="C345" s="16" t="s">
        <v>468</v>
      </c>
      <c r="D345" s="15" t="s">
        <v>1428</v>
      </c>
      <c r="E345" s="535" t="s">
        <v>719</v>
      </c>
      <c r="F345" s="310" t="s">
        <v>410</v>
      </c>
      <c r="G345" s="309">
        <v>45413</v>
      </c>
      <c r="H345" s="18" t="s">
        <v>233</v>
      </c>
      <c r="I345" s="279"/>
      <c r="J345" s="50">
        <v>1</v>
      </c>
      <c r="K345" s="279"/>
      <c r="L345" s="279"/>
      <c r="M345" s="279"/>
      <c r="N345" s="279"/>
      <c r="O345" s="279"/>
      <c r="P345" s="279"/>
      <c r="Q345" s="57"/>
      <c r="R345" s="281"/>
      <c r="S345" s="281"/>
      <c r="T345" s="58">
        <v>1</v>
      </c>
      <c r="U345" s="281"/>
      <c r="V345" s="311" t="s">
        <v>1134</v>
      </c>
      <c r="W345" s="258"/>
      <c r="X345" s="60"/>
    </row>
    <row r="346" spans="1:24" ht="34.5" customHeight="1">
      <c r="A346" s="286">
        <v>8</v>
      </c>
      <c r="B346" s="308" t="s">
        <v>1779</v>
      </c>
      <c r="C346" s="16" t="s">
        <v>468</v>
      </c>
      <c r="D346" s="15" t="s">
        <v>1428</v>
      </c>
      <c r="E346" s="535" t="s">
        <v>364</v>
      </c>
      <c r="F346" s="310" t="s">
        <v>234</v>
      </c>
      <c r="G346" s="309">
        <v>45413</v>
      </c>
      <c r="H346" s="18" t="s">
        <v>233</v>
      </c>
      <c r="I346" s="279"/>
      <c r="J346" s="50">
        <v>1</v>
      </c>
      <c r="K346" s="279"/>
      <c r="L346" s="279"/>
      <c r="M346" s="279"/>
      <c r="N346" s="279"/>
      <c r="O346" s="279"/>
      <c r="P346" s="279"/>
      <c r="Q346" s="57"/>
      <c r="R346" s="281"/>
      <c r="S346" s="281"/>
      <c r="T346" s="58">
        <v>1</v>
      </c>
      <c r="U346" s="281"/>
      <c r="V346" s="311" t="s">
        <v>2014</v>
      </c>
      <c r="W346" s="258"/>
      <c r="X346" s="60"/>
    </row>
    <row r="347" spans="1:24" ht="34.5" customHeight="1">
      <c r="A347" s="286">
        <v>9</v>
      </c>
      <c r="B347" s="308" t="s">
        <v>1780</v>
      </c>
      <c r="C347" s="16" t="s">
        <v>468</v>
      </c>
      <c r="D347" s="15" t="s">
        <v>1428</v>
      </c>
      <c r="E347" s="535" t="s">
        <v>2119</v>
      </c>
      <c r="F347" s="310" t="s">
        <v>446</v>
      </c>
      <c r="G347" s="309">
        <v>45413</v>
      </c>
      <c r="H347" s="18" t="s">
        <v>233</v>
      </c>
      <c r="I347" s="279"/>
      <c r="J347" s="50">
        <v>1</v>
      </c>
      <c r="K347" s="279"/>
      <c r="L347" s="279"/>
      <c r="M347" s="279"/>
      <c r="N347" s="279"/>
      <c r="O347" s="279"/>
      <c r="P347" s="279"/>
      <c r="Q347" s="57"/>
      <c r="R347" s="281"/>
      <c r="S347" s="281"/>
      <c r="T347" s="58">
        <v>1</v>
      </c>
      <c r="U347" s="281"/>
      <c r="V347" s="311" t="s">
        <v>2015</v>
      </c>
      <c r="W347" s="258"/>
      <c r="X347" s="60"/>
    </row>
    <row r="348" spans="1:24" ht="34.5" customHeight="1">
      <c r="A348" s="286">
        <v>10</v>
      </c>
      <c r="B348" s="308" t="s">
        <v>1781</v>
      </c>
      <c r="C348" s="16" t="s">
        <v>468</v>
      </c>
      <c r="D348" s="15" t="s">
        <v>1428</v>
      </c>
      <c r="E348" s="535" t="s">
        <v>719</v>
      </c>
      <c r="F348" s="310" t="s">
        <v>418</v>
      </c>
      <c r="G348" s="309">
        <v>45413</v>
      </c>
      <c r="H348" s="18" t="s">
        <v>233</v>
      </c>
      <c r="I348" s="279"/>
      <c r="J348" s="50">
        <v>1</v>
      </c>
      <c r="K348" s="279"/>
      <c r="L348" s="279"/>
      <c r="M348" s="279"/>
      <c r="N348" s="279"/>
      <c r="O348" s="279"/>
      <c r="P348" s="279"/>
      <c r="Q348" s="57"/>
      <c r="R348" s="281"/>
      <c r="S348" s="281"/>
      <c r="T348" s="58">
        <v>1</v>
      </c>
      <c r="U348" s="281"/>
      <c r="V348" s="311" t="s">
        <v>2016</v>
      </c>
      <c r="W348" s="258"/>
      <c r="X348" s="60"/>
    </row>
    <row r="349" spans="1:24" ht="34.5" customHeight="1">
      <c r="A349" s="286">
        <v>11</v>
      </c>
      <c r="B349" s="308" t="s">
        <v>1782</v>
      </c>
      <c r="C349" s="16" t="s">
        <v>468</v>
      </c>
      <c r="D349" s="15" t="s">
        <v>1428</v>
      </c>
      <c r="E349" s="535" t="s">
        <v>2120</v>
      </c>
      <c r="F349" s="310" t="s">
        <v>371</v>
      </c>
      <c r="G349" s="309">
        <v>45413</v>
      </c>
      <c r="H349" s="18" t="s">
        <v>233</v>
      </c>
      <c r="I349" s="279"/>
      <c r="J349" s="50">
        <v>1</v>
      </c>
      <c r="K349" s="279"/>
      <c r="L349" s="279"/>
      <c r="M349" s="279"/>
      <c r="N349" s="279"/>
      <c r="O349" s="279"/>
      <c r="P349" s="279"/>
      <c r="Q349" s="57"/>
      <c r="R349" s="281"/>
      <c r="S349" s="281"/>
      <c r="T349" s="58">
        <v>1</v>
      </c>
      <c r="U349" s="281"/>
      <c r="V349" s="311" t="s">
        <v>1134</v>
      </c>
      <c r="W349" s="258"/>
      <c r="X349" s="60"/>
    </row>
    <row r="350" spans="1:24" ht="34.5" customHeight="1">
      <c r="A350" s="286">
        <v>12</v>
      </c>
      <c r="B350" s="308" t="s">
        <v>1783</v>
      </c>
      <c r="C350" s="16" t="s">
        <v>468</v>
      </c>
      <c r="D350" s="15" t="s">
        <v>1428</v>
      </c>
      <c r="E350" s="535" t="s">
        <v>2118</v>
      </c>
      <c r="F350" s="310" t="s">
        <v>409</v>
      </c>
      <c r="G350" s="309">
        <v>45414</v>
      </c>
      <c r="H350" s="18" t="s">
        <v>218</v>
      </c>
      <c r="I350" s="279">
        <v>1</v>
      </c>
      <c r="J350" s="50"/>
      <c r="K350" s="279"/>
      <c r="L350" s="279"/>
      <c r="M350" s="279"/>
      <c r="N350" s="279"/>
      <c r="O350" s="279"/>
      <c r="P350" s="279"/>
      <c r="Q350" s="57"/>
      <c r="R350" s="281">
        <v>1</v>
      </c>
      <c r="S350" s="281"/>
      <c r="T350" s="58"/>
      <c r="U350" s="281"/>
      <c r="V350" s="311" t="s">
        <v>2017</v>
      </c>
      <c r="W350" s="258"/>
      <c r="X350" s="60"/>
    </row>
    <row r="351" spans="1:24" ht="34.5" customHeight="1">
      <c r="A351" s="286">
        <v>13</v>
      </c>
      <c r="B351" s="308" t="s">
        <v>1784</v>
      </c>
      <c r="C351" s="16" t="s">
        <v>468</v>
      </c>
      <c r="D351" s="15" t="s">
        <v>1428</v>
      </c>
      <c r="E351" s="535" t="s">
        <v>2121</v>
      </c>
      <c r="F351" s="310" t="s">
        <v>444</v>
      </c>
      <c r="G351" s="309">
        <v>45414</v>
      </c>
      <c r="H351" s="18" t="s">
        <v>233</v>
      </c>
      <c r="I351" s="279"/>
      <c r="J351" s="50">
        <v>1</v>
      </c>
      <c r="K351" s="279"/>
      <c r="L351" s="279"/>
      <c r="M351" s="279"/>
      <c r="N351" s="279"/>
      <c r="O351" s="279"/>
      <c r="P351" s="279"/>
      <c r="Q351" s="57"/>
      <c r="R351" s="281"/>
      <c r="S351" s="281"/>
      <c r="T351" s="58">
        <v>1</v>
      </c>
      <c r="U351" s="281"/>
      <c r="V351" s="311" t="s">
        <v>1134</v>
      </c>
      <c r="W351" s="258"/>
      <c r="X351" s="60"/>
    </row>
    <row r="352" spans="1:24" ht="34.5" customHeight="1">
      <c r="A352" s="286">
        <v>14</v>
      </c>
      <c r="B352" s="308" t="s">
        <v>1785</v>
      </c>
      <c r="C352" s="16" t="s">
        <v>468</v>
      </c>
      <c r="D352" s="15" t="s">
        <v>1428</v>
      </c>
      <c r="E352" s="535" t="s">
        <v>2121</v>
      </c>
      <c r="F352" s="310" t="s">
        <v>235</v>
      </c>
      <c r="G352" s="309">
        <v>45414</v>
      </c>
      <c r="H352" s="18" t="s">
        <v>233</v>
      </c>
      <c r="I352" s="279"/>
      <c r="J352" s="50">
        <v>1</v>
      </c>
      <c r="K352" s="279"/>
      <c r="L352" s="279"/>
      <c r="M352" s="279"/>
      <c r="N352" s="279"/>
      <c r="O352" s="279"/>
      <c r="P352" s="279"/>
      <c r="Q352" s="57"/>
      <c r="R352" s="281"/>
      <c r="S352" s="281"/>
      <c r="T352" s="58">
        <v>1</v>
      </c>
      <c r="U352" s="281"/>
      <c r="V352" s="311" t="s">
        <v>2018</v>
      </c>
      <c r="W352" s="258"/>
      <c r="X352" s="60"/>
    </row>
    <row r="353" spans="1:24" ht="34.5" customHeight="1">
      <c r="A353" s="286">
        <v>15</v>
      </c>
      <c r="B353" s="308" t="s">
        <v>1786</v>
      </c>
      <c r="C353" s="16" t="s">
        <v>468</v>
      </c>
      <c r="D353" s="15" t="s">
        <v>1428</v>
      </c>
      <c r="E353" s="535" t="s">
        <v>2122</v>
      </c>
      <c r="F353" s="310" t="s">
        <v>412</v>
      </c>
      <c r="G353" s="309">
        <v>45414</v>
      </c>
      <c r="H353" s="18" t="s">
        <v>233</v>
      </c>
      <c r="I353" s="279"/>
      <c r="J353" s="50">
        <v>1</v>
      </c>
      <c r="K353" s="279"/>
      <c r="L353" s="279"/>
      <c r="M353" s="279"/>
      <c r="N353" s="279"/>
      <c r="O353" s="279"/>
      <c r="P353" s="279"/>
      <c r="Q353" s="57"/>
      <c r="R353" s="281"/>
      <c r="S353" s="281"/>
      <c r="T353" s="58">
        <v>1</v>
      </c>
      <c r="U353" s="281"/>
      <c r="V353" s="311" t="s">
        <v>2019</v>
      </c>
      <c r="W353" s="258"/>
      <c r="X353" s="60"/>
    </row>
    <row r="354" spans="1:24" ht="34.5" customHeight="1">
      <c r="A354" s="286">
        <v>16</v>
      </c>
      <c r="B354" s="308" t="s">
        <v>1787</v>
      </c>
      <c r="C354" s="16" t="s">
        <v>468</v>
      </c>
      <c r="D354" s="15" t="s">
        <v>1428</v>
      </c>
      <c r="E354" s="535" t="s">
        <v>2123</v>
      </c>
      <c r="F354" s="310" t="s">
        <v>371</v>
      </c>
      <c r="G354" s="309">
        <v>45414</v>
      </c>
      <c r="H354" s="18" t="s">
        <v>218</v>
      </c>
      <c r="I354" s="279"/>
      <c r="J354" s="50">
        <v>1</v>
      </c>
      <c r="K354" s="279"/>
      <c r="L354" s="279"/>
      <c r="M354" s="279"/>
      <c r="N354" s="279"/>
      <c r="O354" s="279"/>
      <c r="P354" s="279"/>
      <c r="Q354" s="57"/>
      <c r="R354" s="281"/>
      <c r="S354" s="281"/>
      <c r="T354" s="58">
        <v>1</v>
      </c>
      <c r="U354" s="281"/>
      <c r="V354" s="311" t="s">
        <v>2020</v>
      </c>
      <c r="W354" s="258"/>
      <c r="X354" s="60"/>
    </row>
    <row r="355" spans="1:24" ht="34.5" customHeight="1">
      <c r="A355" s="286">
        <v>17</v>
      </c>
      <c r="B355" s="308" t="s">
        <v>1788</v>
      </c>
      <c r="C355" s="16" t="s">
        <v>468</v>
      </c>
      <c r="D355" s="15" t="s">
        <v>1428</v>
      </c>
      <c r="E355" s="535" t="s">
        <v>2124</v>
      </c>
      <c r="F355" s="310" t="s">
        <v>456</v>
      </c>
      <c r="G355" s="309">
        <v>45414</v>
      </c>
      <c r="H355" s="18" t="s">
        <v>233</v>
      </c>
      <c r="I355" s="279"/>
      <c r="J355" s="50">
        <v>1</v>
      </c>
      <c r="K355" s="279"/>
      <c r="L355" s="279"/>
      <c r="M355" s="279"/>
      <c r="N355" s="279"/>
      <c r="O355" s="279"/>
      <c r="P355" s="279"/>
      <c r="Q355" s="57"/>
      <c r="R355" s="281"/>
      <c r="S355" s="281"/>
      <c r="T355" s="58">
        <v>1</v>
      </c>
      <c r="U355" s="281"/>
      <c r="V355" s="311" t="s">
        <v>2021</v>
      </c>
      <c r="W355" s="258"/>
      <c r="X355" s="60"/>
    </row>
    <row r="356" spans="1:24" ht="34.5" customHeight="1">
      <c r="A356" s="286">
        <v>18</v>
      </c>
      <c r="B356" s="308" t="s">
        <v>1789</v>
      </c>
      <c r="C356" s="16" t="s">
        <v>468</v>
      </c>
      <c r="D356" s="15" t="s">
        <v>1428</v>
      </c>
      <c r="E356" s="535" t="s">
        <v>2125</v>
      </c>
      <c r="F356" s="310" t="s">
        <v>410</v>
      </c>
      <c r="G356" s="309">
        <v>45414</v>
      </c>
      <c r="H356" s="18" t="s">
        <v>233</v>
      </c>
      <c r="I356" s="279"/>
      <c r="J356" s="50">
        <v>1</v>
      </c>
      <c r="K356" s="279"/>
      <c r="L356" s="279"/>
      <c r="M356" s="279"/>
      <c r="N356" s="279"/>
      <c r="O356" s="279"/>
      <c r="P356" s="279"/>
      <c r="Q356" s="57"/>
      <c r="R356" s="281"/>
      <c r="S356" s="281"/>
      <c r="T356" s="58">
        <v>1</v>
      </c>
      <c r="U356" s="281"/>
      <c r="V356" s="311" t="s">
        <v>2018</v>
      </c>
      <c r="W356" s="258"/>
      <c r="X356" s="60"/>
    </row>
    <row r="357" spans="1:24" ht="34.5" customHeight="1">
      <c r="A357" s="286">
        <v>19</v>
      </c>
      <c r="B357" s="308" t="s">
        <v>1790</v>
      </c>
      <c r="C357" s="16" t="s">
        <v>468</v>
      </c>
      <c r="D357" s="15" t="s">
        <v>1428</v>
      </c>
      <c r="E357" s="535" t="s">
        <v>2125</v>
      </c>
      <c r="F357" s="310" t="s">
        <v>234</v>
      </c>
      <c r="G357" s="309">
        <v>45414</v>
      </c>
      <c r="H357" s="18" t="s">
        <v>233</v>
      </c>
      <c r="I357" s="279"/>
      <c r="J357" s="50">
        <v>1</v>
      </c>
      <c r="K357" s="279"/>
      <c r="L357" s="279"/>
      <c r="M357" s="279"/>
      <c r="N357" s="279"/>
      <c r="O357" s="279"/>
      <c r="P357" s="279"/>
      <c r="Q357" s="57"/>
      <c r="R357" s="281"/>
      <c r="S357" s="281"/>
      <c r="T357" s="58">
        <v>1</v>
      </c>
      <c r="U357" s="281"/>
      <c r="V357" s="311" t="s">
        <v>2018</v>
      </c>
      <c r="W357" s="258"/>
      <c r="X357" s="60"/>
    </row>
    <row r="358" spans="1:24" ht="34.5" customHeight="1">
      <c r="A358" s="286">
        <v>20</v>
      </c>
      <c r="B358" s="308" t="s">
        <v>1791</v>
      </c>
      <c r="C358" s="16" t="s">
        <v>468</v>
      </c>
      <c r="D358" s="15" t="s">
        <v>1428</v>
      </c>
      <c r="E358" s="535" t="s">
        <v>2125</v>
      </c>
      <c r="F358" s="310" t="s">
        <v>446</v>
      </c>
      <c r="G358" s="309">
        <v>45414</v>
      </c>
      <c r="H358" s="18" t="s">
        <v>233</v>
      </c>
      <c r="I358" s="279"/>
      <c r="J358" s="50">
        <v>1</v>
      </c>
      <c r="K358" s="279"/>
      <c r="L358" s="279"/>
      <c r="M358" s="279"/>
      <c r="N358" s="279"/>
      <c r="O358" s="279"/>
      <c r="P358" s="279"/>
      <c r="Q358" s="57"/>
      <c r="R358" s="281"/>
      <c r="S358" s="281"/>
      <c r="T358" s="58">
        <v>1</v>
      </c>
      <c r="U358" s="281"/>
      <c r="V358" s="311" t="s">
        <v>2018</v>
      </c>
      <c r="W358" s="258"/>
      <c r="X358" s="60"/>
    </row>
    <row r="359" spans="1:24" ht="34.5" customHeight="1">
      <c r="A359" s="286">
        <v>21</v>
      </c>
      <c r="B359" s="308" t="s">
        <v>1792</v>
      </c>
      <c r="C359" s="16" t="s">
        <v>468</v>
      </c>
      <c r="D359" s="15" t="s">
        <v>1428</v>
      </c>
      <c r="E359" s="535" t="s">
        <v>2121</v>
      </c>
      <c r="F359" s="310" t="s">
        <v>418</v>
      </c>
      <c r="G359" s="309">
        <v>45414</v>
      </c>
      <c r="H359" s="18" t="s">
        <v>233</v>
      </c>
      <c r="I359" s="279"/>
      <c r="J359" s="50">
        <v>1</v>
      </c>
      <c r="K359" s="279"/>
      <c r="L359" s="279"/>
      <c r="M359" s="279"/>
      <c r="N359" s="279"/>
      <c r="O359" s="279"/>
      <c r="P359" s="279"/>
      <c r="Q359" s="57"/>
      <c r="R359" s="281"/>
      <c r="S359" s="281"/>
      <c r="T359" s="58">
        <v>1</v>
      </c>
      <c r="U359" s="281"/>
      <c r="V359" s="311" t="s">
        <v>1134</v>
      </c>
      <c r="W359" s="258"/>
      <c r="X359" s="60"/>
    </row>
    <row r="360" spans="1:24" ht="34.5" customHeight="1">
      <c r="A360" s="286">
        <v>22</v>
      </c>
      <c r="B360" s="308" t="s">
        <v>1793</v>
      </c>
      <c r="C360" s="16" t="s">
        <v>468</v>
      </c>
      <c r="D360" s="15" t="s">
        <v>1428</v>
      </c>
      <c r="E360" s="535" t="s">
        <v>2126</v>
      </c>
      <c r="F360" s="310" t="s">
        <v>371</v>
      </c>
      <c r="G360" s="309">
        <v>45414</v>
      </c>
      <c r="H360" s="18" t="s">
        <v>218</v>
      </c>
      <c r="I360" s="279">
        <v>1</v>
      </c>
      <c r="J360" s="50"/>
      <c r="K360" s="279"/>
      <c r="L360" s="279"/>
      <c r="M360" s="279"/>
      <c r="N360" s="279"/>
      <c r="O360" s="279"/>
      <c r="P360" s="279"/>
      <c r="Q360" s="57"/>
      <c r="R360" s="281">
        <v>1</v>
      </c>
      <c r="S360" s="281"/>
      <c r="T360" s="58"/>
      <c r="U360" s="281"/>
      <c r="V360" s="311" t="s">
        <v>2022</v>
      </c>
      <c r="W360" s="258"/>
      <c r="X360" s="60"/>
    </row>
    <row r="361" spans="1:24" ht="34.5" customHeight="1">
      <c r="A361" s="286">
        <v>23</v>
      </c>
      <c r="B361" s="308" t="s">
        <v>1794</v>
      </c>
      <c r="C361" s="16" t="s">
        <v>468</v>
      </c>
      <c r="D361" s="15" t="s">
        <v>1428</v>
      </c>
      <c r="E361" s="535" t="s">
        <v>2127</v>
      </c>
      <c r="F361" s="310" t="s">
        <v>409</v>
      </c>
      <c r="G361" s="309">
        <v>45415</v>
      </c>
      <c r="H361" s="18" t="s">
        <v>233</v>
      </c>
      <c r="I361" s="279"/>
      <c r="J361" s="50">
        <v>1</v>
      </c>
      <c r="K361" s="279"/>
      <c r="L361" s="279"/>
      <c r="M361" s="279"/>
      <c r="N361" s="279"/>
      <c r="O361" s="279"/>
      <c r="P361" s="279"/>
      <c r="Q361" s="57"/>
      <c r="R361" s="281"/>
      <c r="S361" s="281"/>
      <c r="T361" s="58">
        <v>1</v>
      </c>
      <c r="U361" s="281"/>
      <c r="V361" s="311" t="s">
        <v>1134</v>
      </c>
      <c r="W361" s="258"/>
      <c r="X361" s="60"/>
    </row>
    <row r="362" spans="1:24" ht="34.5" customHeight="1">
      <c r="A362" s="286">
        <v>24</v>
      </c>
      <c r="B362" s="308" t="s">
        <v>1795</v>
      </c>
      <c r="C362" s="16" t="s">
        <v>468</v>
      </c>
      <c r="D362" s="15" t="s">
        <v>1428</v>
      </c>
      <c r="E362" s="535" t="s">
        <v>364</v>
      </c>
      <c r="F362" s="310" t="s">
        <v>444</v>
      </c>
      <c r="G362" s="309">
        <v>45415</v>
      </c>
      <c r="H362" s="18" t="s">
        <v>233</v>
      </c>
      <c r="I362" s="279"/>
      <c r="J362" s="50">
        <v>1</v>
      </c>
      <c r="K362" s="279"/>
      <c r="L362" s="279"/>
      <c r="M362" s="279"/>
      <c r="N362" s="279"/>
      <c r="O362" s="279"/>
      <c r="P362" s="279"/>
      <c r="Q362" s="57"/>
      <c r="R362" s="281"/>
      <c r="S362" s="281"/>
      <c r="T362" s="58">
        <v>1</v>
      </c>
      <c r="U362" s="281"/>
      <c r="V362" s="311" t="s">
        <v>1134</v>
      </c>
      <c r="W362" s="258"/>
      <c r="X362" s="60"/>
    </row>
    <row r="363" spans="1:24" ht="34.5" customHeight="1">
      <c r="A363" s="286">
        <v>25</v>
      </c>
      <c r="B363" s="308" t="s">
        <v>1796</v>
      </c>
      <c r="C363" s="16" t="s">
        <v>468</v>
      </c>
      <c r="D363" s="15" t="s">
        <v>1428</v>
      </c>
      <c r="E363" s="535" t="s">
        <v>719</v>
      </c>
      <c r="F363" s="310" t="s">
        <v>235</v>
      </c>
      <c r="G363" s="309">
        <v>45415</v>
      </c>
      <c r="H363" s="18" t="s">
        <v>233</v>
      </c>
      <c r="I363" s="279"/>
      <c r="J363" s="50">
        <v>1</v>
      </c>
      <c r="K363" s="279"/>
      <c r="L363" s="279"/>
      <c r="M363" s="279"/>
      <c r="N363" s="279"/>
      <c r="O363" s="279"/>
      <c r="P363" s="279"/>
      <c r="Q363" s="57"/>
      <c r="R363" s="281"/>
      <c r="S363" s="281"/>
      <c r="T363" s="58">
        <v>1</v>
      </c>
      <c r="U363" s="281"/>
      <c r="V363" s="311" t="s">
        <v>1134</v>
      </c>
      <c r="W363" s="258"/>
      <c r="X363" s="60"/>
    </row>
    <row r="364" spans="1:24" ht="34.5" customHeight="1">
      <c r="A364" s="286">
        <v>26</v>
      </c>
      <c r="B364" s="308" t="s">
        <v>1797</v>
      </c>
      <c r="C364" s="16" t="s">
        <v>468</v>
      </c>
      <c r="D364" s="15" t="s">
        <v>1428</v>
      </c>
      <c r="E364" s="535" t="s">
        <v>2128</v>
      </c>
      <c r="F364" s="310" t="s">
        <v>412</v>
      </c>
      <c r="G364" s="309">
        <v>45415</v>
      </c>
      <c r="H364" s="18" t="s">
        <v>233</v>
      </c>
      <c r="I364" s="279"/>
      <c r="J364" s="50">
        <v>1</v>
      </c>
      <c r="K364" s="279"/>
      <c r="L364" s="279"/>
      <c r="M364" s="279"/>
      <c r="N364" s="279"/>
      <c r="O364" s="279"/>
      <c r="P364" s="279"/>
      <c r="Q364" s="57"/>
      <c r="R364" s="281"/>
      <c r="S364" s="281"/>
      <c r="T364" s="58">
        <v>1</v>
      </c>
      <c r="U364" s="281"/>
      <c r="V364" s="311" t="s">
        <v>2023</v>
      </c>
      <c r="W364" s="258"/>
      <c r="X364" s="60"/>
    </row>
    <row r="365" spans="1:24" ht="34.5" customHeight="1">
      <c r="A365" s="286">
        <v>27</v>
      </c>
      <c r="B365" s="308" t="s">
        <v>1798</v>
      </c>
      <c r="C365" s="16" t="s">
        <v>468</v>
      </c>
      <c r="D365" s="15" t="s">
        <v>1428</v>
      </c>
      <c r="E365" s="535" t="s">
        <v>719</v>
      </c>
      <c r="F365" s="310" t="s">
        <v>371</v>
      </c>
      <c r="G365" s="309">
        <v>45415</v>
      </c>
      <c r="H365" s="18" t="s">
        <v>233</v>
      </c>
      <c r="I365" s="279"/>
      <c r="J365" s="50">
        <v>1</v>
      </c>
      <c r="K365" s="279"/>
      <c r="L365" s="279"/>
      <c r="M365" s="279"/>
      <c r="N365" s="279"/>
      <c r="O365" s="279"/>
      <c r="P365" s="279"/>
      <c r="Q365" s="57"/>
      <c r="R365" s="281"/>
      <c r="S365" s="281"/>
      <c r="T365" s="58">
        <v>1</v>
      </c>
      <c r="U365" s="281"/>
      <c r="V365" s="311" t="s">
        <v>2019</v>
      </c>
      <c r="W365" s="258"/>
      <c r="X365" s="60"/>
    </row>
    <row r="366" spans="1:24" ht="34.5" customHeight="1">
      <c r="A366" s="286">
        <v>28</v>
      </c>
      <c r="B366" s="308" t="s">
        <v>1799</v>
      </c>
      <c r="C366" s="16" t="s">
        <v>468</v>
      </c>
      <c r="D366" s="15" t="s">
        <v>1428</v>
      </c>
      <c r="E366" s="535" t="s">
        <v>2129</v>
      </c>
      <c r="F366" s="310" t="s">
        <v>456</v>
      </c>
      <c r="G366" s="309">
        <v>45415</v>
      </c>
      <c r="H366" s="18" t="s">
        <v>233</v>
      </c>
      <c r="I366" s="279"/>
      <c r="J366" s="50">
        <v>1</v>
      </c>
      <c r="K366" s="279"/>
      <c r="L366" s="279"/>
      <c r="M366" s="279"/>
      <c r="N366" s="279"/>
      <c r="O366" s="279"/>
      <c r="P366" s="279"/>
      <c r="Q366" s="57"/>
      <c r="R366" s="281"/>
      <c r="S366" s="281"/>
      <c r="T366" s="58">
        <v>1</v>
      </c>
      <c r="U366" s="281"/>
      <c r="V366" s="311" t="s">
        <v>2018</v>
      </c>
      <c r="W366" s="258"/>
      <c r="X366" s="60"/>
    </row>
    <row r="367" spans="1:24" ht="34.5" customHeight="1">
      <c r="A367" s="286">
        <v>29</v>
      </c>
      <c r="B367" s="308" t="s">
        <v>1800</v>
      </c>
      <c r="C367" s="16" t="s">
        <v>468</v>
      </c>
      <c r="D367" s="15" t="s">
        <v>1428</v>
      </c>
      <c r="E367" s="535" t="s">
        <v>719</v>
      </c>
      <c r="F367" s="310" t="s">
        <v>410</v>
      </c>
      <c r="G367" s="309">
        <v>45415</v>
      </c>
      <c r="H367" s="18" t="s">
        <v>233</v>
      </c>
      <c r="I367" s="279"/>
      <c r="J367" s="50">
        <v>1</v>
      </c>
      <c r="K367" s="279"/>
      <c r="L367" s="279"/>
      <c r="M367" s="279"/>
      <c r="N367" s="279"/>
      <c r="O367" s="279"/>
      <c r="P367" s="279"/>
      <c r="Q367" s="57"/>
      <c r="R367" s="281"/>
      <c r="S367" s="281"/>
      <c r="T367" s="58">
        <v>1</v>
      </c>
      <c r="U367" s="281"/>
      <c r="V367" s="311" t="s">
        <v>2024</v>
      </c>
      <c r="W367" s="258"/>
      <c r="X367" s="60"/>
    </row>
    <row r="368" spans="1:24" ht="34.5" customHeight="1">
      <c r="A368" s="286">
        <v>30</v>
      </c>
      <c r="B368" s="308" t="s">
        <v>1801</v>
      </c>
      <c r="C368" s="16" t="s">
        <v>468</v>
      </c>
      <c r="D368" s="15" t="s">
        <v>1428</v>
      </c>
      <c r="E368" s="535" t="s">
        <v>2118</v>
      </c>
      <c r="F368" s="310" t="s">
        <v>234</v>
      </c>
      <c r="G368" s="309">
        <v>45415</v>
      </c>
      <c r="H368" s="18" t="s">
        <v>233</v>
      </c>
      <c r="I368" s="279"/>
      <c r="J368" s="50">
        <v>1</v>
      </c>
      <c r="K368" s="279"/>
      <c r="L368" s="279"/>
      <c r="M368" s="279"/>
      <c r="N368" s="279"/>
      <c r="O368" s="279"/>
      <c r="P368" s="279"/>
      <c r="Q368" s="57"/>
      <c r="R368" s="281"/>
      <c r="S368" s="281"/>
      <c r="T368" s="58">
        <v>1</v>
      </c>
      <c r="U368" s="281"/>
      <c r="V368" s="311" t="s">
        <v>1134</v>
      </c>
      <c r="W368" s="258"/>
      <c r="X368" s="60"/>
    </row>
    <row r="369" spans="1:24" ht="34.5" customHeight="1">
      <c r="A369" s="286">
        <v>31</v>
      </c>
      <c r="B369" s="308" t="s">
        <v>1802</v>
      </c>
      <c r="C369" s="16" t="s">
        <v>468</v>
      </c>
      <c r="D369" s="15" t="s">
        <v>1428</v>
      </c>
      <c r="E369" s="535" t="s">
        <v>2130</v>
      </c>
      <c r="F369" s="310" t="s">
        <v>446</v>
      </c>
      <c r="G369" s="309">
        <v>45415</v>
      </c>
      <c r="H369" s="18" t="s">
        <v>233</v>
      </c>
      <c r="I369" s="279"/>
      <c r="J369" s="50">
        <v>1</v>
      </c>
      <c r="K369" s="279"/>
      <c r="L369" s="279"/>
      <c r="M369" s="279"/>
      <c r="N369" s="279"/>
      <c r="O369" s="279"/>
      <c r="P369" s="279"/>
      <c r="Q369" s="57"/>
      <c r="R369" s="281"/>
      <c r="S369" s="281"/>
      <c r="T369" s="58">
        <v>1</v>
      </c>
      <c r="U369" s="281"/>
      <c r="V369" s="311" t="s">
        <v>2025</v>
      </c>
      <c r="W369" s="258"/>
      <c r="X369" s="60"/>
    </row>
    <row r="370" spans="1:24" ht="34.5" customHeight="1">
      <c r="A370" s="286">
        <v>32</v>
      </c>
      <c r="B370" s="308" t="s">
        <v>1803</v>
      </c>
      <c r="C370" s="16" t="s">
        <v>468</v>
      </c>
      <c r="D370" s="15" t="s">
        <v>1428</v>
      </c>
      <c r="E370" s="536" t="s">
        <v>364</v>
      </c>
      <c r="F370" s="310" t="s">
        <v>418</v>
      </c>
      <c r="G370" s="309">
        <v>45415</v>
      </c>
      <c r="H370" s="18" t="s">
        <v>236</v>
      </c>
      <c r="I370" s="279"/>
      <c r="J370" s="50"/>
      <c r="K370" s="279"/>
      <c r="L370" s="279"/>
      <c r="M370" s="279">
        <v>1</v>
      </c>
      <c r="N370" s="279"/>
      <c r="O370" s="279"/>
      <c r="P370" s="279"/>
      <c r="Q370" s="57"/>
      <c r="R370" s="281">
        <v>1</v>
      </c>
      <c r="S370" s="281"/>
      <c r="T370" s="58"/>
      <c r="U370" s="281"/>
      <c r="V370" s="311" t="s">
        <v>2018</v>
      </c>
      <c r="W370" s="258"/>
      <c r="X370" s="60"/>
    </row>
    <row r="371" spans="1:24" ht="34.5" customHeight="1">
      <c r="A371" s="286">
        <v>33</v>
      </c>
      <c r="B371" s="308" t="s">
        <v>1804</v>
      </c>
      <c r="C371" s="16" t="s">
        <v>468</v>
      </c>
      <c r="D371" s="15" t="s">
        <v>1428</v>
      </c>
      <c r="E371" s="535" t="s">
        <v>2131</v>
      </c>
      <c r="F371" s="310" t="s">
        <v>371</v>
      </c>
      <c r="G371" s="309">
        <v>45415</v>
      </c>
      <c r="H371" s="18" t="s">
        <v>233</v>
      </c>
      <c r="I371" s="279"/>
      <c r="J371" s="50">
        <v>1</v>
      </c>
      <c r="K371" s="279"/>
      <c r="L371" s="279"/>
      <c r="M371" s="279"/>
      <c r="N371" s="279"/>
      <c r="O371" s="279"/>
      <c r="P371" s="279"/>
      <c r="Q371" s="57"/>
      <c r="R371" s="281"/>
      <c r="S371" s="281"/>
      <c r="T371" s="58">
        <v>1</v>
      </c>
      <c r="U371" s="281"/>
      <c r="V371" s="311" t="s">
        <v>2018</v>
      </c>
      <c r="W371" s="258"/>
      <c r="X371" s="60"/>
    </row>
    <row r="372" spans="1:24" ht="34.5" customHeight="1">
      <c r="A372" s="286">
        <v>34</v>
      </c>
      <c r="B372" s="308" t="s">
        <v>1805</v>
      </c>
      <c r="C372" s="16" t="s">
        <v>468</v>
      </c>
      <c r="D372" s="15" t="s">
        <v>1428</v>
      </c>
      <c r="E372" s="535" t="s">
        <v>1428</v>
      </c>
      <c r="F372" s="310" t="s">
        <v>409</v>
      </c>
      <c r="G372" s="309">
        <v>45416</v>
      </c>
      <c r="H372" s="18" t="s">
        <v>233</v>
      </c>
      <c r="I372" s="279"/>
      <c r="J372" s="50">
        <v>1</v>
      </c>
      <c r="K372" s="279"/>
      <c r="L372" s="279"/>
      <c r="M372" s="279"/>
      <c r="N372" s="279"/>
      <c r="O372" s="279"/>
      <c r="P372" s="279"/>
      <c r="Q372" s="57"/>
      <c r="R372" s="281"/>
      <c r="S372" s="281"/>
      <c r="T372" s="58">
        <v>1</v>
      </c>
      <c r="U372" s="281"/>
      <c r="V372" s="311" t="s">
        <v>1134</v>
      </c>
      <c r="W372" s="258"/>
      <c r="X372" s="60"/>
    </row>
    <row r="373" spans="1:24" ht="34.5" customHeight="1">
      <c r="A373" s="286">
        <v>35</v>
      </c>
      <c r="B373" s="308" t="s">
        <v>1806</v>
      </c>
      <c r="C373" s="16" t="s">
        <v>468</v>
      </c>
      <c r="D373" s="15" t="s">
        <v>1428</v>
      </c>
      <c r="E373" s="535" t="s">
        <v>364</v>
      </c>
      <c r="F373" s="310" t="s">
        <v>444</v>
      </c>
      <c r="G373" s="309">
        <v>45416</v>
      </c>
      <c r="H373" s="18" t="s">
        <v>233</v>
      </c>
      <c r="I373" s="279"/>
      <c r="J373" s="50">
        <v>1</v>
      </c>
      <c r="K373" s="279"/>
      <c r="L373" s="279"/>
      <c r="M373" s="279"/>
      <c r="N373" s="279"/>
      <c r="O373" s="279"/>
      <c r="P373" s="279"/>
      <c r="Q373" s="57"/>
      <c r="R373" s="281"/>
      <c r="S373" s="281"/>
      <c r="T373" s="58">
        <v>1</v>
      </c>
      <c r="U373" s="281"/>
      <c r="V373" s="311" t="s">
        <v>2026</v>
      </c>
      <c r="W373" s="258"/>
      <c r="X373" s="60"/>
    </row>
    <row r="374" spans="1:24" ht="34.5" customHeight="1">
      <c r="A374" s="286">
        <v>36</v>
      </c>
      <c r="B374" s="308" t="s">
        <v>1807</v>
      </c>
      <c r="C374" s="16" t="s">
        <v>468</v>
      </c>
      <c r="D374" s="15" t="s">
        <v>1428</v>
      </c>
      <c r="E374" s="535" t="s">
        <v>2125</v>
      </c>
      <c r="F374" s="310" t="s">
        <v>235</v>
      </c>
      <c r="G374" s="309">
        <v>45416</v>
      </c>
      <c r="H374" s="18" t="s">
        <v>233</v>
      </c>
      <c r="I374" s="279"/>
      <c r="J374" s="50">
        <v>1</v>
      </c>
      <c r="K374" s="279"/>
      <c r="L374" s="279"/>
      <c r="M374" s="279"/>
      <c r="N374" s="279"/>
      <c r="O374" s="279"/>
      <c r="P374" s="279"/>
      <c r="Q374" s="57"/>
      <c r="R374" s="281"/>
      <c r="S374" s="281"/>
      <c r="T374" s="58">
        <v>1</v>
      </c>
      <c r="U374" s="281"/>
      <c r="V374" s="311" t="s">
        <v>1134</v>
      </c>
      <c r="W374" s="258"/>
      <c r="X374" s="60"/>
    </row>
    <row r="375" spans="1:24" ht="34.5" customHeight="1">
      <c r="A375" s="286">
        <v>37</v>
      </c>
      <c r="B375" s="308" t="s">
        <v>1808</v>
      </c>
      <c r="C375" s="16" t="s">
        <v>468</v>
      </c>
      <c r="D375" s="15" t="s">
        <v>1428</v>
      </c>
      <c r="E375" s="535" t="s">
        <v>2125</v>
      </c>
      <c r="F375" s="310" t="s">
        <v>412</v>
      </c>
      <c r="G375" s="309">
        <v>45416</v>
      </c>
      <c r="H375" s="18" t="s">
        <v>233</v>
      </c>
      <c r="I375" s="279"/>
      <c r="J375" s="50">
        <v>1</v>
      </c>
      <c r="K375" s="279"/>
      <c r="L375" s="279"/>
      <c r="M375" s="279"/>
      <c r="N375" s="279"/>
      <c r="O375" s="279"/>
      <c r="P375" s="279"/>
      <c r="Q375" s="57"/>
      <c r="R375" s="281"/>
      <c r="S375" s="281"/>
      <c r="T375" s="58">
        <v>1</v>
      </c>
      <c r="U375" s="281"/>
      <c r="V375" s="311" t="s">
        <v>1134</v>
      </c>
      <c r="W375" s="258"/>
      <c r="X375" s="60"/>
    </row>
    <row r="376" spans="1:24" ht="34.5" customHeight="1">
      <c r="A376" s="286">
        <v>38</v>
      </c>
      <c r="B376" s="308" t="s">
        <v>1809</v>
      </c>
      <c r="C376" s="16" t="s">
        <v>468</v>
      </c>
      <c r="D376" s="15" t="s">
        <v>1428</v>
      </c>
      <c r="E376" s="535" t="s">
        <v>2125</v>
      </c>
      <c r="F376" s="310" t="s">
        <v>371</v>
      </c>
      <c r="G376" s="309">
        <v>45416</v>
      </c>
      <c r="H376" s="18" t="s">
        <v>233</v>
      </c>
      <c r="I376" s="279"/>
      <c r="J376" s="50">
        <v>1</v>
      </c>
      <c r="K376" s="279"/>
      <c r="L376" s="279"/>
      <c r="M376" s="279"/>
      <c r="N376" s="279"/>
      <c r="O376" s="279"/>
      <c r="P376" s="279"/>
      <c r="Q376" s="57"/>
      <c r="R376" s="281"/>
      <c r="S376" s="281"/>
      <c r="T376" s="58">
        <v>1</v>
      </c>
      <c r="U376" s="281"/>
      <c r="V376" s="311" t="s">
        <v>1134</v>
      </c>
      <c r="W376" s="258"/>
      <c r="X376" s="60"/>
    </row>
    <row r="377" spans="1:24" ht="34.5" customHeight="1">
      <c r="A377" s="286">
        <v>39</v>
      </c>
      <c r="B377" s="308" t="s">
        <v>1810</v>
      </c>
      <c r="C377" s="16" t="s">
        <v>468</v>
      </c>
      <c r="D377" s="15" t="s">
        <v>1428</v>
      </c>
      <c r="E377" s="535" t="s">
        <v>2125</v>
      </c>
      <c r="F377" s="310" t="s">
        <v>456</v>
      </c>
      <c r="G377" s="309">
        <v>45416</v>
      </c>
      <c r="H377" s="18" t="s">
        <v>233</v>
      </c>
      <c r="I377" s="279"/>
      <c r="J377" s="50">
        <v>1</v>
      </c>
      <c r="K377" s="279"/>
      <c r="L377" s="279"/>
      <c r="M377" s="279"/>
      <c r="N377" s="279"/>
      <c r="O377" s="279"/>
      <c r="P377" s="279"/>
      <c r="Q377" s="57"/>
      <c r="R377" s="281"/>
      <c r="S377" s="281"/>
      <c r="T377" s="58">
        <v>1</v>
      </c>
      <c r="U377" s="281"/>
      <c r="V377" s="311" t="s">
        <v>1134</v>
      </c>
      <c r="W377" s="258"/>
      <c r="X377" s="60"/>
    </row>
    <row r="378" spans="1:24" ht="34.5" customHeight="1">
      <c r="A378" s="286">
        <v>40</v>
      </c>
      <c r="B378" s="308" t="s">
        <v>1811</v>
      </c>
      <c r="C378" s="16" t="s">
        <v>468</v>
      </c>
      <c r="D378" s="15" t="s">
        <v>1428</v>
      </c>
      <c r="E378" s="536" t="s">
        <v>719</v>
      </c>
      <c r="F378" s="310" t="s">
        <v>410</v>
      </c>
      <c r="G378" s="309">
        <v>45416</v>
      </c>
      <c r="H378" s="18" t="s">
        <v>218</v>
      </c>
      <c r="I378" s="279">
        <v>1</v>
      </c>
      <c r="J378" s="50"/>
      <c r="K378" s="279"/>
      <c r="L378" s="279"/>
      <c r="M378" s="279"/>
      <c r="N378" s="279"/>
      <c r="O378" s="279"/>
      <c r="P378" s="279"/>
      <c r="Q378" s="57"/>
      <c r="R378" s="281">
        <v>1</v>
      </c>
      <c r="S378" s="281"/>
      <c r="T378" s="58"/>
      <c r="U378" s="281"/>
      <c r="V378" s="311" t="s">
        <v>1134</v>
      </c>
      <c r="W378" s="258"/>
      <c r="X378" s="60"/>
    </row>
    <row r="379" spans="1:24" ht="34.5" customHeight="1">
      <c r="A379" s="286">
        <v>41</v>
      </c>
      <c r="B379" s="308" t="s">
        <v>1812</v>
      </c>
      <c r="C379" s="16" t="s">
        <v>468</v>
      </c>
      <c r="D379" s="15" t="s">
        <v>1428</v>
      </c>
      <c r="E379" s="535" t="s">
        <v>1428</v>
      </c>
      <c r="F379" s="310" t="s">
        <v>234</v>
      </c>
      <c r="G379" s="309">
        <v>45416</v>
      </c>
      <c r="H379" s="18" t="s">
        <v>233</v>
      </c>
      <c r="I379" s="279"/>
      <c r="J379" s="50">
        <v>1</v>
      </c>
      <c r="K379" s="279"/>
      <c r="L379" s="279"/>
      <c r="M379" s="279"/>
      <c r="N379" s="279"/>
      <c r="O379" s="279"/>
      <c r="P379" s="279"/>
      <c r="Q379" s="57"/>
      <c r="R379" s="281"/>
      <c r="S379" s="281"/>
      <c r="T379" s="58">
        <v>1</v>
      </c>
      <c r="U379" s="281"/>
      <c r="V379" s="311" t="s">
        <v>1134</v>
      </c>
      <c r="W379" s="258"/>
      <c r="X379" s="60"/>
    </row>
    <row r="380" spans="1:24" ht="34.5" customHeight="1">
      <c r="A380" s="286">
        <v>42</v>
      </c>
      <c r="B380" s="308" t="s">
        <v>1813</v>
      </c>
      <c r="C380" s="16" t="s">
        <v>468</v>
      </c>
      <c r="D380" s="15" t="s">
        <v>1428</v>
      </c>
      <c r="E380" s="535" t="s">
        <v>719</v>
      </c>
      <c r="F380" s="310" t="s">
        <v>446</v>
      </c>
      <c r="G380" s="309">
        <v>45416</v>
      </c>
      <c r="H380" s="18" t="s">
        <v>233</v>
      </c>
      <c r="I380" s="279"/>
      <c r="J380" s="50">
        <v>1</v>
      </c>
      <c r="K380" s="279"/>
      <c r="L380" s="279"/>
      <c r="M380" s="279"/>
      <c r="N380" s="279"/>
      <c r="O380" s="279"/>
      <c r="P380" s="279"/>
      <c r="Q380" s="57"/>
      <c r="R380" s="281"/>
      <c r="S380" s="281"/>
      <c r="T380" s="58">
        <v>1</v>
      </c>
      <c r="U380" s="281"/>
      <c r="V380" s="311" t="s">
        <v>1134</v>
      </c>
      <c r="W380" s="258"/>
      <c r="X380" s="60"/>
    </row>
    <row r="381" spans="1:24" ht="34.5" customHeight="1">
      <c r="A381" s="286">
        <v>43</v>
      </c>
      <c r="B381" s="308" t="s">
        <v>1814</v>
      </c>
      <c r="C381" s="16" t="s">
        <v>468</v>
      </c>
      <c r="D381" s="15" t="s">
        <v>1428</v>
      </c>
      <c r="E381" s="535" t="s">
        <v>2132</v>
      </c>
      <c r="F381" s="310" t="s">
        <v>418</v>
      </c>
      <c r="G381" s="309">
        <v>45416</v>
      </c>
      <c r="H381" s="18" t="s">
        <v>233</v>
      </c>
      <c r="I381" s="279"/>
      <c r="J381" s="50">
        <v>1</v>
      </c>
      <c r="K381" s="279"/>
      <c r="L381" s="279"/>
      <c r="M381" s="279"/>
      <c r="N381" s="279"/>
      <c r="O381" s="279"/>
      <c r="P381" s="279"/>
      <c r="Q381" s="57"/>
      <c r="R381" s="281"/>
      <c r="S381" s="281"/>
      <c r="T381" s="58">
        <v>1</v>
      </c>
      <c r="U381" s="281"/>
      <c r="V381" s="311" t="s">
        <v>2027</v>
      </c>
      <c r="W381" s="258"/>
      <c r="X381" s="60"/>
    </row>
    <row r="382" spans="1:24" ht="34.5" customHeight="1">
      <c r="A382" s="286">
        <v>44</v>
      </c>
      <c r="B382" s="308" t="s">
        <v>1815</v>
      </c>
      <c r="C382" s="16" t="s">
        <v>468</v>
      </c>
      <c r="D382" s="15" t="s">
        <v>1428</v>
      </c>
      <c r="E382" s="535" t="s">
        <v>2133</v>
      </c>
      <c r="F382" s="310" t="s">
        <v>371</v>
      </c>
      <c r="G382" s="309">
        <v>45416</v>
      </c>
      <c r="H382" s="18" t="s">
        <v>233</v>
      </c>
      <c r="I382" s="279"/>
      <c r="J382" s="50">
        <v>1</v>
      </c>
      <c r="K382" s="279"/>
      <c r="L382" s="279"/>
      <c r="M382" s="279"/>
      <c r="N382" s="279"/>
      <c r="O382" s="279"/>
      <c r="P382" s="279"/>
      <c r="Q382" s="57"/>
      <c r="R382" s="281"/>
      <c r="S382" s="281"/>
      <c r="T382" s="58">
        <v>1</v>
      </c>
      <c r="U382" s="281"/>
      <c r="V382" s="311" t="s">
        <v>1134</v>
      </c>
      <c r="W382" s="258"/>
      <c r="X382" s="60"/>
    </row>
    <row r="383" spans="1:24" ht="34.5" customHeight="1">
      <c r="A383" s="286">
        <v>45</v>
      </c>
      <c r="B383" s="308" t="s">
        <v>1816</v>
      </c>
      <c r="C383" s="16" t="s">
        <v>468</v>
      </c>
      <c r="D383" s="15" t="s">
        <v>1428</v>
      </c>
      <c r="E383" s="535" t="s">
        <v>2121</v>
      </c>
      <c r="F383" s="310" t="s">
        <v>409</v>
      </c>
      <c r="G383" s="309">
        <v>45417</v>
      </c>
      <c r="H383" s="18" t="s">
        <v>233</v>
      </c>
      <c r="I383" s="279"/>
      <c r="J383" s="50">
        <v>1</v>
      </c>
      <c r="K383" s="279"/>
      <c r="L383" s="279"/>
      <c r="M383" s="279"/>
      <c r="N383" s="279"/>
      <c r="O383" s="279"/>
      <c r="P383" s="279"/>
      <c r="Q383" s="57"/>
      <c r="R383" s="281"/>
      <c r="S383" s="281"/>
      <c r="T383" s="58">
        <v>1</v>
      </c>
      <c r="U383" s="281"/>
      <c r="V383" s="311" t="s">
        <v>1134</v>
      </c>
      <c r="W383" s="258"/>
      <c r="X383" s="60"/>
    </row>
    <row r="384" spans="1:24" ht="34.5" customHeight="1">
      <c r="A384" s="286">
        <v>46</v>
      </c>
      <c r="B384" s="308" t="s">
        <v>1817</v>
      </c>
      <c r="C384" s="16" t="s">
        <v>468</v>
      </c>
      <c r="D384" s="15" t="s">
        <v>1428</v>
      </c>
      <c r="E384" s="535" t="s">
        <v>2121</v>
      </c>
      <c r="F384" s="310" t="s">
        <v>444</v>
      </c>
      <c r="G384" s="309">
        <v>45417</v>
      </c>
      <c r="H384" s="18" t="s">
        <v>233</v>
      </c>
      <c r="I384" s="279"/>
      <c r="J384" s="50">
        <v>1</v>
      </c>
      <c r="K384" s="279"/>
      <c r="L384" s="279"/>
      <c r="M384" s="279"/>
      <c r="N384" s="279"/>
      <c r="O384" s="279"/>
      <c r="P384" s="279"/>
      <c r="Q384" s="57"/>
      <c r="R384" s="281"/>
      <c r="S384" s="281"/>
      <c r="T384" s="58">
        <v>1</v>
      </c>
      <c r="U384" s="281"/>
      <c r="V384" s="311" t="s">
        <v>1134</v>
      </c>
      <c r="W384" s="258"/>
      <c r="X384" s="60"/>
    </row>
    <row r="385" spans="1:24" ht="34.5" customHeight="1">
      <c r="A385" s="286">
        <v>47</v>
      </c>
      <c r="B385" s="308" t="s">
        <v>1818</v>
      </c>
      <c r="C385" s="16" t="s">
        <v>468</v>
      </c>
      <c r="D385" s="15" t="s">
        <v>1428</v>
      </c>
      <c r="E385" s="535" t="s">
        <v>2118</v>
      </c>
      <c r="F385" s="310" t="s">
        <v>235</v>
      </c>
      <c r="G385" s="309">
        <v>45417</v>
      </c>
      <c r="H385" s="18" t="s">
        <v>233</v>
      </c>
      <c r="I385" s="279"/>
      <c r="J385" s="50">
        <v>1</v>
      </c>
      <c r="K385" s="279"/>
      <c r="L385" s="279"/>
      <c r="M385" s="279"/>
      <c r="N385" s="279"/>
      <c r="O385" s="279"/>
      <c r="P385" s="279"/>
      <c r="Q385" s="57"/>
      <c r="R385" s="281"/>
      <c r="S385" s="281"/>
      <c r="T385" s="58">
        <v>1</v>
      </c>
      <c r="U385" s="281"/>
      <c r="V385" s="311" t="s">
        <v>1134</v>
      </c>
      <c r="W385" s="258"/>
      <c r="X385" s="60"/>
    </row>
    <row r="386" spans="1:24" ht="34.5" customHeight="1">
      <c r="A386" s="286">
        <v>48</v>
      </c>
      <c r="B386" s="308" t="s">
        <v>1819</v>
      </c>
      <c r="C386" s="16" t="s">
        <v>468</v>
      </c>
      <c r="D386" s="15" t="s">
        <v>1428</v>
      </c>
      <c r="E386" s="535" t="s">
        <v>1428</v>
      </c>
      <c r="F386" s="310" t="s">
        <v>412</v>
      </c>
      <c r="G386" s="309">
        <v>45417</v>
      </c>
      <c r="H386" s="18" t="s">
        <v>233</v>
      </c>
      <c r="I386" s="279"/>
      <c r="J386" s="50">
        <v>1</v>
      </c>
      <c r="K386" s="279"/>
      <c r="L386" s="279"/>
      <c r="M386" s="279"/>
      <c r="N386" s="279"/>
      <c r="O386" s="279"/>
      <c r="P386" s="279"/>
      <c r="Q386" s="57"/>
      <c r="R386" s="281"/>
      <c r="S386" s="281"/>
      <c r="T386" s="58">
        <v>1</v>
      </c>
      <c r="U386" s="281"/>
      <c r="V386" s="311" t="s">
        <v>1134</v>
      </c>
      <c r="W386" s="258"/>
      <c r="X386" s="60"/>
    </row>
    <row r="387" spans="1:24" ht="34.5" customHeight="1">
      <c r="A387" s="286">
        <v>49</v>
      </c>
      <c r="B387" s="308" t="s">
        <v>987</v>
      </c>
      <c r="C387" s="16" t="s">
        <v>468</v>
      </c>
      <c r="D387" s="15" t="s">
        <v>1428</v>
      </c>
      <c r="E387" s="535" t="s">
        <v>1428</v>
      </c>
      <c r="F387" s="310" t="s">
        <v>371</v>
      </c>
      <c r="G387" s="309">
        <v>45417</v>
      </c>
      <c r="H387" s="18" t="s">
        <v>233</v>
      </c>
      <c r="I387" s="279"/>
      <c r="J387" s="50">
        <v>1</v>
      </c>
      <c r="K387" s="279"/>
      <c r="L387" s="279"/>
      <c r="M387" s="279"/>
      <c r="N387" s="279"/>
      <c r="O387" s="279"/>
      <c r="P387" s="279"/>
      <c r="Q387" s="57"/>
      <c r="R387" s="281"/>
      <c r="S387" s="281"/>
      <c r="T387" s="58">
        <v>1</v>
      </c>
      <c r="U387" s="281"/>
      <c r="V387" s="311" t="s">
        <v>1134</v>
      </c>
      <c r="W387" s="258"/>
      <c r="X387" s="60"/>
    </row>
    <row r="388" spans="1:24" ht="34.5" customHeight="1">
      <c r="A388" s="286">
        <v>50</v>
      </c>
      <c r="B388" s="308" t="s">
        <v>1820</v>
      </c>
      <c r="C388" s="16" t="s">
        <v>468</v>
      </c>
      <c r="D388" s="15" t="s">
        <v>1428</v>
      </c>
      <c r="E388" s="535" t="s">
        <v>2134</v>
      </c>
      <c r="F388" s="310" t="s">
        <v>456</v>
      </c>
      <c r="G388" s="309">
        <v>45417</v>
      </c>
      <c r="H388" s="18" t="s">
        <v>233</v>
      </c>
      <c r="I388" s="279"/>
      <c r="J388" s="50">
        <v>1</v>
      </c>
      <c r="K388" s="279"/>
      <c r="L388" s="279"/>
      <c r="M388" s="279"/>
      <c r="N388" s="279"/>
      <c r="O388" s="279"/>
      <c r="P388" s="279"/>
      <c r="Q388" s="57"/>
      <c r="R388" s="281"/>
      <c r="S388" s="281"/>
      <c r="T388" s="58">
        <v>1</v>
      </c>
      <c r="U388" s="281"/>
      <c r="V388" s="311" t="s">
        <v>2028</v>
      </c>
      <c r="W388" s="258"/>
      <c r="X388" s="60"/>
    </row>
    <row r="389" spans="1:24" ht="34.5" customHeight="1">
      <c r="A389" s="286">
        <v>51</v>
      </c>
      <c r="B389" s="308" t="s">
        <v>1821</v>
      </c>
      <c r="C389" s="16" t="s">
        <v>468</v>
      </c>
      <c r="D389" s="15" t="s">
        <v>1428</v>
      </c>
      <c r="E389" s="535" t="s">
        <v>2125</v>
      </c>
      <c r="F389" s="310" t="s">
        <v>410</v>
      </c>
      <c r="G389" s="309">
        <v>45417</v>
      </c>
      <c r="H389" s="18" t="s">
        <v>233</v>
      </c>
      <c r="I389" s="279"/>
      <c r="J389" s="50">
        <v>1</v>
      </c>
      <c r="K389" s="279"/>
      <c r="L389" s="279"/>
      <c r="M389" s="279"/>
      <c r="N389" s="279"/>
      <c r="O389" s="279"/>
      <c r="P389" s="279"/>
      <c r="Q389" s="57"/>
      <c r="R389" s="281"/>
      <c r="S389" s="281"/>
      <c r="T389" s="58">
        <v>1</v>
      </c>
      <c r="U389" s="281"/>
      <c r="V389" s="311" t="s">
        <v>1134</v>
      </c>
      <c r="W389" s="258"/>
      <c r="X389" s="60"/>
    </row>
    <row r="390" spans="1:24" ht="34.5" customHeight="1">
      <c r="A390" s="286">
        <v>52</v>
      </c>
      <c r="B390" s="308" t="s">
        <v>1822</v>
      </c>
      <c r="C390" s="16" t="s">
        <v>468</v>
      </c>
      <c r="D390" s="15" t="s">
        <v>1428</v>
      </c>
      <c r="E390" s="535" t="s">
        <v>2125</v>
      </c>
      <c r="F390" s="310" t="s">
        <v>234</v>
      </c>
      <c r="G390" s="309">
        <v>45417</v>
      </c>
      <c r="H390" s="18" t="s">
        <v>233</v>
      </c>
      <c r="I390" s="279"/>
      <c r="J390" s="50">
        <v>1</v>
      </c>
      <c r="K390" s="279"/>
      <c r="L390" s="279"/>
      <c r="M390" s="279"/>
      <c r="N390" s="279"/>
      <c r="O390" s="279"/>
      <c r="P390" s="279"/>
      <c r="Q390" s="57"/>
      <c r="R390" s="281"/>
      <c r="S390" s="281"/>
      <c r="T390" s="58">
        <v>1</v>
      </c>
      <c r="U390" s="281"/>
      <c r="V390" s="311" t="s">
        <v>1134</v>
      </c>
      <c r="W390" s="258"/>
      <c r="X390" s="60"/>
    </row>
    <row r="391" spans="1:24" ht="34.5" customHeight="1">
      <c r="A391" s="286">
        <v>53</v>
      </c>
      <c r="B391" s="308" t="s">
        <v>1823</v>
      </c>
      <c r="C391" s="16" t="s">
        <v>468</v>
      </c>
      <c r="D391" s="15" t="s">
        <v>1428</v>
      </c>
      <c r="E391" s="535" t="s">
        <v>2125</v>
      </c>
      <c r="F391" s="310" t="s">
        <v>446</v>
      </c>
      <c r="G391" s="309">
        <v>45417</v>
      </c>
      <c r="H391" s="18" t="s">
        <v>233</v>
      </c>
      <c r="I391" s="279"/>
      <c r="J391" s="50">
        <v>1</v>
      </c>
      <c r="K391" s="279"/>
      <c r="L391" s="279"/>
      <c r="M391" s="279"/>
      <c r="N391" s="279"/>
      <c r="O391" s="279"/>
      <c r="P391" s="279"/>
      <c r="Q391" s="57"/>
      <c r="R391" s="281"/>
      <c r="S391" s="281"/>
      <c r="T391" s="58">
        <v>1</v>
      </c>
      <c r="U391" s="281"/>
      <c r="V391" s="311" t="s">
        <v>1134</v>
      </c>
      <c r="W391" s="258"/>
      <c r="X391" s="60"/>
    </row>
    <row r="392" spans="1:24" ht="34.5" customHeight="1">
      <c r="A392" s="286">
        <v>54</v>
      </c>
      <c r="B392" s="308" t="s">
        <v>1824</v>
      </c>
      <c r="C392" s="16" t="s">
        <v>468</v>
      </c>
      <c r="D392" s="15" t="s">
        <v>1428</v>
      </c>
      <c r="E392" s="535" t="s">
        <v>2125</v>
      </c>
      <c r="F392" s="310" t="s">
        <v>418</v>
      </c>
      <c r="G392" s="309">
        <v>45417</v>
      </c>
      <c r="H392" s="18" t="s">
        <v>233</v>
      </c>
      <c r="I392" s="279"/>
      <c r="J392" s="50">
        <v>1</v>
      </c>
      <c r="K392" s="279"/>
      <c r="L392" s="279"/>
      <c r="M392" s="279"/>
      <c r="N392" s="279"/>
      <c r="O392" s="279"/>
      <c r="P392" s="279"/>
      <c r="Q392" s="57"/>
      <c r="R392" s="281"/>
      <c r="S392" s="281"/>
      <c r="T392" s="58">
        <v>1</v>
      </c>
      <c r="U392" s="281"/>
      <c r="V392" s="311" t="s">
        <v>1134</v>
      </c>
      <c r="W392" s="258"/>
      <c r="X392" s="60"/>
    </row>
    <row r="393" spans="1:24" ht="34.5" customHeight="1">
      <c r="A393" s="286">
        <v>55</v>
      </c>
      <c r="B393" s="308" t="s">
        <v>1825</v>
      </c>
      <c r="C393" s="16" t="s">
        <v>468</v>
      </c>
      <c r="D393" s="15" t="s">
        <v>1428</v>
      </c>
      <c r="E393" s="535" t="s">
        <v>2128</v>
      </c>
      <c r="F393" s="310" t="s">
        <v>371</v>
      </c>
      <c r="G393" s="309">
        <v>45417</v>
      </c>
      <c r="H393" s="18" t="s">
        <v>233</v>
      </c>
      <c r="I393" s="279"/>
      <c r="J393" s="50">
        <v>1</v>
      </c>
      <c r="K393" s="279"/>
      <c r="L393" s="279"/>
      <c r="M393" s="279"/>
      <c r="N393" s="279"/>
      <c r="O393" s="279"/>
      <c r="P393" s="279"/>
      <c r="Q393" s="57"/>
      <c r="R393" s="281"/>
      <c r="S393" s="281"/>
      <c r="T393" s="58">
        <v>1</v>
      </c>
      <c r="U393" s="281"/>
      <c r="V393" s="311" t="s">
        <v>2029</v>
      </c>
      <c r="W393" s="258"/>
      <c r="X393" s="60"/>
    </row>
    <row r="394" spans="1:24" ht="34.5" customHeight="1">
      <c r="A394" s="286">
        <v>56</v>
      </c>
      <c r="B394" s="308" t="s">
        <v>1826</v>
      </c>
      <c r="C394" s="16" t="s">
        <v>468</v>
      </c>
      <c r="D394" s="15" t="s">
        <v>1428</v>
      </c>
      <c r="E394" s="535" t="s">
        <v>2121</v>
      </c>
      <c r="F394" s="310" t="s">
        <v>409</v>
      </c>
      <c r="G394" s="309">
        <v>45418</v>
      </c>
      <c r="H394" s="18" t="s">
        <v>233</v>
      </c>
      <c r="I394" s="279"/>
      <c r="J394" s="50">
        <v>1</v>
      </c>
      <c r="K394" s="279"/>
      <c r="L394" s="279"/>
      <c r="M394" s="279"/>
      <c r="N394" s="279"/>
      <c r="O394" s="279"/>
      <c r="P394" s="279"/>
      <c r="Q394" s="57"/>
      <c r="R394" s="281"/>
      <c r="S394" s="281"/>
      <c r="T394" s="58">
        <v>1</v>
      </c>
      <c r="U394" s="281"/>
      <c r="V394" s="311" t="s">
        <v>1134</v>
      </c>
      <c r="W394" s="258"/>
      <c r="X394" s="60"/>
    </row>
    <row r="395" spans="1:24" ht="34.5" customHeight="1">
      <c r="A395" s="286">
        <v>57</v>
      </c>
      <c r="B395" s="308" t="s">
        <v>1827</v>
      </c>
      <c r="C395" s="16" t="s">
        <v>468</v>
      </c>
      <c r="D395" s="15" t="s">
        <v>1428</v>
      </c>
      <c r="E395" s="535" t="s">
        <v>2118</v>
      </c>
      <c r="F395" s="310" t="s">
        <v>444</v>
      </c>
      <c r="G395" s="309">
        <v>45418</v>
      </c>
      <c r="H395" s="18" t="s">
        <v>218</v>
      </c>
      <c r="I395" s="279"/>
      <c r="J395" s="50">
        <v>1</v>
      </c>
      <c r="K395" s="279"/>
      <c r="L395" s="279"/>
      <c r="M395" s="279"/>
      <c r="N395" s="279"/>
      <c r="O395" s="279"/>
      <c r="P395" s="279"/>
      <c r="Q395" s="57"/>
      <c r="R395" s="281"/>
      <c r="S395" s="281"/>
      <c r="T395" s="58">
        <v>1</v>
      </c>
      <c r="U395" s="281"/>
      <c r="V395" s="311" t="s">
        <v>2030</v>
      </c>
      <c r="W395" s="258"/>
      <c r="X395" s="60"/>
    </row>
    <row r="396" spans="1:24" ht="34.5" customHeight="1">
      <c r="A396" s="286">
        <v>58</v>
      </c>
      <c r="B396" s="308" t="s">
        <v>1828</v>
      </c>
      <c r="C396" s="16" t="s">
        <v>468</v>
      </c>
      <c r="D396" s="15" t="s">
        <v>1428</v>
      </c>
      <c r="E396" s="535" t="s">
        <v>2133</v>
      </c>
      <c r="F396" s="310" t="s">
        <v>235</v>
      </c>
      <c r="G396" s="309">
        <v>45418</v>
      </c>
      <c r="H396" s="18" t="s">
        <v>233</v>
      </c>
      <c r="I396" s="279"/>
      <c r="J396" s="50">
        <v>1</v>
      </c>
      <c r="K396" s="279"/>
      <c r="L396" s="279"/>
      <c r="M396" s="279"/>
      <c r="N396" s="279"/>
      <c r="O396" s="279"/>
      <c r="P396" s="279"/>
      <c r="Q396" s="57"/>
      <c r="R396" s="281"/>
      <c r="S396" s="281"/>
      <c r="T396" s="58">
        <v>1</v>
      </c>
      <c r="U396" s="281"/>
      <c r="V396" s="311" t="s">
        <v>1134</v>
      </c>
      <c r="W396" s="258"/>
      <c r="X396" s="60"/>
    </row>
    <row r="397" spans="1:24" ht="34.5" customHeight="1">
      <c r="A397" s="286">
        <v>59</v>
      </c>
      <c r="B397" s="308" t="s">
        <v>1829</v>
      </c>
      <c r="C397" s="16" t="s">
        <v>468</v>
      </c>
      <c r="D397" s="15" t="s">
        <v>1428</v>
      </c>
      <c r="E397" s="535" t="s">
        <v>2128</v>
      </c>
      <c r="F397" s="310" t="s">
        <v>412</v>
      </c>
      <c r="G397" s="309">
        <v>45418</v>
      </c>
      <c r="H397" s="18" t="s">
        <v>236</v>
      </c>
      <c r="I397" s="279"/>
      <c r="J397" s="50"/>
      <c r="K397" s="279"/>
      <c r="L397" s="279"/>
      <c r="M397" s="279">
        <v>1</v>
      </c>
      <c r="N397" s="279"/>
      <c r="O397" s="279"/>
      <c r="P397" s="279"/>
      <c r="Q397" s="57"/>
      <c r="R397" s="281">
        <v>1</v>
      </c>
      <c r="S397" s="281"/>
      <c r="T397" s="58"/>
      <c r="U397" s="281"/>
      <c r="V397" s="311" t="s">
        <v>2031</v>
      </c>
      <c r="W397" s="258"/>
      <c r="X397" s="60"/>
    </row>
    <row r="398" spans="1:24" ht="34.5" customHeight="1">
      <c r="A398" s="286">
        <v>60</v>
      </c>
      <c r="B398" s="308" t="s">
        <v>1830</v>
      </c>
      <c r="C398" s="16" t="s">
        <v>468</v>
      </c>
      <c r="D398" s="15" t="s">
        <v>1428</v>
      </c>
      <c r="E398" s="535" t="s">
        <v>2135</v>
      </c>
      <c r="F398" s="310" t="s">
        <v>371</v>
      </c>
      <c r="G398" s="309">
        <v>45418</v>
      </c>
      <c r="H398" s="18" t="s">
        <v>233</v>
      </c>
      <c r="I398" s="279"/>
      <c r="J398" s="50">
        <v>1</v>
      </c>
      <c r="K398" s="279"/>
      <c r="L398" s="279"/>
      <c r="M398" s="279"/>
      <c r="N398" s="279"/>
      <c r="O398" s="279"/>
      <c r="P398" s="279"/>
      <c r="Q398" s="57"/>
      <c r="R398" s="281"/>
      <c r="S398" s="281"/>
      <c r="T398" s="463">
        <v>1</v>
      </c>
      <c r="U398" s="281"/>
      <c r="V398" s="311" t="s">
        <v>2032</v>
      </c>
      <c r="W398" s="258"/>
      <c r="X398" s="60"/>
    </row>
    <row r="399" spans="1:24" ht="34.5" customHeight="1">
      <c r="A399" s="286">
        <v>61</v>
      </c>
      <c r="B399" s="308" t="s">
        <v>1826</v>
      </c>
      <c r="C399" s="16" t="s">
        <v>468</v>
      </c>
      <c r="D399" s="15" t="s">
        <v>1428</v>
      </c>
      <c r="E399" s="535" t="s">
        <v>2121</v>
      </c>
      <c r="F399" s="310" t="s">
        <v>456</v>
      </c>
      <c r="G399" s="309">
        <v>45418</v>
      </c>
      <c r="H399" s="18" t="s">
        <v>233</v>
      </c>
      <c r="I399" s="279"/>
      <c r="J399" s="50">
        <v>1</v>
      </c>
      <c r="K399" s="279"/>
      <c r="L399" s="279"/>
      <c r="M399" s="279"/>
      <c r="N399" s="279"/>
      <c r="O399" s="279"/>
      <c r="P399" s="279"/>
      <c r="Q399" s="57"/>
      <c r="R399" s="281"/>
      <c r="S399" s="281"/>
      <c r="T399" s="463">
        <v>1</v>
      </c>
      <c r="U399" s="281"/>
      <c r="V399" s="311" t="s">
        <v>1134</v>
      </c>
      <c r="W399" s="258"/>
      <c r="X399" s="60"/>
    </row>
    <row r="400" spans="1:24" ht="34.5" customHeight="1">
      <c r="A400" s="286">
        <v>62</v>
      </c>
      <c r="B400" s="308" t="s">
        <v>1831</v>
      </c>
      <c r="C400" s="16" t="s">
        <v>468</v>
      </c>
      <c r="D400" s="15" t="s">
        <v>1428</v>
      </c>
      <c r="E400" s="535" t="s">
        <v>1428</v>
      </c>
      <c r="F400" s="310" t="s">
        <v>410</v>
      </c>
      <c r="G400" s="309">
        <v>45418</v>
      </c>
      <c r="H400" s="18" t="s">
        <v>233</v>
      </c>
      <c r="I400" s="279"/>
      <c r="J400" s="50">
        <v>1</v>
      </c>
      <c r="K400" s="279"/>
      <c r="L400" s="279"/>
      <c r="M400" s="279"/>
      <c r="N400" s="279"/>
      <c r="O400" s="279"/>
      <c r="P400" s="279"/>
      <c r="Q400" s="57"/>
      <c r="R400" s="281"/>
      <c r="S400" s="281"/>
      <c r="T400" s="463">
        <v>1</v>
      </c>
      <c r="U400" s="281"/>
      <c r="V400" s="311" t="s">
        <v>1134</v>
      </c>
      <c r="W400" s="258"/>
      <c r="X400" s="60"/>
    </row>
    <row r="401" spans="1:24" ht="34.5" customHeight="1">
      <c r="A401" s="286">
        <v>63</v>
      </c>
      <c r="B401" s="308" t="s">
        <v>1832</v>
      </c>
      <c r="C401" s="16" t="s">
        <v>468</v>
      </c>
      <c r="D401" s="15" t="s">
        <v>1428</v>
      </c>
      <c r="E401" s="535" t="s">
        <v>1428</v>
      </c>
      <c r="F401" s="310" t="s">
        <v>234</v>
      </c>
      <c r="G401" s="309">
        <v>45418</v>
      </c>
      <c r="H401" s="18" t="s">
        <v>233</v>
      </c>
      <c r="I401" s="279"/>
      <c r="J401" s="50">
        <v>1</v>
      </c>
      <c r="K401" s="279"/>
      <c r="L401" s="279"/>
      <c r="M401" s="279"/>
      <c r="N401" s="279"/>
      <c r="O401" s="279"/>
      <c r="P401" s="279"/>
      <c r="Q401" s="57"/>
      <c r="R401" s="281"/>
      <c r="S401" s="281"/>
      <c r="T401" s="463">
        <v>1</v>
      </c>
      <c r="U401" s="281"/>
      <c r="V401" s="311" t="s">
        <v>1134</v>
      </c>
      <c r="W401" s="258"/>
      <c r="X401" s="60"/>
    </row>
    <row r="402" spans="1:24" ht="34.5" customHeight="1">
      <c r="A402" s="286">
        <v>64</v>
      </c>
      <c r="B402" s="308" t="s">
        <v>1833</v>
      </c>
      <c r="C402" s="16" t="s">
        <v>468</v>
      </c>
      <c r="D402" s="15" t="s">
        <v>1428</v>
      </c>
      <c r="E402" s="535" t="s">
        <v>364</v>
      </c>
      <c r="F402" s="310" t="s">
        <v>446</v>
      </c>
      <c r="G402" s="309">
        <v>45418</v>
      </c>
      <c r="H402" s="18" t="s">
        <v>233</v>
      </c>
      <c r="I402" s="279"/>
      <c r="J402" s="50">
        <v>1</v>
      </c>
      <c r="K402" s="279"/>
      <c r="L402" s="279"/>
      <c r="M402" s="279"/>
      <c r="N402" s="279"/>
      <c r="O402" s="279"/>
      <c r="P402" s="279"/>
      <c r="Q402" s="57"/>
      <c r="R402" s="281"/>
      <c r="S402" s="281"/>
      <c r="T402" s="463">
        <v>1</v>
      </c>
      <c r="U402" s="281"/>
      <c r="V402" s="311" t="s">
        <v>2033</v>
      </c>
      <c r="W402" s="258"/>
      <c r="X402" s="60"/>
    </row>
    <row r="403" spans="1:24" ht="34.5" customHeight="1">
      <c r="A403" s="286">
        <v>65</v>
      </c>
      <c r="B403" s="308" t="s">
        <v>1834</v>
      </c>
      <c r="C403" s="16" t="s">
        <v>468</v>
      </c>
      <c r="D403" s="15" t="s">
        <v>1428</v>
      </c>
      <c r="E403" s="535" t="s">
        <v>2125</v>
      </c>
      <c r="F403" s="310" t="s">
        <v>418</v>
      </c>
      <c r="G403" s="309">
        <v>45418</v>
      </c>
      <c r="H403" s="18" t="s">
        <v>233</v>
      </c>
      <c r="I403" s="279"/>
      <c r="J403" s="50">
        <v>1</v>
      </c>
      <c r="K403" s="279"/>
      <c r="L403" s="279"/>
      <c r="M403" s="279"/>
      <c r="N403" s="279"/>
      <c r="O403" s="279"/>
      <c r="P403" s="279"/>
      <c r="Q403" s="57"/>
      <c r="R403" s="281"/>
      <c r="S403" s="281"/>
      <c r="T403" s="463">
        <v>1</v>
      </c>
      <c r="U403" s="281"/>
      <c r="V403" s="311" t="s">
        <v>1134</v>
      </c>
      <c r="W403" s="258"/>
      <c r="X403" s="60"/>
    </row>
    <row r="404" spans="1:24" ht="34.5" customHeight="1">
      <c r="A404" s="286">
        <v>66</v>
      </c>
      <c r="B404" s="308" t="s">
        <v>1835</v>
      </c>
      <c r="C404" s="16" t="s">
        <v>468</v>
      </c>
      <c r="D404" s="15" t="s">
        <v>1428</v>
      </c>
      <c r="E404" s="535" t="s">
        <v>2125</v>
      </c>
      <c r="F404" s="310" t="s">
        <v>371</v>
      </c>
      <c r="G404" s="309">
        <v>45418</v>
      </c>
      <c r="H404" s="18" t="s">
        <v>233</v>
      </c>
      <c r="I404" s="279"/>
      <c r="J404" s="50">
        <v>1</v>
      </c>
      <c r="K404" s="279"/>
      <c r="L404" s="279"/>
      <c r="M404" s="279"/>
      <c r="N404" s="279"/>
      <c r="O404" s="279"/>
      <c r="P404" s="279"/>
      <c r="Q404" s="57"/>
      <c r="R404" s="281"/>
      <c r="S404" s="281"/>
      <c r="T404" s="463">
        <v>1</v>
      </c>
      <c r="U404" s="281"/>
      <c r="V404" s="311" t="s">
        <v>1134</v>
      </c>
      <c r="W404" s="258"/>
      <c r="X404" s="60"/>
    </row>
    <row r="405" spans="1:24" ht="34.5" customHeight="1">
      <c r="A405" s="286">
        <v>67</v>
      </c>
      <c r="B405" s="308" t="s">
        <v>1836</v>
      </c>
      <c r="C405" s="16" t="s">
        <v>468</v>
      </c>
      <c r="D405" s="15" t="s">
        <v>1428</v>
      </c>
      <c r="E405" s="535" t="s">
        <v>2125</v>
      </c>
      <c r="F405" s="310" t="s">
        <v>409</v>
      </c>
      <c r="G405" s="309">
        <v>45419</v>
      </c>
      <c r="H405" s="18" t="s">
        <v>233</v>
      </c>
      <c r="I405" s="279"/>
      <c r="J405" s="50">
        <v>1</v>
      </c>
      <c r="K405" s="279"/>
      <c r="L405" s="279"/>
      <c r="M405" s="279"/>
      <c r="N405" s="279"/>
      <c r="O405" s="279"/>
      <c r="P405" s="279"/>
      <c r="Q405" s="57"/>
      <c r="R405" s="281"/>
      <c r="S405" s="281"/>
      <c r="T405" s="463">
        <v>1</v>
      </c>
      <c r="U405" s="281"/>
      <c r="V405" s="311" t="s">
        <v>1134</v>
      </c>
      <c r="W405" s="258"/>
      <c r="X405" s="60"/>
    </row>
    <row r="406" spans="1:24" ht="34.5" customHeight="1">
      <c r="A406" s="286">
        <v>68</v>
      </c>
      <c r="B406" s="308" t="s">
        <v>1837</v>
      </c>
      <c r="C406" s="16" t="s">
        <v>468</v>
      </c>
      <c r="D406" s="15" t="s">
        <v>1428</v>
      </c>
      <c r="E406" s="535" t="s">
        <v>2125</v>
      </c>
      <c r="F406" s="310" t="s">
        <v>444</v>
      </c>
      <c r="G406" s="309">
        <v>45419</v>
      </c>
      <c r="H406" s="18" t="s">
        <v>233</v>
      </c>
      <c r="I406" s="279"/>
      <c r="J406" s="50">
        <v>1</v>
      </c>
      <c r="K406" s="279"/>
      <c r="L406" s="279"/>
      <c r="M406" s="279"/>
      <c r="N406" s="279"/>
      <c r="O406" s="279"/>
      <c r="P406" s="279"/>
      <c r="Q406" s="57"/>
      <c r="R406" s="281"/>
      <c r="S406" s="281"/>
      <c r="T406" s="463">
        <v>1</v>
      </c>
      <c r="U406" s="281"/>
      <c r="V406" s="311" t="s">
        <v>1134</v>
      </c>
      <c r="W406" s="258"/>
      <c r="X406" s="60"/>
    </row>
    <row r="407" spans="1:24" ht="34.5" customHeight="1">
      <c r="A407" s="286">
        <v>69</v>
      </c>
      <c r="B407" s="308" t="s">
        <v>1838</v>
      </c>
      <c r="C407" s="16" t="s">
        <v>468</v>
      </c>
      <c r="D407" s="15" t="s">
        <v>1428</v>
      </c>
      <c r="E407" s="535" t="s">
        <v>2121</v>
      </c>
      <c r="F407" s="310" t="s">
        <v>235</v>
      </c>
      <c r="G407" s="309">
        <v>45419</v>
      </c>
      <c r="H407" s="18" t="s">
        <v>233</v>
      </c>
      <c r="I407" s="279"/>
      <c r="J407" s="50">
        <v>1</v>
      </c>
      <c r="K407" s="279"/>
      <c r="L407" s="279"/>
      <c r="M407" s="279"/>
      <c r="N407" s="279"/>
      <c r="O407" s="279"/>
      <c r="P407" s="279"/>
      <c r="Q407" s="57"/>
      <c r="R407" s="281"/>
      <c r="S407" s="281"/>
      <c r="T407" s="463">
        <v>1</v>
      </c>
      <c r="U407" s="281"/>
      <c r="V407" s="311" t="s">
        <v>1134</v>
      </c>
      <c r="W407" s="258"/>
      <c r="X407" s="60"/>
    </row>
    <row r="408" spans="1:24" ht="34.5" customHeight="1">
      <c r="A408" s="286">
        <v>70</v>
      </c>
      <c r="B408" s="308" t="s">
        <v>1839</v>
      </c>
      <c r="C408" s="16" t="s">
        <v>468</v>
      </c>
      <c r="D408" s="15" t="s">
        <v>1428</v>
      </c>
      <c r="E408" s="535" t="s">
        <v>2133</v>
      </c>
      <c r="F408" s="310" t="s">
        <v>412</v>
      </c>
      <c r="G408" s="309">
        <v>45419</v>
      </c>
      <c r="H408" s="18" t="s">
        <v>233</v>
      </c>
      <c r="I408" s="279"/>
      <c r="J408" s="50">
        <v>1</v>
      </c>
      <c r="K408" s="279"/>
      <c r="L408" s="279"/>
      <c r="M408" s="279"/>
      <c r="N408" s="279"/>
      <c r="O408" s="279"/>
      <c r="P408" s="279"/>
      <c r="Q408" s="57"/>
      <c r="R408" s="281"/>
      <c r="S408" s="281"/>
      <c r="T408" s="463">
        <v>1</v>
      </c>
      <c r="U408" s="281"/>
      <c r="V408" s="311" t="s">
        <v>1134</v>
      </c>
      <c r="W408" s="258"/>
      <c r="X408" s="60"/>
    </row>
    <row r="409" spans="1:24" ht="34.5" customHeight="1">
      <c r="A409" s="286">
        <v>71</v>
      </c>
      <c r="B409" s="308" t="s">
        <v>1840</v>
      </c>
      <c r="C409" s="16" t="s">
        <v>468</v>
      </c>
      <c r="D409" s="15" t="s">
        <v>1428</v>
      </c>
      <c r="E409" s="535" t="s">
        <v>2121</v>
      </c>
      <c r="F409" s="310" t="s">
        <v>371</v>
      </c>
      <c r="G409" s="309">
        <v>45419</v>
      </c>
      <c r="H409" s="18" t="s">
        <v>233</v>
      </c>
      <c r="I409" s="279"/>
      <c r="J409" s="50">
        <v>1</v>
      </c>
      <c r="K409" s="279"/>
      <c r="L409" s="279"/>
      <c r="M409" s="279"/>
      <c r="N409" s="279"/>
      <c r="O409" s="279"/>
      <c r="P409" s="279"/>
      <c r="Q409" s="57"/>
      <c r="R409" s="281"/>
      <c r="S409" s="281"/>
      <c r="T409" s="463">
        <v>1</v>
      </c>
      <c r="U409" s="281"/>
      <c r="V409" s="311" t="s">
        <v>1134</v>
      </c>
      <c r="W409" s="258"/>
      <c r="X409" s="60"/>
    </row>
    <row r="410" spans="1:24" ht="34.5" customHeight="1">
      <c r="A410" s="286">
        <v>72</v>
      </c>
      <c r="B410" s="308" t="s">
        <v>1841</v>
      </c>
      <c r="C410" s="16" t="s">
        <v>468</v>
      </c>
      <c r="D410" s="15" t="s">
        <v>1428</v>
      </c>
      <c r="E410" s="535" t="s">
        <v>2118</v>
      </c>
      <c r="F410" s="310" t="s">
        <v>456</v>
      </c>
      <c r="G410" s="309">
        <v>45419</v>
      </c>
      <c r="H410" s="18" t="s">
        <v>233</v>
      </c>
      <c r="I410" s="279"/>
      <c r="J410" s="50">
        <v>1</v>
      </c>
      <c r="K410" s="279"/>
      <c r="L410" s="279"/>
      <c r="M410" s="279"/>
      <c r="N410" s="279"/>
      <c r="O410" s="279"/>
      <c r="P410" s="279"/>
      <c r="Q410" s="57"/>
      <c r="R410" s="281"/>
      <c r="S410" s="281"/>
      <c r="T410" s="463">
        <v>1</v>
      </c>
      <c r="U410" s="281"/>
      <c r="V410" s="311" t="s">
        <v>1134</v>
      </c>
      <c r="W410" s="258"/>
      <c r="X410" s="60"/>
    </row>
    <row r="411" spans="1:24" ht="34.5" customHeight="1">
      <c r="A411" s="286">
        <v>73</v>
      </c>
      <c r="B411" s="308" t="s">
        <v>1842</v>
      </c>
      <c r="C411" s="16" t="s">
        <v>468</v>
      </c>
      <c r="D411" s="15" t="s">
        <v>1428</v>
      </c>
      <c r="E411" s="535" t="s">
        <v>364</v>
      </c>
      <c r="F411" s="310" t="s">
        <v>410</v>
      </c>
      <c r="G411" s="309">
        <v>45419</v>
      </c>
      <c r="H411" s="18" t="s">
        <v>233</v>
      </c>
      <c r="I411" s="279"/>
      <c r="J411" s="50">
        <v>1</v>
      </c>
      <c r="K411" s="279"/>
      <c r="L411" s="279"/>
      <c r="M411" s="279"/>
      <c r="N411" s="279"/>
      <c r="O411" s="279"/>
      <c r="P411" s="279"/>
      <c r="Q411" s="57"/>
      <c r="R411" s="281"/>
      <c r="S411" s="281"/>
      <c r="T411" s="463">
        <v>1</v>
      </c>
      <c r="U411" s="281"/>
      <c r="V411" s="311" t="s">
        <v>2034</v>
      </c>
      <c r="W411" s="258"/>
      <c r="X411" s="60"/>
    </row>
    <row r="412" spans="1:24" ht="27.75" customHeight="1">
      <c r="A412" s="286">
        <v>74</v>
      </c>
      <c r="B412" s="312" t="s">
        <v>1843</v>
      </c>
      <c r="C412" s="16" t="s">
        <v>468</v>
      </c>
      <c r="D412" s="15" t="s">
        <v>1428</v>
      </c>
      <c r="E412" s="535" t="s">
        <v>2125</v>
      </c>
      <c r="F412" s="310" t="s">
        <v>234</v>
      </c>
      <c r="G412" s="313">
        <v>45419</v>
      </c>
      <c r="H412" s="18" t="s">
        <v>233</v>
      </c>
      <c r="I412" s="50"/>
      <c r="J412" s="50">
        <v>1</v>
      </c>
      <c r="K412" s="50"/>
      <c r="L412" s="50"/>
      <c r="M412" s="50"/>
      <c r="N412" s="50"/>
      <c r="O412" s="50"/>
      <c r="P412" s="50"/>
      <c r="Q412" s="57"/>
      <c r="R412" s="58"/>
      <c r="S412" s="58"/>
      <c r="T412" s="463">
        <v>1</v>
      </c>
      <c r="U412" s="58"/>
      <c r="V412" s="312" t="s">
        <v>1134</v>
      </c>
      <c r="W412" s="59"/>
      <c r="X412" s="60"/>
    </row>
    <row r="413" spans="1:24" ht="27.75" customHeight="1">
      <c r="A413" s="286">
        <v>75</v>
      </c>
      <c r="B413" s="470" t="s">
        <v>1844</v>
      </c>
      <c r="C413" s="16" t="s">
        <v>468</v>
      </c>
      <c r="D413" s="15" t="s">
        <v>1428</v>
      </c>
      <c r="E413" s="535" t="s">
        <v>2125</v>
      </c>
      <c r="F413" s="310" t="s">
        <v>446</v>
      </c>
      <c r="G413" s="471">
        <v>45419</v>
      </c>
      <c r="H413" s="18" t="s">
        <v>233</v>
      </c>
      <c r="I413" s="462"/>
      <c r="J413" s="50">
        <v>1</v>
      </c>
      <c r="K413" s="462"/>
      <c r="L413" s="462"/>
      <c r="M413" s="462"/>
      <c r="N413" s="462"/>
      <c r="O413" s="462"/>
      <c r="P413" s="462"/>
      <c r="Q413" s="57"/>
      <c r="R413" s="463"/>
      <c r="S413" s="463"/>
      <c r="T413" s="463">
        <v>1</v>
      </c>
      <c r="U413" s="463"/>
      <c r="V413" s="470" t="s">
        <v>1134</v>
      </c>
      <c r="W413" s="465"/>
      <c r="X413" s="432"/>
    </row>
    <row r="414" spans="1:24" ht="27.75" customHeight="1">
      <c r="A414" s="286">
        <v>76</v>
      </c>
      <c r="B414" s="470" t="s">
        <v>1845</v>
      </c>
      <c r="C414" s="16" t="s">
        <v>468</v>
      </c>
      <c r="D414" s="15" t="s">
        <v>1428</v>
      </c>
      <c r="E414" s="535" t="s">
        <v>2125</v>
      </c>
      <c r="F414" s="310" t="s">
        <v>418</v>
      </c>
      <c r="G414" s="471">
        <v>45419</v>
      </c>
      <c r="H414" s="18" t="s">
        <v>233</v>
      </c>
      <c r="I414" s="462"/>
      <c r="J414" s="50">
        <v>1</v>
      </c>
      <c r="K414" s="462"/>
      <c r="L414" s="462"/>
      <c r="M414" s="462"/>
      <c r="N414" s="462"/>
      <c r="O414" s="462"/>
      <c r="P414" s="462"/>
      <c r="Q414" s="57"/>
      <c r="R414" s="463"/>
      <c r="S414" s="463"/>
      <c r="T414" s="463">
        <v>1</v>
      </c>
      <c r="U414" s="463"/>
      <c r="V414" s="470" t="s">
        <v>1134</v>
      </c>
      <c r="W414" s="465"/>
      <c r="X414" s="432"/>
    </row>
    <row r="415" spans="1:24" ht="27.75" customHeight="1">
      <c r="A415" s="286">
        <v>77</v>
      </c>
      <c r="B415" s="470" t="s">
        <v>1846</v>
      </c>
      <c r="C415" s="16" t="s">
        <v>468</v>
      </c>
      <c r="D415" s="15" t="s">
        <v>1428</v>
      </c>
      <c r="E415" s="535" t="s">
        <v>2125</v>
      </c>
      <c r="F415" s="310" t="s">
        <v>371</v>
      </c>
      <c r="G415" s="471">
        <v>45419</v>
      </c>
      <c r="H415" s="18" t="s">
        <v>233</v>
      </c>
      <c r="I415" s="462"/>
      <c r="J415" s="50">
        <v>1</v>
      </c>
      <c r="K415" s="462"/>
      <c r="L415" s="462"/>
      <c r="M415" s="462"/>
      <c r="N415" s="462"/>
      <c r="O415" s="462"/>
      <c r="P415" s="462"/>
      <c r="Q415" s="57"/>
      <c r="R415" s="463"/>
      <c r="S415" s="463"/>
      <c r="T415" s="463">
        <v>1</v>
      </c>
      <c r="U415" s="463"/>
      <c r="V415" s="470" t="s">
        <v>1134</v>
      </c>
      <c r="W415" s="465"/>
      <c r="X415" s="432"/>
    </row>
    <row r="416" spans="1:24" ht="27.75" customHeight="1">
      <c r="A416" s="286">
        <v>78</v>
      </c>
      <c r="B416" s="470" t="s">
        <v>1847</v>
      </c>
      <c r="C416" s="16" t="s">
        <v>468</v>
      </c>
      <c r="D416" s="15" t="s">
        <v>1428</v>
      </c>
      <c r="E416" s="535" t="s">
        <v>2136</v>
      </c>
      <c r="F416" s="310" t="s">
        <v>409</v>
      </c>
      <c r="G416" s="471">
        <v>45420</v>
      </c>
      <c r="H416" s="461" t="s">
        <v>218</v>
      </c>
      <c r="I416" s="462">
        <v>1</v>
      </c>
      <c r="J416" s="462"/>
      <c r="K416" s="462"/>
      <c r="L416" s="462"/>
      <c r="M416" s="462"/>
      <c r="N416" s="462"/>
      <c r="O416" s="462"/>
      <c r="P416" s="462"/>
      <c r="Q416" s="57"/>
      <c r="R416" s="463">
        <v>1</v>
      </c>
      <c r="S416" s="463"/>
      <c r="T416" s="463"/>
      <c r="U416" s="463"/>
      <c r="V416" s="470" t="s">
        <v>2035</v>
      </c>
      <c r="W416" s="465"/>
      <c r="X416" s="432"/>
    </row>
    <row r="417" spans="1:24" ht="27.75" customHeight="1">
      <c r="A417" s="286">
        <v>79</v>
      </c>
      <c r="B417" s="470" t="s">
        <v>1848</v>
      </c>
      <c r="C417" s="16" t="s">
        <v>468</v>
      </c>
      <c r="D417" s="15" t="s">
        <v>1428</v>
      </c>
      <c r="E417" s="535" t="s">
        <v>2133</v>
      </c>
      <c r="F417" s="310" t="s">
        <v>444</v>
      </c>
      <c r="G417" s="471">
        <v>45420</v>
      </c>
      <c r="H417" s="461" t="s">
        <v>233</v>
      </c>
      <c r="I417" s="462"/>
      <c r="J417" s="462">
        <v>1</v>
      </c>
      <c r="K417" s="462"/>
      <c r="L417" s="462"/>
      <c r="M417" s="462"/>
      <c r="N417" s="462"/>
      <c r="O417" s="462"/>
      <c r="P417" s="462"/>
      <c r="Q417" s="57"/>
      <c r="R417" s="463"/>
      <c r="S417" s="463"/>
      <c r="T417" s="463">
        <v>1</v>
      </c>
      <c r="U417" s="463"/>
      <c r="V417" s="470" t="s">
        <v>1134</v>
      </c>
      <c r="W417" s="465"/>
      <c r="X417" s="432"/>
    </row>
    <row r="418" spans="1:24" ht="27.75" customHeight="1">
      <c r="A418" s="286">
        <v>80</v>
      </c>
      <c r="B418" s="470" t="s">
        <v>1849</v>
      </c>
      <c r="C418" s="16" t="s">
        <v>468</v>
      </c>
      <c r="D418" s="15" t="s">
        <v>1428</v>
      </c>
      <c r="E418" s="535" t="s">
        <v>2137</v>
      </c>
      <c r="F418" s="310" t="s">
        <v>235</v>
      </c>
      <c r="G418" s="471">
        <v>45420</v>
      </c>
      <c r="H418" s="461" t="s">
        <v>218</v>
      </c>
      <c r="I418" s="462">
        <v>1</v>
      </c>
      <c r="J418" s="462"/>
      <c r="K418" s="462"/>
      <c r="L418" s="462"/>
      <c r="M418" s="462"/>
      <c r="N418" s="462"/>
      <c r="O418" s="462"/>
      <c r="P418" s="462"/>
      <c r="Q418" s="57"/>
      <c r="R418" s="463">
        <v>1</v>
      </c>
      <c r="S418" s="463"/>
      <c r="T418" s="463"/>
      <c r="U418" s="463"/>
      <c r="V418" s="470" t="s">
        <v>2036</v>
      </c>
      <c r="W418" s="465"/>
      <c r="X418" s="432"/>
    </row>
    <row r="419" spans="1:24" ht="27.75" customHeight="1">
      <c r="A419" s="286">
        <v>81</v>
      </c>
      <c r="B419" s="470" t="s">
        <v>1850</v>
      </c>
      <c r="C419" s="16" t="s">
        <v>468</v>
      </c>
      <c r="D419" s="15" t="s">
        <v>1428</v>
      </c>
      <c r="E419" s="535" t="s">
        <v>2138</v>
      </c>
      <c r="F419" s="310" t="s">
        <v>412</v>
      </c>
      <c r="G419" s="471">
        <v>45420</v>
      </c>
      <c r="H419" s="461" t="s">
        <v>218</v>
      </c>
      <c r="I419" s="462">
        <v>1</v>
      </c>
      <c r="J419" s="462"/>
      <c r="K419" s="462"/>
      <c r="L419" s="462"/>
      <c r="M419" s="462"/>
      <c r="N419" s="462"/>
      <c r="O419" s="462"/>
      <c r="P419" s="462"/>
      <c r="Q419" s="57"/>
      <c r="R419" s="463">
        <v>1</v>
      </c>
      <c r="S419" s="463"/>
      <c r="T419" s="463"/>
      <c r="U419" s="463"/>
      <c r="V419" s="470" t="s">
        <v>2037</v>
      </c>
      <c r="W419" s="465"/>
      <c r="X419" s="432"/>
    </row>
    <row r="420" spans="1:24" ht="27.75" customHeight="1">
      <c r="A420" s="286">
        <v>82</v>
      </c>
      <c r="B420" s="470" t="s">
        <v>1851</v>
      </c>
      <c r="C420" s="16" t="s">
        <v>468</v>
      </c>
      <c r="D420" s="15" t="s">
        <v>1428</v>
      </c>
      <c r="E420" s="535" t="s">
        <v>2125</v>
      </c>
      <c r="F420" s="310" t="s">
        <v>371</v>
      </c>
      <c r="G420" s="471">
        <v>45420</v>
      </c>
      <c r="H420" s="461" t="s">
        <v>218</v>
      </c>
      <c r="I420" s="462">
        <v>1</v>
      </c>
      <c r="J420" s="462"/>
      <c r="K420" s="462"/>
      <c r="L420" s="462"/>
      <c r="M420" s="462"/>
      <c r="N420" s="462"/>
      <c r="O420" s="462"/>
      <c r="P420" s="462"/>
      <c r="Q420" s="57"/>
      <c r="R420" s="463">
        <v>1</v>
      </c>
      <c r="S420" s="463"/>
      <c r="T420" s="463"/>
      <c r="U420" s="463"/>
      <c r="V420" s="470" t="s">
        <v>2038</v>
      </c>
      <c r="W420" s="465"/>
      <c r="X420" s="432"/>
    </row>
    <row r="421" spans="1:24" ht="27.75" customHeight="1">
      <c r="A421" s="286">
        <v>83</v>
      </c>
      <c r="B421" s="470" t="s">
        <v>1852</v>
      </c>
      <c r="C421" s="16" t="s">
        <v>468</v>
      </c>
      <c r="D421" s="15" t="s">
        <v>1428</v>
      </c>
      <c r="E421" s="535" t="s">
        <v>2125</v>
      </c>
      <c r="F421" s="310" t="s">
        <v>456</v>
      </c>
      <c r="G421" s="471">
        <v>45420</v>
      </c>
      <c r="H421" s="461" t="s">
        <v>233</v>
      </c>
      <c r="I421" s="462"/>
      <c r="J421" s="462">
        <v>1</v>
      </c>
      <c r="K421" s="462"/>
      <c r="L421" s="462"/>
      <c r="M421" s="462"/>
      <c r="N421" s="462"/>
      <c r="O421" s="462"/>
      <c r="P421" s="462"/>
      <c r="Q421" s="57"/>
      <c r="R421" s="463"/>
      <c r="S421" s="463"/>
      <c r="T421" s="463">
        <v>1</v>
      </c>
      <c r="U421" s="463"/>
      <c r="V421" s="470" t="s">
        <v>1134</v>
      </c>
      <c r="W421" s="465"/>
      <c r="X421" s="432"/>
    </row>
    <row r="422" spans="1:24" ht="27.75" customHeight="1">
      <c r="A422" s="286">
        <v>84</v>
      </c>
      <c r="B422" s="470" t="s">
        <v>1853</v>
      </c>
      <c r="C422" s="16" t="s">
        <v>468</v>
      </c>
      <c r="D422" s="15" t="s">
        <v>1428</v>
      </c>
      <c r="E422" s="535" t="s">
        <v>2125</v>
      </c>
      <c r="F422" s="310" t="s">
        <v>410</v>
      </c>
      <c r="G422" s="471">
        <v>45420</v>
      </c>
      <c r="H422" s="461" t="s">
        <v>233</v>
      </c>
      <c r="I422" s="462"/>
      <c r="J422" s="462">
        <v>1</v>
      </c>
      <c r="K422" s="462"/>
      <c r="L422" s="462"/>
      <c r="M422" s="462"/>
      <c r="N422" s="462"/>
      <c r="O422" s="462"/>
      <c r="P422" s="462"/>
      <c r="Q422" s="57"/>
      <c r="R422" s="463"/>
      <c r="S422" s="463"/>
      <c r="T422" s="463">
        <v>1</v>
      </c>
      <c r="U422" s="463"/>
      <c r="V422" s="470" t="s">
        <v>1134</v>
      </c>
      <c r="W422" s="465"/>
      <c r="X422" s="432"/>
    </row>
    <row r="423" spans="1:24" ht="27.75" customHeight="1">
      <c r="A423" s="286">
        <v>85</v>
      </c>
      <c r="B423" s="470" t="s">
        <v>1854</v>
      </c>
      <c r="C423" s="16" t="s">
        <v>468</v>
      </c>
      <c r="D423" s="15" t="s">
        <v>1428</v>
      </c>
      <c r="E423" s="535" t="s">
        <v>2125</v>
      </c>
      <c r="F423" s="310" t="s">
        <v>234</v>
      </c>
      <c r="G423" s="471">
        <v>45420</v>
      </c>
      <c r="H423" s="461" t="s">
        <v>233</v>
      </c>
      <c r="I423" s="462"/>
      <c r="J423" s="462">
        <v>1</v>
      </c>
      <c r="K423" s="462"/>
      <c r="L423" s="462"/>
      <c r="M423" s="462"/>
      <c r="N423" s="462"/>
      <c r="O423" s="462"/>
      <c r="P423" s="462"/>
      <c r="Q423" s="57"/>
      <c r="R423" s="463"/>
      <c r="S423" s="463"/>
      <c r="T423" s="463">
        <v>1</v>
      </c>
      <c r="U423" s="463"/>
      <c r="V423" s="470" t="s">
        <v>1134</v>
      </c>
      <c r="W423" s="465"/>
      <c r="X423" s="432"/>
    </row>
    <row r="424" spans="1:24" ht="27.75" customHeight="1">
      <c r="A424" s="286">
        <v>86</v>
      </c>
      <c r="B424" s="470" t="s">
        <v>1855</v>
      </c>
      <c r="C424" s="16" t="s">
        <v>468</v>
      </c>
      <c r="D424" s="15" t="s">
        <v>1428</v>
      </c>
      <c r="E424" s="535" t="s">
        <v>364</v>
      </c>
      <c r="F424" s="310" t="s">
        <v>446</v>
      </c>
      <c r="G424" s="471">
        <v>45420</v>
      </c>
      <c r="H424" s="461" t="s">
        <v>233</v>
      </c>
      <c r="I424" s="462"/>
      <c r="J424" s="462">
        <v>1</v>
      </c>
      <c r="K424" s="462"/>
      <c r="L424" s="462"/>
      <c r="M424" s="462"/>
      <c r="N424" s="462"/>
      <c r="O424" s="462"/>
      <c r="P424" s="462"/>
      <c r="Q424" s="57"/>
      <c r="R424" s="463"/>
      <c r="S424" s="463"/>
      <c r="T424" s="463">
        <v>1</v>
      </c>
      <c r="U424" s="463"/>
      <c r="V424" s="470" t="s">
        <v>1134</v>
      </c>
      <c r="W424" s="465"/>
      <c r="X424" s="432"/>
    </row>
    <row r="425" spans="1:24" ht="27.75" customHeight="1">
      <c r="A425" s="286">
        <v>87</v>
      </c>
      <c r="B425" s="470" t="s">
        <v>1856</v>
      </c>
      <c r="C425" s="16" t="s">
        <v>468</v>
      </c>
      <c r="D425" s="15" t="s">
        <v>1428</v>
      </c>
      <c r="E425" s="535" t="s">
        <v>2128</v>
      </c>
      <c r="F425" s="310" t="s">
        <v>418</v>
      </c>
      <c r="G425" s="471">
        <v>45420</v>
      </c>
      <c r="H425" s="461" t="s">
        <v>233</v>
      </c>
      <c r="I425" s="462"/>
      <c r="J425" s="462">
        <v>1</v>
      </c>
      <c r="K425" s="462"/>
      <c r="L425" s="462"/>
      <c r="M425" s="462"/>
      <c r="N425" s="462"/>
      <c r="O425" s="462"/>
      <c r="P425" s="462"/>
      <c r="Q425" s="57"/>
      <c r="R425" s="463"/>
      <c r="S425" s="463"/>
      <c r="T425" s="463">
        <v>1</v>
      </c>
      <c r="U425" s="463"/>
      <c r="V425" s="470" t="s">
        <v>2039</v>
      </c>
      <c r="W425" s="465"/>
      <c r="X425" s="432"/>
    </row>
    <row r="426" spans="1:24" ht="27.75" customHeight="1">
      <c r="A426" s="286">
        <v>88</v>
      </c>
      <c r="B426" s="470" t="s">
        <v>1857</v>
      </c>
      <c r="C426" s="16" t="s">
        <v>468</v>
      </c>
      <c r="D426" s="15" t="s">
        <v>1428</v>
      </c>
      <c r="E426" s="535" t="s">
        <v>2125</v>
      </c>
      <c r="F426" s="310" t="s">
        <v>371</v>
      </c>
      <c r="G426" s="471">
        <v>45420</v>
      </c>
      <c r="H426" s="461" t="s">
        <v>233</v>
      </c>
      <c r="I426" s="462"/>
      <c r="J426" s="462">
        <v>1</v>
      </c>
      <c r="K426" s="462"/>
      <c r="L426" s="462"/>
      <c r="M426" s="462"/>
      <c r="N426" s="462"/>
      <c r="O426" s="462"/>
      <c r="P426" s="462"/>
      <c r="Q426" s="57"/>
      <c r="R426" s="463"/>
      <c r="S426" s="463"/>
      <c r="T426" s="463">
        <v>1</v>
      </c>
      <c r="U426" s="463"/>
      <c r="V426" s="470" t="s">
        <v>1134</v>
      </c>
      <c r="W426" s="465"/>
      <c r="X426" s="432"/>
    </row>
    <row r="427" spans="1:24" ht="27.75" customHeight="1">
      <c r="A427" s="286">
        <v>89</v>
      </c>
      <c r="B427" s="470" t="s">
        <v>1858</v>
      </c>
      <c r="C427" s="16" t="s">
        <v>468</v>
      </c>
      <c r="D427" s="15" t="s">
        <v>1428</v>
      </c>
      <c r="E427" s="535" t="s">
        <v>2125</v>
      </c>
      <c r="F427" s="310" t="s">
        <v>409</v>
      </c>
      <c r="G427" s="471">
        <v>45421</v>
      </c>
      <c r="H427" s="461" t="s">
        <v>233</v>
      </c>
      <c r="I427" s="462"/>
      <c r="J427" s="462">
        <v>1</v>
      </c>
      <c r="K427" s="462"/>
      <c r="L427" s="462"/>
      <c r="M427" s="462"/>
      <c r="N427" s="462"/>
      <c r="O427" s="462"/>
      <c r="P427" s="462"/>
      <c r="Q427" s="57"/>
      <c r="R427" s="463"/>
      <c r="S427" s="463"/>
      <c r="T427" s="463">
        <v>1</v>
      </c>
      <c r="U427" s="463"/>
      <c r="V427" s="470" t="s">
        <v>1134</v>
      </c>
      <c r="W427" s="465"/>
      <c r="X427" s="432"/>
    </row>
    <row r="428" spans="1:24" ht="27.75" customHeight="1">
      <c r="A428" s="286">
        <v>90</v>
      </c>
      <c r="B428" s="470" t="s">
        <v>1859</v>
      </c>
      <c r="C428" s="16" t="s">
        <v>468</v>
      </c>
      <c r="D428" s="15" t="s">
        <v>1428</v>
      </c>
      <c r="E428" s="535" t="s">
        <v>2125</v>
      </c>
      <c r="F428" s="310" t="s">
        <v>444</v>
      </c>
      <c r="G428" s="471">
        <v>45421</v>
      </c>
      <c r="H428" s="461" t="s">
        <v>233</v>
      </c>
      <c r="I428" s="462"/>
      <c r="J428" s="462">
        <v>1</v>
      </c>
      <c r="K428" s="462"/>
      <c r="L428" s="462"/>
      <c r="M428" s="462"/>
      <c r="N428" s="462"/>
      <c r="O428" s="462"/>
      <c r="P428" s="462"/>
      <c r="Q428" s="57"/>
      <c r="R428" s="463"/>
      <c r="S428" s="463"/>
      <c r="T428" s="463">
        <v>1</v>
      </c>
      <c r="U428" s="463"/>
      <c r="V428" s="470" t="s">
        <v>1134</v>
      </c>
      <c r="W428" s="465"/>
      <c r="X428" s="432"/>
    </row>
    <row r="429" spans="1:24" ht="27.75" customHeight="1">
      <c r="A429" s="286">
        <v>91</v>
      </c>
      <c r="B429" s="470" t="s">
        <v>1860</v>
      </c>
      <c r="C429" s="16" t="s">
        <v>468</v>
      </c>
      <c r="D429" s="15" t="s">
        <v>1428</v>
      </c>
      <c r="E429" s="535" t="s">
        <v>2125</v>
      </c>
      <c r="F429" s="310" t="s">
        <v>235</v>
      </c>
      <c r="G429" s="471">
        <v>45421</v>
      </c>
      <c r="H429" s="461" t="s">
        <v>233</v>
      </c>
      <c r="I429" s="462"/>
      <c r="J429" s="462">
        <v>1</v>
      </c>
      <c r="K429" s="462"/>
      <c r="L429" s="462"/>
      <c r="M429" s="462"/>
      <c r="N429" s="462"/>
      <c r="O429" s="462"/>
      <c r="P429" s="462"/>
      <c r="Q429" s="57"/>
      <c r="R429" s="463"/>
      <c r="S429" s="463"/>
      <c r="T429" s="463">
        <v>1</v>
      </c>
      <c r="U429" s="463"/>
      <c r="V429" s="470" t="s">
        <v>1134</v>
      </c>
      <c r="W429" s="465"/>
      <c r="X429" s="432"/>
    </row>
    <row r="430" spans="1:24" ht="27.75" customHeight="1">
      <c r="A430" s="286">
        <v>92</v>
      </c>
      <c r="B430" s="470" t="s">
        <v>1861</v>
      </c>
      <c r="C430" s="16" t="s">
        <v>468</v>
      </c>
      <c r="D430" s="15" t="s">
        <v>1428</v>
      </c>
      <c r="E430" s="535" t="s">
        <v>364</v>
      </c>
      <c r="F430" s="310" t="s">
        <v>412</v>
      </c>
      <c r="G430" s="471">
        <v>45421</v>
      </c>
      <c r="H430" s="461" t="s">
        <v>233</v>
      </c>
      <c r="I430" s="462"/>
      <c r="J430" s="462">
        <v>1</v>
      </c>
      <c r="K430" s="462"/>
      <c r="L430" s="462"/>
      <c r="M430" s="462"/>
      <c r="N430" s="462"/>
      <c r="O430" s="462"/>
      <c r="P430" s="462"/>
      <c r="Q430" s="57"/>
      <c r="R430" s="463"/>
      <c r="S430" s="463"/>
      <c r="T430" s="463">
        <v>1</v>
      </c>
      <c r="U430" s="463"/>
      <c r="V430" s="470" t="s">
        <v>1134</v>
      </c>
      <c r="W430" s="465"/>
      <c r="X430" s="432"/>
    </row>
    <row r="431" spans="1:24" ht="27.75" customHeight="1">
      <c r="A431" s="286">
        <v>93</v>
      </c>
      <c r="B431" s="470" t="s">
        <v>1862</v>
      </c>
      <c r="C431" s="16" t="s">
        <v>468</v>
      </c>
      <c r="D431" s="15" t="s">
        <v>1428</v>
      </c>
      <c r="E431" s="535" t="s">
        <v>2139</v>
      </c>
      <c r="F431" s="310" t="s">
        <v>371</v>
      </c>
      <c r="G431" s="471">
        <v>45421</v>
      </c>
      <c r="H431" s="461" t="s">
        <v>233</v>
      </c>
      <c r="I431" s="462"/>
      <c r="J431" s="462">
        <v>1</v>
      </c>
      <c r="K431" s="462"/>
      <c r="L431" s="462"/>
      <c r="M431" s="462"/>
      <c r="N431" s="462"/>
      <c r="O431" s="462"/>
      <c r="P431" s="462"/>
      <c r="Q431" s="57"/>
      <c r="R431" s="463"/>
      <c r="S431" s="463"/>
      <c r="T431" s="463">
        <v>1</v>
      </c>
      <c r="U431" s="463"/>
      <c r="V431" s="470" t="s">
        <v>2040</v>
      </c>
      <c r="W431" s="465"/>
      <c r="X431" s="432"/>
    </row>
    <row r="432" spans="1:24" ht="27.75" customHeight="1">
      <c r="A432" s="286">
        <v>94</v>
      </c>
      <c r="B432" s="470" t="s">
        <v>1863</v>
      </c>
      <c r="C432" s="16" t="s">
        <v>468</v>
      </c>
      <c r="D432" s="15" t="s">
        <v>1428</v>
      </c>
      <c r="E432" s="535" t="s">
        <v>2125</v>
      </c>
      <c r="F432" s="310" t="s">
        <v>456</v>
      </c>
      <c r="G432" s="471">
        <v>45421</v>
      </c>
      <c r="H432" s="461" t="s">
        <v>233</v>
      </c>
      <c r="I432" s="462"/>
      <c r="J432" s="462">
        <v>1</v>
      </c>
      <c r="K432" s="462"/>
      <c r="L432" s="462"/>
      <c r="M432" s="462"/>
      <c r="N432" s="462"/>
      <c r="O432" s="462"/>
      <c r="P432" s="462"/>
      <c r="Q432" s="57"/>
      <c r="R432" s="463"/>
      <c r="S432" s="463"/>
      <c r="T432" s="463">
        <v>1</v>
      </c>
      <c r="U432" s="463"/>
      <c r="V432" s="470" t="s">
        <v>1134</v>
      </c>
      <c r="W432" s="465"/>
      <c r="X432" s="432"/>
    </row>
    <row r="433" spans="1:24" ht="27.75" customHeight="1">
      <c r="A433" s="286">
        <v>95</v>
      </c>
      <c r="B433" s="470" t="s">
        <v>1864</v>
      </c>
      <c r="C433" s="16" t="s">
        <v>468</v>
      </c>
      <c r="D433" s="15" t="s">
        <v>1428</v>
      </c>
      <c r="E433" s="535" t="s">
        <v>1428</v>
      </c>
      <c r="F433" s="310" t="s">
        <v>410</v>
      </c>
      <c r="G433" s="471">
        <v>45421</v>
      </c>
      <c r="H433" s="461" t="s">
        <v>233</v>
      </c>
      <c r="I433" s="462"/>
      <c r="J433" s="462">
        <v>1</v>
      </c>
      <c r="K433" s="462"/>
      <c r="L433" s="462"/>
      <c r="M433" s="462"/>
      <c r="N433" s="462"/>
      <c r="O433" s="462"/>
      <c r="P433" s="462"/>
      <c r="Q433" s="57"/>
      <c r="R433" s="463"/>
      <c r="S433" s="463"/>
      <c r="T433" s="463">
        <v>1</v>
      </c>
      <c r="U433" s="463"/>
      <c r="V433" s="470" t="s">
        <v>1134</v>
      </c>
      <c r="W433" s="465"/>
      <c r="X433" s="432"/>
    </row>
    <row r="434" spans="1:24" ht="27.75" customHeight="1">
      <c r="A434" s="286">
        <v>96</v>
      </c>
      <c r="B434" s="470" t="s">
        <v>1865</v>
      </c>
      <c r="C434" s="16" t="s">
        <v>468</v>
      </c>
      <c r="D434" s="15" t="s">
        <v>1428</v>
      </c>
      <c r="E434" s="535" t="s">
        <v>2125</v>
      </c>
      <c r="F434" s="310" t="s">
        <v>234</v>
      </c>
      <c r="G434" s="471">
        <v>45421</v>
      </c>
      <c r="H434" s="461" t="s">
        <v>233</v>
      </c>
      <c r="I434" s="462"/>
      <c r="J434" s="462">
        <v>1</v>
      </c>
      <c r="K434" s="462"/>
      <c r="L434" s="462"/>
      <c r="M434" s="462"/>
      <c r="N434" s="462"/>
      <c r="O434" s="462"/>
      <c r="P434" s="462"/>
      <c r="Q434" s="57"/>
      <c r="R434" s="463"/>
      <c r="S434" s="463"/>
      <c r="T434" s="463">
        <v>1</v>
      </c>
      <c r="U434" s="463"/>
      <c r="V434" s="470" t="s">
        <v>1134</v>
      </c>
      <c r="W434" s="465"/>
      <c r="X434" s="432"/>
    </row>
    <row r="435" spans="1:24" ht="27.75" customHeight="1">
      <c r="A435" s="286">
        <v>97</v>
      </c>
      <c r="B435" s="470" t="s">
        <v>1866</v>
      </c>
      <c r="C435" s="16" t="s">
        <v>468</v>
      </c>
      <c r="D435" s="15" t="s">
        <v>1428</v>
      </c>
      <c r="E435" s="535" t="s">
        <v>2125</v>
      </c>
      <c r="F435" s="310" t="s">
        <v>446</v>
      </c>
      <c r="G435" s="471">
        <v>45421</v>
      </c>
      <c r="H435" s="461" t="s">
        <v>233</v>
      </c>
      <c r="I435" s="462"/>
      <c r="J435" s="462">
        <v>1</v>
      </c>
      <c r="K435" s="462"/>
      <c r="L435" s="462"/>
      <c r="M435" s="462"/>
      <c r="N435" s="462"/>
      <c r="O435" s="462"/>
      <c r="P435" s="462"/>
      <c r="Q435" s="57"/>
      <c r="R435" s="463"/>
      <c r="S435" s="463"/>
      <c r="T435" s="463">
        <v>1</v>
      </c>
      <c r="U435" s="463"/>
      <c r="V435" s="470" t="s">
        <v>1134</v>
      </c>
      <c r="W435" s="465"/>
      <c r="X435" s="432"/>
    </row>
    <row r="436" spans="1:24" ht="27.75" customHeight="1">
      <c r="A436" s="286">
        <v>98</v>
      </c>
      <c r="B436" s="470" t="s">
        <v>1867</v>
      </c>
      <c r="C436" s="16" t="s">
        <v>468</v>
      </c>
      <c r="D436" s="15" t="s">
        <v>1428</v>
      </c>
      <c r="E436" s="535" t="s">
        <v>2140</v>
      </c>
      <c r="F436" s="310" t="s">
        <v>418</v>
      </c>
      <c r="G436" s="471">
        <v>45421</v>
      </c>
      <c r="H436" s="461" t="s">
        <v>233</v>
      </c>
      <c r="I436" s="462"/>
      <c r="J436" s="462">
        <v>1</v>
      </c>
      <c r="K436" s="462"/>
      <c r="L436" s="462"/>
      <c r="M436" s="462"/>
      <c r="N436" s="462"/>
      <c r="O436" s="462"/>
      <c r="P436" s="462"/>
      <c r="Q436" s="57"/>
      <c r="R436" s="463"/>
      <c r="S436" s="463"/>
      <c r="T436" s="463">
        <v>1</v>
      </c>
      <c r="U436" s="463"/>
      <c r="V436" s="470" t="s">
        <v>2041</v>
      </c>
      <c r="W436" s="465"/>
      <c r="X436" s="432"/>
    </row>
    <row r="437" spans="1:24" ht="27.75" customHeight="1">
      <c r="A437" s="286">
        <v>99</v>
      </c>
      <c r="B437" s="470" t="s">
        <v>1868</v>
      </c>
      <c r="C437" s="16" t="s">
        <v>468</v>
      </c>
      <c r="D437" s="15" t="s">
        <v>1428</v>
      </c>
      <c r="E437" s="535" t="s">
        <v>2141</v>
      </c>
      <c r="F437" s="310" t="s">
        <v>371</v>
      </c>
      <c r="G437" s="471">
        <v>45421</v>
      </c>
      <c r="H437" s="461" t="s">
        <v>233</v>
      </c>
      <c r="I437" s="462"/>
      <c r="J437" s="462">
        <v>1</v>
      </c>
      <c r="K437" s="462"/>
      <c r="L437" s="462"/>
      <c r="M437" s="462"/>
      <c r="N437" s="462"/>
      <c r="O437" s="462"/>
      <c r="P437" s="462"/>
      <c r="Q437" s="57"/>
      <c r="R437" s="463"/>
      <c r="S437" s="463"/>
      <c r="T437" s="463">
        <v>1</v>
      </c>
      <c r="U437" s="463"/>
      <c r="V437" s="470" t="s">
        <v>2018</v>
      </c>
      <c r="W437" s="465"/>
      <c r="X437" s="432"/>
    </row>
    <row r="438" spans="1:24" ht="27.75" customHeight="1">
      <c r="A438" s="286">
        <v>100</v>
      </c>
      <c r="B438" s="470" t="s">
        <v>1869</v>
      </c>
      <c r="C438" s="16" t="s">
        <v>468</v>
      </c>
      <c r="D438" s="15" t="s">
        <v>1428</v>
      </c>
      <c r="E438" s="535" t="s">
        <v>2135</v>
      </c>
      <c r="F438" s="310" t="s">
        <v>409</v>
      </c>
      <c r="G438" s="471">
        <v>45422</v>
      </c>
      <c r="H438" s="461" t="s">
        <v>233</v>
      </c>
      <c r="I438" s="462"/>
      <c r="J438" s="462">
        <v>1</v>
      </c>
      <c r="K438" s="462"/>
      <c r="L438" s="462"/>
      <c r="M438" s="462"/>
      <c r="N438" s="462"/>
      <c r="O438" s="462"/>
      <c r="P438" s="462"/>
      <c r="Q438" s="57"/>
      <c r="R438" s="463"/>
      <c r="S438" s="463"/>
      <c r="T438" s="463">
        <v>1</v>
      </c>
      <c r="U438" s="463"/>
      <c r="V438" s="470" t="s">
        <v>2042</v>
      </c>
      <c r="W438" s="465"/>
      <c r="X438" s="432"/>
    </row>
    <row r="439" spans="1:24" ht="27.75" customHeight="1">
      <c r="A439" s="286">
        <v>101</v>
      </c>
      <c r="B439" s="470" t="s">
        <v>1870</v>
      </c>
      <c r="C439" s="16" t="s">
        <v>468</v>
      </c>
      <c r="D439" s="15" t="s">
        <v>1428</v>
      </c>
      <c r="E439" s="535" t="s">
        <v>2128</v>
      </c>
      <c r="F439" s="310" t="s">
        <v>444</v>
      </c>
      <c r="G439" s="471">
        <v>45422</v>
      </c>
      <c r="H439" s="461" t="s">
        <v>233</v>
      </c>
      <c r="I439" s="462"/>
      <c r="J439" s="462">
        <v>1</v>
      </c>
      <c r="K439" s="462"/>
      <c r="L439" s="462"/>
      <c r="M439" s="462"/>
      <c r="N439" s="462"/>
      <c r="O439" s="462"/>
      <c r="P439" s="462"/>
      <c r="Q439" s="57"/>
      <c r="R439" s="463"/>
      <c r="S439" s="463"/>
      <c r="T439" s="463">
        <v>1</v>
      </c>
      <c r="U439" s="463"/>
      <c r="V439" s="470" t="s">
        <v>2043</v>
      </c>
      <c r="W439" s="465"/>
      <c r="X439" s="432"/>
    </row>
    <row r="440" spans="1:24" ht="27.75" customHeight="1">
      <c r="A440" s="286">
        <v>102</v>
      </c>
      <c r="B440" s="470" t="s">
        <v>1871</v>
      </c>
      <c r="C440" s="16" t="s">
        <v>468</v>
      </c>
      <c r="D440" s="15" t="s">
        <v>1428</v>
      </c>
      <c r="E440" s="535" t="s">
        <v>2142</v>
      </c>
      <c r="F440" s="310" t="s">
        <v>235</v>
      </c>
      <c r="G440" s="471">
        <v>45422</v>
      </c>
      <c r="H440" s="461" t="s">
        <v>218</v>
      </c>
      <c r="I440" s="462">
        <v>1</v>
      </c>
      <c r="J440" s="462"/>
      <c r="K440" s="462"/>
      <c r="L440" s="462"/>
      <c r="M440" s="462"/>
      <c r="N440" s="462"/>
      <c r="O440" s="462"/>
      <c r="P440" s="462"/>
      <c r="Q440" s="57"/>
      <c r="R440" s="463">
        <v>1</v>
      </c>
      <c r="S440" s="463"/>
      <c r="T440" s="463"/>
      <c r="U440" s="463"/>
      <c r="V440" s="470" t="s">
        <v>2044</v>
      </c>
      <c r="W440" s="465"/>
      <c r="X440" s="432"/>
    </row>
    <row r="441" spans="1:24" ht="27.75" customHeight="1">
      <c r="A441" s="286">
        <v>103</v>
      </c>
      <c r="B441" s="470" t="s">
        <v>1872</v>
      </c>
      <c r="C441" s="16" t="s">
        <v>468</v>
      </c>
      <c r="D441" s="15" t="s">
        <v>1428</v>
      </c>
      <c r="E441" s="535" t="s">
        <v>2143</v>
      </c>
      <c r="F441" s="310" t="s">
        <v>412</v>
      </c>
      <c r="G441" s="471">
        <v>45422</v>
      </c>
      <c r="H441" s="461" t="s">
        <v>233</v>
      </c>
      <c r="I441" s="462"/>
      <c r="J441" s="462">
        <v>1</v>
      </c>
      <c r="K441" s="462"/>
      <c r="L441" s="462"/>
      <c r="M441" s="462"/>
      <c r="N441" s="462"/>
      <c r="O441" s="462"/>
      <c r="P441" s="462"/>
      <c r="Q441" s="57"/>
      <c r="R441" s="463"/>
      <c r="S441" s="463"/>
      <c r="T441" s="463"/>
      <c r="U441" s="463"/>
      <c r="V441" s="470" t="s">
        <v>2045</v>
      </c>
      <c r="W441" s="465"/>
      <c r="X441" s="432"/>
    </row>
    <row r="442" spans="1:24" ht="27.75" customHeight="1">
      <c r="A442" s="286">
        <v>104</v>
      </c>
      <c r="B442" s="470" t="s">
        <v>1873</v>
      </c>
      <c r="C442" s="16" t="s">
        <v>468</v>
      </c>
      <c r="D442" s="15" t="s">
        <v>1428</v>
      </c>
      <c r="E442" s="535" t="s">
        <v>2121</v>
      </c>
      <c r="F442" s="310" t="s">
        <v>371</v>
      </c>
      <c r="G442" s="471">
        <v>45422</v>
      </c>
      <c r="H442" s="461" t="s">
        <v>233</v>
      </c>
      <c r="I442" s="462"/>
      <c r="J442" s="462">
        <v>1</v>
      </c>
      <c r="K442" s="462"/>
      <c r="L442" s="462"/>
      <c r="M442" s="462"/>
      <c r="N442" s="462"/>
      <c r="O442" s="462"/>
      <c r="P442" s="462"/>
      <c r="Q442" s="57"/>
      <c r="R442" s="463"/>
      <c r="S442" s="463"/>
      <c r="T442" s="463">
        <v>1</v>
      </c>
      <c r="U442" s="463"/>
      <c r="V442" s="470" t="s">
        <v>2018</v>
      </c>
      <c r="W442" s="465"/>
      <c r="X442" s="432"/>
    </row>
    <row r="443" spans="1:24" ht="27.75" customHeight="1">
      <c r="A443" s="286">
        <v>105</v>
      </c>
      <c r="B443" s="470" t="s">
        <v>1874</v>
      </c>
      <c r="C443" s="16" t="s">
        <v>468</v>
      </c>
      <c r="D443" s="15" t="s">
        <v>1428</v>
      </c>
      <c r="E443" s="535" t="s">
        <v>2125</v>
      </c>
      <c r="F443" s="310" t="s">
        <v>456</v>
      </c>
      <c r="G443" s="471">
        <v>45422</v>
      </c>
      <c r="H443" s="461" t="s">
        <v>233</v>
      </c>
      <c r="I443" s="462"/>
      <c r="J443" s="462">
        <v>1</v>
      </c>
      <c r="K443" s="462"/>
      <c r="L443" s="462"/>
      <c r="M443" s="462"/>
      <c r="N443" s="462"/>
      <c r="O443" s="462"/>
      <c r="P443" s="462"/>
      <c r="Q443" s="57"/>
      <c r="R443" s="463"/>
      <c r="S443" s="463"/>
      <c r="T443" s="463">
        <v>1</v>
      </c>
      <c r="U443" s="463"/>
      <c r="V443" s="470" t="s">
        <v>2018</v>
      </c>
      <c r="W443" s="465"/>
      <c r="X443" s="432"/>
    </row>
    <row r="444" spans="1:24" ht="27.75" customHeight="1">
      <c r="A444" s="286">
        <v>106</v>
      </c>
      <c r="B444" s="470" t="s">
        <v>1875</v>
      </c>
      <c r="C444" s="16" t="s">
        <v>468</v>
      </c>
      <c r="D444" s="15" t="s">
        <v>1428</v>
      </c>
      <c r="E444" s="535" t="s">
        <v>2125</v>
      </c>
      <c r="F444" s="310" t="s">
        <v>410</v>
      </c>
      <c r="G444" s="471">
        <v>45422</v>
      </c>
      <c r="H444" s="461" t="s">
        <v>233</v>
      </c>
      <c r="I444" s="462"/>
      <c r="J444" s="462">
        <v>1</v>
      </c>
      <c r="K444" s="462"/>
      <c r="L444" s="462"/>
      <c r="M444" s="462"/>
      <c r="N444" s="462"/>
      <c r="O444" s="462"/>
      <c r="P444" s="462"/>
      <c r="Q444" s="57"/>
      <c r="R444" s="463"/>
      <c r="S444" s="463"/>
      <c r="T444" s="463">
        <v>1</v>
      </c>
      <c r="U444" s="463"/>
      <c r="V444" s="470" t="s">
        <v>2018</v>
      </c>
      <c r="W444" s="465"/>
      <c r="X444" s="432"/>
    </row>
    <row r="445" spans="1:24" ht="27.75" customHeight="1">
      <c r="A445" s="286">
        <v>107</v>
      </c>
      <c r="B445" s="470" t="s">
        <v>1876</v>
      </c>
      <c r="C445" s="16" t="s">
        <v>468</v>
      </c>
      <c r="D445" s="15" t="s">
        <v>1428</v>
      </c>
      <c r="E445" s="535" t="s">
        <v>1428</v>
      </c>
      <c r="F445" s="310" t="s">
        <v>234</v>
      </c>
      <c r="G445" s="471">
        <v>45422</v>
      </c>
      <c r="H445" s="461" t="s">
        <v>233</v>
      </c>
      <c r="I445" s="462"/>
      <c r="J445" s="462">
        <v>1</v>
      </c>
      <c r="K445" s="462"/>
      <c r="L445" s="462"/>
      <c r="M445" s="462"/>
      <c r="N445" s="462"/>
      <c r="O445" s="462"/>
      <c r="P445" s="462"/>
      <c r="Q445" s="57"/>
      <c r="R445" s="463"/>
      <c r="S445" s="463"/>
      <c r="T445" s="463">
        <v>1</v>
      </c>
      <c r="U445" s="463"/>
      <c r="V445" s="470" t="s">
        <v>1134</v>
      </c>
      <c r="W445" s="465"/>
      <c r="X445" s="432"/>
    </row>
    <row r="446" spans="1:24" ht="27.75" customHeight="1">
      <c r="A446" s="286">
        <v>108</v>
      </c>
      <c r="B446" s="470" t="s">
        <v>1877</v>
      </c>
      <c r="C446" s="16" t="s">
        <v>468</v>
      </c>
      <c r="D446" s="15" t="s">
        <v>1428</v>
      </c>
      <c r="E446" s="535" t="s">
        <v>364</v>
      </c>
      <c r="F446" s="310" t="s">
        <v>446</v>
      </c>
      <c r="G446" s="471">
        <v>45422</v>
      </c>
      <c r="H446" s="461" t="s">
        <v>233</v>
      </c>
      <c r="I446" s="462"/>
      <c r="J446" s="462">
        <v>1</v>
      </c>
      <c r="K446" s="462"/>
      <c r="L446" s="462"/>
      <c r="M446" s="462"/>
      <c r="N446" s="462"/>
      <c r="O446" s="462"/>
      <c r="P446" s="462"/>
      <c r="Q446" s="57"/>
      <c r="R446" s="463"/>
      <c r="S446" s="463"/>
      <c r="T446" s="463">
        <v>1</v>
      </c>
      <c r="U446" s="463"/>
      <c r="V446" s="470" t="s">
        <v>2046</v>
      </c>
      <c r="W446" s="465"/>
      <c r="X446" s="432"/>
    </row>
    <row r="447" spans="1:24" ht="27.75" customHeight="1">
      <c r="A447" s="286">
        <v>109</v>
      </c>
      <c r="B447" s="470" t="s">
        <v>1878</v>
      </c>
      <c r="C447" s="16" t="s">
        <v>468</v>
      </c>
      <c r="D447" s="15" t="s">
        <v>1428</v>
      </c>
      <c r="E447" s="535" t="s">
        <v>364</v>
      </c>
      <c r="F447" s="310" t="s">
        <v>418</v>
      </c>
      <c r="G447" s="471">
        <v>45422</v>
      </c>
      <c r="H447" s="461" t="s">
        <v>233</v>
      </c>
      <c r="I447" s="462"/>
      <c r="J447" s="462">
        <v>1</v>
      </c>
      <c r="K447" s="462"/>
      <c r="L447" s="462"/>
      <c r="M447" s="462"/>
      <c r="N447" s="462"/>
      <c r="O447" s="462"/>
      <c r="P447" s="462"/>
      <c r="Q447" s="57"/>
      <c r="R447" s="463"/>
      <c r="S447" s="463"/>
      <c r="T447" s="463">
        <v>1</v>
      </c>
      <c r="U447" s="463"/>
      <c r="V447" s="470" t="s">
        <v>2047</v>
      </c>
      <c r="W447" s="465"/>
      <c r="X447" s="432"/>
    </row>
    <row r="448" spans="1:24" ht="27.75" customHeight="1">
      <c r="A448" s="286">
        <v>110</v>
      </c>
      <c r="B448" s="470" t="s">
        <v>1879</v>
      </c>
      <c r="C448" s="16" t="s">
        <v>468</v>
      </c>
      <c r="D448" s="15" t="s">
        <v>1428</v>
      </c>
      <c r="E448" s="535" t="s">
        <v>2125</v>
      </c>
      <c r="F448" s="310" t="s">
        <v>371</v>
      </c>
      <c r="G448" s="471">
        <v>45422</v>
      </c>
      <c r="H448" s="461" t="s">
        <v>233</v>
      </c>
      <c r="I448" s="462"/>
      <c r="J448" s="462">
        <v>1</v>
      </c>
      <c r="K448" s="462"/>
      <c r="L448" s="462"/>
      <c r="M448" s="462"/>
      <c r="N448" s="462"/>
      <c r="O448" s="462"/>
      <c r="P448" s="462"/>
      <c r="Q448" s="57"/>
      <c r="R448" s="463"/>
      <c r="S448" s="463"/>
      <c r="T448" s="463">
        <v>1</v>
      </c>
      <c r="U448" s="463"/>
      <c r="V448" s="470" t="s">
        <v>2018</v>
      </c>
      <c r="W448" s="465"/>
      <c r="X448" s="432"/>
    </row>
    <row r="449" spans="1:24" ht="27.75" customHeight="1">
      <c r="A449" s="286">
        <v>111</v>
      </c>
      <c r="B449" s="470" t="s">
        <v>1880</v>
      </c>
      <c r="C449" s="16" t="s">
        <v>468</v>
      </c>
      <c r="D449" s="15" t="s">
        <v>1428</v>
      </c>
      <c r="E449" s="535" t="s">
        <v>2125</v>
      </c>
      <c r="F449" s="310" t="s">
        <v>409</v>
      </c>
      <c r="G449" s="471">
        <v>45423</v>
      </c>
      <c r="H449" s="461" t="s">
        <v>233</v>
      </c>
      <c r="I449" s="462"/>
      <c r="J449" s="462">
        <v>1</v>
      </c>
      <c r="K449" s="462"/>
      <c r="L449" s="462"/>
      <c r="M449" s="462"/>
      <c r="N449" s="462"/>
      <c r="O449" s="462"/>
      <c r="P449" s="462"/>
      <c r="Q449" s="57"/>
      <c r="R449" s="463"/>
      <c r="S449" s="463"/>
      <c r="T449" s="463">
        <v>1</v>
      </c>
      <c r="U449" s="463"/>
      <c r="V449" s="470" t="s">
        <v>2018</v>
      </c>
      <c r="W449" s="465"/>
      <c r="X449" s="432"/>
    </row>
    <row r="450" spans="1:24" ht="27.75" customHeight="1">
      <c r="A450" s="286">
        <v>112</v>
      </c>
      <c r="B450" s="470" t="s">
        <v>1881</v>
      </c>
      <c r="C450" s="16" t="s">
        <v>468</v>
      </c>
      <c r="D450" s="15" t="s">
        <v>1428</v>
      </c>
      <c r="E450" s="535" t="s">
        <v>2128</v>
      </c>
      <c r="F450" s="310" t="s">
        <v>444</v>
      </c>
      <c r="G450" s="471">
        <v>45423</v>
      </c>
      <c r="H450" s="461" t="s">
        <v>233</v>
      </c>
      <c r="I450" s="462"/>
      <c r="J450" s="462">
        <v>1</v>
      </c>
      <c r="K450" s="462"/>
      <c r="L450" s="462"/>
      <c r="M450" s="462"/>
      <c r="N450" s="462"/>
      <c r="O450" s="462"/>
      <c r="P450" s="462"/>
      <c r="Q450" s="57"/>
      <c r="R450" s="463"/>
      <c r="S450" s="463"/>
      <c r="T450" s="463">
        <v>1</v>
      </c>
      <c r="U450" s="463"/>
      <c r="V450" s="470" t="s">
        <v>2048</v>
      </c>
      <c r="W450" s="465"/>
      <c r="X450" s="432"/>
    </row>
    <row r="451" spans="1:24" ht="27.75" customHeight="1">
      <c r="A451" s="286">
        <v>113</v>
      </c>
      <c r="B451" s="470" t="s">
        <v>1882</v>
      </c>
      <c r="C451" s="16" t="s">
        <v>468</v>
      </c>
      <c r="D451" s="15" t="s">
        <v>1428</v>
      </c>
      <c r="E451" s="535" t="s">
        <v>2125</v>
      </c>
      <c r="F451" s="310" t="s">
        <v>235</v>
      </c>
      <c r="G451" s="471">
        <v>45423</v>
      </c>
      <c r="H451" s="461" t="s">
        <v>233</v>
      </c>
      <c r="I451" s="462"/>
      <c r="J451" s="462">
        <v>1</v>
      </c>
      <c r="K451" s="462"/>
      <c r="L451" s="462"/>
      <c r="M451" s="462"/>
      <c r="N451" s="462"/>
      <c r="O451" s="462"/>
      <c r="P451" s="462"/>
      <c r="Q451" s="57"/>
      <c r="R451" s="463"/>
      <c r="S451" s="463"/>
      <c r="T451" s="463">
        <v>1</v>
      </c>
      <c r="U451" s="463"/>
      <c r="V451" s="470" t="s">
        <v>2018</v>
      </c>
      <c r="W451" s="465"/>
      <c r="X451" s="432"/>
    </row>
    <row r="452" spans="1:24" ht="27.75" customHeight="1">
      <c r="A452" s="286">
        <v>114</v>
      </c>
      <c r="B452" s="470" t="s">
        <v>1883</v>
      </c>
      <c r="C452" s="16" t="s">
        <v>468</v>
      </c>
      <c r="D452" s="15" t="s">
        <v>1428</v>
      </c>
      <c r="E452" s="535" t="s">
        <v>2125</v>
      </c>
      <c r="F452" s="310" t="s">
        <v>412</v>
      </c>
      <c r="G452" s="471">
        <v>45423</v>
      </c>
      <c r="H452" s="461" t="s">
        <v>233</v>
      </c>
      <c r="I452" s="462"/>
      <c r="J452" s="462">
        <v>1</v>
      </c>
      <c r="K452" s="462"/>
      <c r="L452" s="462"/>
      <c r="M452" s="462"/>
      <c r="N452" s="462"/>
      <c r="O452" s="462"/>
      <c r="P452" s="462"/>
      <c r="Q452" s="57"/>
      <c r="R452" s="463"/>
      <c r="S452" s="463"/>
      <c r="T452" s="463">
        <v>1</v>
      </c>
      <c r="U452" s="463"/>
      <c r="V452" s="470" t="s">
        <v>2018</v>
      </c>
      <c r="W452" s="465"/>
      <c r="X452" s="432"/>
    </row>
    <row r="453" spans="1:24" ht="27.75" customHeight="1">
      <c r="A453" s="286">
        <v>115</v>
      </c>
      <c r="B453" s="470" t="s">
        <v>1884</v>
      </c>
      <c r="C453" s="16" t="s">
        <v>468</v>
      </c>
      <c r="D453" s="15" t="s">
        <v>1428</v>
      </c>
      <c r="E453" s="535" t="s">
        <v>2125</v>
      </c>
      <c r="F453" s="310" t="s">
        <v>371</v>
      </c>
      <c r="G453" s="471">
        <v>45423</v>
      </c>
      <c r="H453" s="461" t="s">
        <v>233</v>
      </c>
      <c r="I453" s="462"/>
      <c r="J453" s="462">
        <v>1</v>
      </c>
      <c r="K453" s="462"/>
      <c r="L453" s="462"/>
      <c r="M453" s="462"/>
      <c r="N453" s="462"/>
      <c r="O453" s="462"/>
      <c r="P453" s="462"/>
      <c r="Q453" s="57"/>
      <c r="R453" s="463"/>
      <c r="S453" s="463"/>
      <c r="T453" s="463">
        <v>1</v>
      </c>
      <c r="U453" s="463"/>
      <c r="V453" s="470" t="s">
        <v>2018</v>
      </c>
      <c r="W453" s="465"/>
      <c r="X453" s="432"/>
    </row>
    <row r="454" spans="1:24" ht="27.75" customHeight="1">
      <c r="A454" s="286">
        <v>116</v>
      </c>
      <c r="B454" s="470" t="s">
        <v>1885</v>
      </c>
      <c r="C454" s="16" t="s">
        <v>468</v>
      </c>
      <c r="D454" s="15" t="s">
        <v>1428</v>
      </c>
      <c r="E454" s="535" t="s">
        <v>2125</v>
      </c>
      <c r="F454" s="310" t="s">
        <v>456</v>
      </c>
      <c r="G454" s="471">
        <v>45423</v>
      </c>
      <c r="H454" s="461" t="s">
        <v>233</v>
      </c>
      <c r="I454" s="462"/>
      <c r="J454" s="462">
        <v>1</v>
      </c>
      <c r="K454" s="462"/>
      <c r="L454" s="462"/>
      <c r="M454" s="462"/>
      <c r="N454" s="462"/>
      <c r="O454" s="462"/>
      <c r="P454" s="462"/>
      <c r="Q454" s="57"/>
      <c r="R454" s="463"/>
      <c r="S454" s="463"/>
      <c r="T454" s="463">
        <v>1</v>
      </c>
      <c r="U454" s="463"/>
      <c r="V454" s="470" t="s">
        <v>2018</v>
      </c>
      <c r="W454" s="465"/>
      <c r="X454" s="432"/>
    </row>
    <row r="455" spans="1:24" ht="27.75" customHeight="1">
      <c r="A455" s="286">
        <v>117</v>
      </c>
      <c r="B455" s="470" t="s">
        <v>1886</v>
      </c>
      <c r="C455" s="16" t="s">
        <v>468</v>
      </c>
      <c r="D455" s="15" t="s">
        <v>1428</v>
      </c>
      <c r="E455" s="535" t="s">
        <v>2125</v>
      </c>
      <c r="F455" s="310" t="s">
        <v>410</v>
      </c>
      <c r="G455" s="471">
        <v>45423</v>
      </c>
      <c r="H455" s="461" t="s">
        <v>233</v>
      </c>
      <c r="I455" s="462"/>
      <c r="J455" s="462">
        <v>1</v>
      </c>
      <c r="K455" s="462"/>
      <c r="L455" s="462"/>
      <c r="M455" s="462"/>
      <c r="N455" s="462"/>
      <c r="O455" s="462"/>
      <c r="P455" s="462"/>
      <c r="Q455" s="57"/>
      <c r="R455" s="463"/>
      <c r="S455" s="463"/>
      <c r="T455" s="463">
        <v>1</v>
      </c>
      <c r="U455" s="463"/>
      <c r="V455" s="470" t="s">
        <v>2018</v>
      </c>
      <c r="W455" s="465"/>
      <c r="X455" s="432"/>
    </row>
    <row r="456" spans="1:24" ht="27.75" customHeight="1">
      <c r="A456" s="286">
        <v>118</v>
      </c>
      <c r="B456" s="470" t="s">
        <v>1887</v>
      </c>
      <c r="C456" s="16" t="s">
        <v>468</v>
      </c>
      <c r="D456" s="15" t="s">
        <v>1428</v>
      </c>
      <c r="E456" s="535" t="s">
        <v>2125</v>
      </c>
      <c r="F456" s="310" t="s">
        <v>234</v>
      </c>
      <c r="G456" s="471">
        <v>45423</v>
      </c>
      <c r="H456" s="461" t="s">
        <v>233</v>
      </c>
      <c r="I456" s="462"/>
      <c r="J456" s="462">
        <v>1</v>
      </c>
      <c r="K456" s="462"/>
      <c r="L456" s="462"/>
      <c r="M456" s="462"/>
      <c r="N456" s="462"/>
      <c r="O456" s="462"/>
      <c r="P456" s="462"/>
      <c r="Q456" s="57"/>
      <c r="R456" s="463"/>
      <c r="S456" s="463"/>
      <c r="T456" s="463">
        <v>1</v>
      </c>
      <c r="U456" s="463"/>
      <c r="V456" s="470" t="s">
        <v>2018</v>
      </c>
      <c r="W456" s="465"/>
      <c r="X456" s="432"/>
    </row>
    <row r="457" spans="1:24" ht="27.75" customHeight="1">
      <c r="A457" s="286">
        <v>119</v>
      </c>
      <c r="B457" s="470" t="s">
        <v>1888</v>
      </c>
      <c r="C457" s="16" t="s">
        <v>468</v>
      </c>
      <c r="D457" s="15" t="s">
        <v>1428</v>
      </c>
      <c r="E457" s="535" t="s">
        <v>2125</v>
      </c>
      <c r="F457" s="310" t="s">
        <v>446</v>
      </c>
      <c r="G457" s="471">
        <v>45423</v>
      </c>
      <c r="H457" s="461" t="s">
        <v>233</v>
      </c>
      <c r="I457" s="462"/>
      <c r="J457" s="462">
        <v>1</v>
      </c>
      <c r="K457" s="462"/>
      <c r="L457" s="462"/>
      <c r="M457" s="462"/>
      <c r="N457" s="462"/>
      <c r="O457" s="462"/>
      <c r="P457" s="462"/>
      <c r="Q457" s="57"/>
      <c r="R457" s="463"/>
      <c r="S457" s="463"/>
      <c r="T457" s="463">
        <v>1</v>
      </c>
      <c r="U457" s="463"/>
      <c r="V457" s="470" t="s">
        <v>2018</v>
      </c>
      <c r="W457" s="465"/>
      <c r="X457" s="432"/>
    </row>
    <row r="458" spans="1:24" ht="27.75" customHeight="1">
      <c r="A458" s="286">
        <v>120</v>
      </c>
      <c r="B458" s="470" t="s">
        <v>1889</v>
      </c>
      <c r="C458" s="16" t="s">
        <v>468</v>
      </c>
      <c r="D458" s="15" t="s">
        <v>1428</v>
      </c>
      <c r="E458" s="535" t="s">
        <v>2125</v>
      </c>
      <c r="F458" s="310" t="s">
        <v>418</v>
      </c>
      <c r="G458" s="471">
        <v>45423</v>
      </c>
      <c r="H458" s="461" t="s">
        <v>233</v>
      </c>
      <c r="I458" s="462"/>
      <c r="J458" s="462">
        <v>1</v>
      </c>
      <c r="K458" s="462"/>
      <c r="L458" s="462"/>
      <c r="M458" s="462"/>
      <c r="N458" s="462"/>
      <c r="O458" s="462"/>
      <c r="P458" s="462"/>
      <c r="Q458" s="57"/>
      <c r="R458" s="463"/>
      <c r="S458" s="463"/>
      <c r="T458" s="463">
        <v>1</v>
      </c>
      <c r="U458" s="463"/>
      <c r="V458" s="470" t="s">
        <v>2018</v>
      </c>
      <c r="W458" s="465"/>
      <c r="X458" s="432"/>
    </row>
    <row r="459" spans="1:24" ht="27.75" customHeight="1">
      <c r="A459" s="286">
        <v>121</v>
      </c>
      <c r="B459" s="470" t="s">
        <v>1890</v>
      </c>
      <c r="C459" s="16" t="s">
        <v>468</v>
      </c>
      <c r="D459" s="15" t="s">
        <v>1428</v>
      </c>
      <c r="E459" s="536" t="s">
        <v>364</v>
      </c>
      <c r="F459" s="310" t="s">
        <v>371</v>
      </c>
      <c r="G459" s="471">
        <v>45423</v>
      </c>
      <c r="H459" s="461" t="s">
        <v>233</v>
      </c>
      <c r="I459" s="462"/>
      <c r="J459" s="462">
        <v>1</v>
      </c>
      <c r="K459" s="462"/>
      <c r="L459" s="462"/>
      <c r="M459" s="462"/>
      <c r="N459" s="462"/>
      <c r="O459" s="462"/>
      <c r="P459" s="462"/>
      <c r="Q459" s="57"/>
      <c r="R459" s="463"/>
      <c r="S459" s="463"/>
      <c r="T459" s="463">
        <v>1</v>
      </c>
      <c r="U459" s="463"/>
      <c r="V459" s="470" t="s">
        <v>2018</v>
      </c>
      <c r="W459" s="465"/>
      <c r="X459" s="432"/>
    </row>
    <row r="460" spans="1:24" ht="27.75" customHeight="1">
      <c r="A460" s="286">
        <v>122</v>
      </c>
      <c r="B460" s="470" t="s">
        <v>1891</v>
      </c>
      <c r="C460" s="16" t="s">
        <v>468</v>
      </c>
      <c r="D460" s="15" t="s">
        <v>1428</v>
      </c>
      <c r="E460" s="535" t="s">
        <v>2125</v>
      </c>
      <c r="F460" s="310" t="s">
        <v>409</v>
      </c>
      <c r="G460" s="471">
        <v>45424</v>
      </c>
      <c r="H460" s="461" t="s">
        <v>233</v>
      </c>
      <c r="I460" s="462"/>
      <c r="J460" s="462">
        <v>1</v>
      </c>
      <c r="K460" s="462"/>
      <c r="L460" s="462"/>
      <c r="M460" s="462"/>
      <c r="N460" s="462"/>
      <c r="O460" s="462"/>
      <c r="P460" s="462"/>
      <c r="Q460" s="57"/>
      <c r="R460" s="463"/>
      <c r="S460" s="463"/>
      <c r="T460" s="463">
        <v>1</v>
      </c>
      <c r="U460" s="463"/>
      <c r="V460" s="470" t="s">
        <v>2018</v>
      </c>
      <c r="W460" s="465"/>
      <c r="X460" s="432"/>
    </row>
    <row r="461" spans="1:24" ht="27.75" customHeight="1">
      <c r="A461" s="286">
        <v>123</v>
      </c>
      <c r="B461" s="470" t="s">
        <v>1892</v>
      </c>
      <c r="C461" s="16" t="s">
        <v>468</v>
      </c>
      <c r="D461" s="15" t="s">
        <v>1428</v>
      </c>
      <c r="E461" s="535" t="s">
        <v>2125</v>
      </c>
      <c r="F461" s="310" t="s">
        <v>444</v>
      </c>
      <c r="G461" s="471">
        <v>45424</v>
      </c>
      <c r="H461" s="461" t="s">
        <v>233</v>
      </c>
      <c r="I461" s="462"/>
      <c r="J461" s="462">
        <v>1</v>
      </c>
      <c r="K461" s="462"/>
      <c r="L461" s="462"/>
      <c r="M461" s="462"/>
      <c r="N461" s="462"/>
      <c r="O461" s="462"/>
      <c r="P461" s="462"/>
      <c r="Q461" s="57"/>
      <c r="R461" s="463"/>
      <c r="S461" s="463"/>
      <c r="T461" s="463">
        <v>1</v>
      </c>
      <c r="U461" s="463"/>
      <c r="V461" s="470" t="s">
        <v>2018</v>
      </c>
      <c r="W461" s="465"/>
      <c r="X461" s="432"/>
    </row>
    <row r="462" spans="1:24" ht="27.75" customHeight="1">
      <c r="A462" s="286">
        <v>124</v>
      </c>
      <c r="B462" s="470" t="s">
        <v>1893</v>
      </c>
      <c r="C462" s="16" t="s">
        <v>468</v>
      </c>
      <c r="D462" s="15" t="s">
        <v>1428</v>
      </c>
      <c r="E462" s="535" t="s">
        <v>2125</v>
      </c>
      <c r="F462" s="310" t="s">
        <v>235</v>
      </c>
      <c r="G462" s="471">
        <v>45424</v>
      </c>
      <c r="H462" s="461" t="s">
        <v>233</v>
      </c>
      <c r="I462" s="462"/>
      <c r="J462" s="462">
        <v>1</v>
      </c>
      <c r="K462" s="462"/>
      <c r="L462" s="462"/>
      <c r="M462" s="462"/>
      <c r="N462" s="462"/>
      <c r="O462" s="462"/>
      <c r="P462" s="462"/>
      <c r="Q462" s="57"/>
      <c r="R462" s="463"/>
      <c r="S462" s="463"/>
      <c r="T462" s="463">
        <v>1</v>
      </c>
      <c r="U462" s="463"/>
      <c r="V462" s="470" t="s">
        <v>2018</v>
      </c>
      <c r="W462" s="465"/>
      <c r="X462" s="432"/>
    </row>
    <row r="463" spans="1:24" ht="27.75" customHeight="1">
      <c r="A463" s="286">
        <v>125</v>
      </c>
      <c r="B463" s="470" t="s">
        <v>1894</v>
      </c>
      <c r="C463" s="16" t="s">
        <v>468</v>
      </c>
      <c r="D463" s="15" t="s">
        <v>1428</v>
      </c>
      <c r="E463" s="535" t="s">
        <v>2125</v>
      </c>
      <c r="F463" s="310" t="s">
        <v>412</v>
      </c>
      <c r="G463" s="471">
        <v>45424</v>
      </c>
      <c r="H463" s="461" t="s">
        <v>233</v>
      </c>
      <c r="I463" s="462"/>
      <c r="J463" s="462">
        <v>1</v>
      </c>
      <c r="K463" s="462"/>
      <c r="L463" s="462"/>
      <c r="M463" s="462"/>
      <c r="N463" s="462"/>
      <c r="O463" s="462"/>
      <c r="P463" s="462"/>
      <c r="Q463" s="57"/>
      <c r="R463" s="463"/>
      <c r="S463" s="463"/>
      <c r="T463" s="463">
        <v>1</v>
      </c>
      <c r="U463" s="463"/>
      <c r="V463" s="470" t="s">
        <v>2018</v>
      </c>
      <c r="W463" s="465"/>
      <c r="X463" s="432"/>
    </row>
    <row r="464" spans="1:24" ht="27.75" customHeight="1">
      <c r="A464" s="286">
        <v>126</v>
      </c>
      <c r="B464" s="470" t="s">
        <v>1895</v>
      </c>
      <c r="C464" s="16" t="s">
        <v>468</v>
      </c>
      <c r="D464" s="15" t="s">
        <v>1428</v>
      </c>
      <c r="E464" s="535" t="s">
        <v>2125</v>
      </c>
      <c r="F464" s="310" t="s">
        <v>371</v>
      </c>
      <c r="G464" s="471">
        <v>45424</v>
      </c>
      <c r="H464" s="461" t="s">
        <v>233</v>
      </c>
      <c r="I464" s="462"/>
      <c r="J464" s="462">
        <v>1</v>
      </c>
      <c r="K464" s="462"/>
      <c r="L464" s="462"/>
      <c r="M464" s="462"/>
      <c r="N464" s="462"/>
      <c r="O464" s="462"/>
      <c r="P464" s="462"/>
      <c r="Q464" s="57"/>
      <c r="R464" s="463"/>
      <c r="S464" s="463"/>
      <c r="T464" s="463">
        <v>1</v>
      </c>
      <c r="U464" s="463"/>
      <c r="V464" s="470" t="s">
        <v>2018</v>
      </c>
      <c r="W464" s="465"/>
      <c r="X464" s="432"/>
    </row>
    <row r="465" spans="1:24" ht="27.75" customHeight="1">
      <c r="A465" s="286">
        <v>127</v>
      </c>
      <c r="B465" s="470" t="s">
        <v>1896</v>
      </c>
      <c r="C465" s="16" t="s">
        <v>468</v>
      </c>
      <c r="D465" s="15" t="s">
        <v>1428</v>
      </c>
      <c r="E465" s="535" t="s">
        <v>2125</v>
      </c>
      <c r="F465" s="310" t="s">
        <v>456</v>
      </c>
      <c r="G465" s="471">
        <v>45424</v>
      </c>
      <c r="H465" s="461" t="s">
        <v>233</v>
      </c>
      <c r="I465" s="462"/>
      <c r="J465" s="462">
        <v>1</v>
      </c>
      <c r="K465" s="462"/>
      <c r="L465" s="462"/>
      <c r="M465" s="462"/>
      <c r="N465" s="462"/>
      <c r="O465" s="462"/>
      <c r="P465" s="462"/>
      <c r="Q465" s="57"/>
      <c r="R465" s="463"/>
      <c r="S465" s="463"/>
      <c r="T465" s="463">
        <v>1</v>
      </c>
      <c r="U465" s="463"/>
      <c r="V465" s="470" t="s">
        <v>2018</v>
      </c>
      <c r="W465" s="465"/>
      <c r="X465" s="432"/>
    </row>
    <row r="466" spans="1:24" ht="27.75" customHeight="1">
      <c r="A466" s="286">
        <v>128</v>
      </c>
      <c r="B466" s="470" t="s">
        <v>1897</v>
      </c>
      <c r="C466" s="16" t="s">
        <v>468</v>
      </c>
      <c r="D466" s="15" t="s">
        <v>1428</v>
      </c>
      <c r="E466" s="535" t="s">
        <v>2125</v>
      </c>
      <c r="F466" s="310" t="s">
        <v>410</v>
      </c>
      <c r="G466" s="471">
        <v>45424</v>
      </c>
      <c r="H466" s="461" t="s">
        <v>233</v>
      </c>
      <c r="I466" s="462"/>
      <c r="J466" s="462">
        <v>1</v>
      </c>
      <c r="K466" s="462"/>
      <c r="L466" s="462"/>
      <c r="M466" s="462"/>
      <c r="N466" s="462"/>
      <c r="O466" s="462"/>
      <c r="P466" s="462"/>
      <c r="Q466" s="57"/>
      <c r="R466" s="463"/>
      <c r="S466" s="463"/>
      <c r="T466" s="463">
        <v>1</v>
      </c>
      <c r="U466" s="463"/>
      <c r="V466" s="470" t="s">
        <v>2018</v>
      </c>
      <c r="W466" s="465"/>
      <c r="X466" s="432"/>
    </row>
    <row r="467" spans="1:24" ht="27.75" customHeight="1">
      <c r="A467" s="286">
        <v>129</v>
      </c>
      <c r="B467" s="470" t="s">
        <v>1898</v>
      </c>
      <c r="C467" s="16" t="s">
        <v>468</v>
      </c>
      <c r="D467" s="15" t="s">
        <v>1428</v>
      </c>
      <c r="E467" s="535" t="s">
        <v>2125</v>
      </c>
      <c r="F467" s="310" t="s">
        <v>234</v>
      </c>
      <c r="G467" s="471">
        <v>45424</v>
      </c>
      <c r="H467" s="461" t="s">
        <v>233</v>
      </c>
      <c r="I467" s="462"/>
      <c r="J467" s="462">
        <v>1</v>
      </c>
      <c r="K467" s="462"/>
      <c r="L467" s="462"/>
      <c r="M467" s="462"/>
      <c r="N467" s="462"/>
      <c r="O467" s="462"/>
      <c r="P467" s="462"/>
      <c r="Q467" s="57"/>
      <c r="R467" s="463"/>
      <c r="S467" s="463"/>
      <c r="T467" s="463">
        <v>1</v>
      </c>
      <c r="U467" s="463"/>
      <c r="V467" s="470" t="s">
        <v>2018</v>
      </c>
      <c r="W467" s="465"/>
      <c r="X467" s="432"/>
    </row>
    <row r="468" spans="1:24" ht="27.75" customHeight="1">
      <c r="A468" s="286">
        <v>130</v>
      </c>
      <c r="B468" s="470" t="s">
        <v>1899</v>
      </c>
      <c r="C468" s="16" t="s">
        <v>468</v>
      </c>
      <c r="D468" s="15" t="s">
        <v>1428</v>
      </c>
      <c r="E468" s="535" t="s">
        <v>2144</v>
      </c>
      <c r="F468" s="310" t="s">
        <v>446</v>
      </c>
      <c r="G468" s="471">
        <v>45424</v>
      </c>
      <c r="H468" s="461" t="s">
        <v>218</v>
      </c>
      <c r="I468" s="462">
        <v>1</v>
      </c>
      <c r="J468" s="462"/>
      <c r="K468" s="462"/>
      <c r="L468" s="462"/>
      <c r="M468" s="462"/>
      <c r="N468" s="462"/>
      <c r="O468" s="462"/>
      <c r="P468" s="462"/>
      <c r="Q468" s="57"/>
      <c r="R468" s="463">
        <v>1</v>
      </c>
      <c r="S468" s="463"/>
      <c r="T468" s="463"/>
      <c r="U468" s="463"/>
      <c r="V468" s="470" t="s">
        <v>2049</v>
      </c>
      <c r="W468" s="465"/>
      <c r="X468" s="432"/>
    </row>
    <row r="469" spans="1:24" ht="27.75" customHeight="1">
      <c r="A469" s="286">
        <v>131</v>
      </c>
      <c r="B469" s="470" t="s">
        <v>1900</v>
      </c>
      <c r="C469" s="16" t="s">
        <v>468</v>
      </c>
      <c r="D469" s="15" t="s">
        <v>1428</v>
      </c>
      <c r="E469" s="535" t="s">
        <v>2125</v>
      </c>
      <c r="F469" s="310" t="s">
        <v>418</v>
      </c>
      <c r="G469" s="471">
        <v>45424</v>
      </c>
      <c r="H469" s="461" t="s">
        <v>233</v>
      </c>
      <c r="I469" s="462"/>
      <c r="J469" s="462">
        <v>1</v>
      </c>
      <c r="K469" s="462"/>
      <c r="L469" s="462"/>
      <c r="M469" s="462"/>
      <c r="N469" s="462"/>
      <c r="O469" s="462"/>
      <c r="P469" s="462"/>
      <c r="Q469" s="57"/>
      <c r="R469" s="463"/>
      <c r="S469" s="463"/>
      <c r="T469" s="463">
        <v>1</v>
      </c>
      <c r="U469" s="463"/>
      <c r="V469" s="470" t="s">
        <v>2018</v>
      </c>
      <c r="W469" s="465"/>
      <c r="X469" s="432"/>
    </row>
    <row r="470" spans="1:24" ht="27.75" customHeight="1">
      <c r="A470" s="286">
        <v>132</v>
      </c>
      <c r="B470" s="470" t="s">
        <v>1901</v>
      </c>
      <c r="C470" s="16" t="s">
        <v>468</v>
      </c>
      <c r="D470" s="15" t="s">
        <v>1428</v>
      </c>
      <c r="E470" s="535" t="s">
        <v>2125</v>
      </c>
      <c r="F470" s="310" t="s">
        <v>371</v>
      </c>
      <c r="G470" s="471">
        <v>45424</v>
      </c>
      <c r="H470" s="461" t="s">
        <v>233</v>
      </c>
      <c r="I470" s="462"/>
      <c r="J470" s="462">
        <v>1</v>
      </c>
      <c r="K470" s="462"/>
      <c r="L470" s="462"/>
      <c r="M470" s="462"/>
      <c r="N470" s="462"/>
      <c r="O470" s="462"/>
      <c r="P470" s="462"/>
      <c r="Q470" s="57"/>
      <c r="R470" s="463"/>
      <c r="S470" s="463"/>
      <c r="T470" s="463">
        <v>1</v>
      </c>
      <c r="U470" s="463"/>
      <c r="V470" s="470" t="s">
        <v>2018</v>
      </c>
      <c r="W470" s="465"/>
      <c r="X470" s="432"/>
    </row>
    <row r="471" spans="1:24" ht="27.75" customHeight="1">
      <c r="A471" s="286">
        <v>133</v>
      </c>
      <c r="B471" s="470" t="s">
        <v>1902</v>
      </c>
      <c r="C471" s="16" t="s">
        <v>468</v>
      </c>
      <c r="D471" s="15" t="s">
        <v>1428</v>
      </c>
      <c r="E471" s="535" t="s">
        <v>2125</v>
      </c>
      <c r="F471" s="310" t="s">
        <v>409</v>
      </c>
      <c r="G471" s="471">
        <v>45425</v>
      </c>
      <c r="H471" s="461" t="s">
        <v>233</v>
      </c>
      <c r="I471" s="462"/>
      <c r="J471" s="462">
        <v>1</v>
      </c>
      <c r="K471" s="462"/>
      <c r="L471" s="462"/>
      <c r="M471" s="462"/>
      <c r="N471" s="462"/>
      <c r="O471" s="462"/>
      <c r="P471" s="462"/>
      <c r="Q471" s="57"/>
      <c r="R471" s="463"/>
      <c r="S471" s="463"/>
      <c r="T471" s="463">
        <v>1</v>
      </c>
      <c r="U471" s="463"/>
      <c r="V471" s="470" t="s">
        <v>2018</v>
      </c>
      <c r="W471" s="465"/>
      <c r="X471" s="432"/>
    </row>
    <row r="472" spans="1:24" ht="27.75" customHeight="1">
      <c r="A472" s="286">
        <v>134</v>
      </c>
      <c r="B472" s="470" t="s">
        <v>1903</v>
      </c>
      <c r="C472" s="16" t="s">
        <v>468</v>
      </c>
      <c r="D472" s="15" t="s">
        <v>1428</v>
      </c>
      <c r="E472" s="535" t="s">
        <v>2125</v>
      </c>
      <c r="F472" s="310" t="s">
        <v>444</v>
      </c>
      <c r="G472" s="471">
        <v>45425</v>
      </c>
      <c r="H472" s="461" t="s">
        <v>233</v>
      </c>
      <c r="I472" s="462"/>
      <c r="J472" s="462">
        <v>1</v>
      </c>
      <c r="K472" s="462"/>
      <c r="L472" s="462"/>
      <c r="M472" s="462"/>
      <c r="N472" s="462"/>
      <c r="O472" s="462"/>
      <c r="P472" s="462"/>
      <c r="Q472" s="57"/>
      <c r="R472" s="463"/>
      <c r="S472" s="463"/>
      <c r="T472" s="463">
        <v>1</v>
      </c>
      <c r="U472" s="463"/>
      <c r="V472" s="470" t="s">
        <v>2018</v>
      </c>
      <c r="W472" s="465"/>
      <c r="X472" s="432"/>
    </row>
    <row r="473" spans="1:24" ht="27.75" customHeight="1">
      <c r="A473" s="286">
        <v>135</v>
      </c>
      <c r="B473" s="470" t="s">
        <v>1904</v>
      </c>
      <c r="C473" s="16" t="s">
        <v>468</v>
      </c>
      <c r="D473" s="15" t="s">
        <v>1428</v>
      </c>
      <c r="E473" s="535" t="s">
        <v>2144</v>
      </c>
      <c r="F473" s="310" t="s">
        <v>235</v>
      </c>
      <c r="G473" s="471">
        <v>45425</v>
      </c>
      <c r="H473" s="461" t="s">
        <v>218</v>
      </c>
      <c r="I473" s="462">
        <v>1</v>
      </c>
      <c r="J473" s="462"/>
      <c r="K473" s="462"/>
      <c r="L473" s="462"/>
      <c r="M473" s="462"/>
      <c r="N473" s="462"/>
      <c r="O473" s="462"/>
      <c r="P473" s="462"/>
      <c r="Q473" s="57"/>
      <c r="R473" s="463">
        <v>1</v>
      </c>
      <c r="S473" s="463"/>
      <c r="T473" s="463"/>
      <c r="U473" s="463"/>
      <c r="V473" s="470" t="s">
        <v>2050</v>
      </c>
      <c r="W473" s="465"/>
      <c r="X473" s="432"/>
    </row>
    <row r="474" spans="1:24" ht="27.75" customHeight="1">
      <c r="A474" s="286">
        <v>136</v>
      </c>
      <c r="B474" s="470" t="s">
        <v>1905</v>
      </c>
      <c r="C474" s="16" t="s">
        <v>468</v>
      </c>
      <c r="D474" s="15" t="s">
        <v>1428</v>
      </c>
      <c r="E474" s="535" t="s">
        <v>2144</v>
      </c>
      <c r="F474" s="310" t="s">
        <v>412</v>
      </c>
      <c r="G474" s="471">
        <v>45425</v>
      </c>
      <c r="H474" s="461" t="s">
        <v>233</v>
      </c>
      <c r="I474" s="462"/>
      <c r="J474" s="462">
        <v>1</v>
      </c>
      <c r="K474" s="462"/>
      <c r="L474" s="462"/>
      <c r="M474" s="462"/>
      <c r="N474" s="462"/>
      <c r="O474" s="462"/>
      <c r="P474" s="462"/>
      <c r="Q474" s="57"/>
      <c r="R474" s="463"/>
      <c r="S474" s="463"/>
      <c r="T474" s="463">
        <v>1</v>
      </c>
      <c r="U474" s="463"/>
      <c r="V474" s="470" t="s">
        <v>2051</v>
      </c>
      <c r="W474" s="465"/>
      <c r="X474" s="432"/>
    </row>
    <row r="475" spans="1:24" ht="27.75" customHeight="1">
      <c r="A475" s="286">
        <v>137</v>
      </c>
      <c r="B475" s="470" t="s">
        <v>1906</v>
      </c>
      <c r="C475" s="16" t="s">
        <v>468</v>
      </c>
      <c r="D475" s="15" t="s">
        <v>1428</v>
      </c>
      <c r="E475" s="535" t="s">
        <v>2145</v>
      </c>
      <c r="F475" s="310" t="s">
        <v>371</v>
      </c>
      <c r="G475" s="471">
        <v>45425</v>
      </c>
      <c r="H475" s="461" t="s">
        <v>218</v>
      </c>
      <c r="I475" s="462">
        <v>1</v>
      </c>
      <c r="J475" s="462"/>
      <c r="K475" s="462"/>
      <c r="L475" s="462"/>
      <c r="M475" s="462"/>
      <c r="N475" s="462"/>
      <c r="O475" s="462"/>
      <c r="P475" s="462"/>
      <c r="Q475" s="57"/>
      <c r="R475" s="463">
        <v>1</v>
      </c>
      <c r="S475" s="463"/>
      <c r="T475" s="463"/>
      <c r="U475" s="463"/>
      <c r="V475" s="470" t="s">
        <v>2052</v>
      </c>
      <c r="W475" s="465"/>
      <c r="X475" s="432"/>
    </row>
    <row r="476" spans="1:24" ht="27.75" customHeight="1">
      <c r="A476" s="286">
        <v>138</v>
      </c>
      <c r="B476" s="470" t="s">
        <v>1907</v>
      </c>
      <c r="C476" s="16" t="s">
        <v>468</v>
      </c>
      <c r="D476" s="15" t="s">
        <v>1428</v>
      </c>
      <c r="E476" s="535" t="s">
        <v>2125</v>
      </c>
      <c r="F476" s="310" t="s">
        <v>456</v>
      </c>
      <c r="G476" s="471">
        <v>45425</v>
      </c>
      <c r="H476" s="461" t="s">
        <v>233</v>
      </c>
      <c r="I476" s="462"/>
      <c r="J476" s="462">
        <v>1</v>
      </c>
      <c r="K476" s="462"/>
      <c r="L476" s="462"/>
      <c r="M476" s="462"/>
      <c r="N476" s="462"/>
      <c r="O476" s="462"/>
      <c r="P476" s="462"/>
      <c r="Q476" s="57"/>
      <c r="R476" s="463"/>
      <c r="S476" s="463"/>
      <c r="T476" s="463">
        <v>1</v>
      </c>
      <c r="U476" s="463"/>
      <c r="V476" s="470" t="s">
        <v>2018</v>
      </c>
      <c r="W476" s="465"/>
      <c r="X476" s="432"/>
    </row>
    <row r="477" spans="1:24" ht="27.75" customHeight="1">
      <c r="A477" s="286">
        <v>139</v>
      </c>
      <c r="B477" s="470" t="s">
        <v>1908</v>
      </c>
      <c r="C477" s="16" t="s">
        <v>468</v>
      </c>
      <c r="D477" s="15" t="s">
        <v>1428</v>
      </c>
      <c r="E477" s="535" t="s">
        <v>2125</v>
      </c>
      <c r="F477" s="310" t="s">
        <v>410</v>
      </c>
      <c r="G477" s="471">
        <v>45425</v>
      </c>
      <c r="H477" s="461" t="s">
        <v>233</v>
      </c>
      <c r="I477" s="462"/>
      <c r="J477" s="462">
        <v>1</v>
      </c>
      <c r="K477" s="462"/>
      <c r="L477" s="462"/>
      <c r="M477" s="462"/>
      <c r="N477" s="462"/>
      <c r="O477" s="462"/>
      <c r="P477" s="462"/>
      <c r="Q477" s="57"/>
      <c r="R477" s="463"/>
      <c r="S477" s="463"/>
      <c r="T477" s="463">
        <v>1</v>
      </c>
      <c r="U477" s="463"/>
      <c r="V477" s="470" t="s">
        <v>2018</v>
      </c>
      <c r="W477" s="465"/>
      <c r="X477" s="432"/>
    </row>
    <row r="478" spans="1:24" ht="27.75" customHeight="1">
      <c r="A478" s="286">
        <v>140</v>
      </c>
      <c r="B478" s="470" t="s">
        <v>1909</v>
      </c>
      <c r="C478" s="16" t="s">
        <v>468</v>
      </c>
      <c r="D478" s="15" t="s">
        <v>1428</v>
      </c>
      <c r="E478" s="535" t="s">
        <v>2125</v>
      </c>
      <c r="F478" s="310" t="s">
        <v>234</v>
      </c>
      <c r="G478" s="471">
        <v>45425</v>
      </c>
      <c r="H478" s="461" t="s">
        <v>233</v>
      </c>
      <c r="I478" s="462"/>
      <c r="J478" s="462">
        <v>1</v>
      </c>
      <c r="K478" s="462"/>
      <c r="L478" s="462"/>
      <c r="M478" s="462"/>
      <c r="N478" s="462"/>
      <c r="O478" s="462"/>
      <c r="P478" s="462"/>
      <c r="Q478" s="57"/>
      <c r="R478" s="463"/>
      <c r="S478" s="463"/>
      <c r="T478" s="463">
        <v>1</v>
      </c>
      <c r="U478" s="463"/>
      <c r="V478" s="470" t="s">
        <v>2018</v>
      </c>
      <c r="W478" s="465"/>
      <c r="X478" s="432"/>
    </row>
    <row r="479" spans="1:24" ht="27.75" customHeight="1">
      <c r="A479" s="286">
        <v>141</v>
      </c>
      <c r="B479" s="470" t="s">
        <v>1910</v>
      </c>
      <c r="C479" s="16" t="s">
        <v>468</v>
      </c>
      <c r="D479" s="15" t="s">
        <v>1428</v>
      </c>
      <c r="E479" s="535" t="s">
        <v>2144</v>
      </c>
      <c r="F479" s="310" t="s">
        <v>446</v>
      </c>
      <c r="G479" s="471">
        <v>45425</v>
      </c>
      <c r="H479" s="461" t="s">
        <v>233</v>
      </c>
      <c r="I479" s="462"/>
      <c r="J479" s="462">
        <v>1</v>
      </c>
      <c r="K479" s="462"/>
      <c r="L479" s="462"/>
      <c r="M479" s="462"/>
      <c r="N479" s="462"/>
      <c r="O479" s="462"/>
      <c r="P479" s="462"/>
      <c r="Q479" s="57"/>
      <c r="R479" s="463"/>
      <c r="S479" s="463"/>
      <c r="T479" s="463">
        <v>1</v>
      </c>
      <c r="U479" s="463"/>
      <c r="V479" s="470" t="s">
        <v>2053</v>
      </c>
      <c r="W479" s="465"/>
      <c r="X479" s="432"/>
    </row>
    <row r="480" spans="1:24" ht="27.75" customHeight="1">
      <c r="A480" s="286">
        <v>142</v>
      </c>
      <c r="B480" s="470" t="s">
        <v>1911</v>
      </c>
      <c r="C480" s="16" t="s">
        <v>468</v>
      </c>
      <c r="D480" s="15" t="s">
        <v>1428</v>
      </c>
      <c r="E480" s="535" t="s">
        <v>2144</v>
      </c>
      <c r="F480" s="310" t="s">
        <v>418</v>
      </c>
      <c r="G480" s="471">
        <v>45425</v>
      </c>
      <c r="H480" s="461" t="s">
        <v>218</v>
      </c>
      <c r="I480" s="462">
        <v>1</v>
      </c>
      <c r="J480" s="462"/>
      <c r="K480" s="462"/>
      <c r="L480" s="462"/>
      <c r="M480" s="462"/>
      <c r="N480" s="462"/>
      <c r="O480" s="462"/>
      <c r="P480" s="462"/>
      <c r="Q480" s="57"/>
      <c r="R480" s="463"/>
      <c r="S480" s="463"/>
      <c r="T480" s="463"/>
      <c r="U480" s="463"/>
      <c r="V480" s="470" t="s">
        <v>2054</v>
      </c>
      <c r="W480" s="465"/>
      <c r="X480" s="432"/>
    </row>
    <row r="481" spans="1:24" ht="27.75" customHeight="1">
      <c r="A481" s="286">
        <v>143</v>
      </c>
      <c r="B481" s="470" t="s">
        <v>1912</v>
      </c>
      <c r="C481" s="16" t="s">
        <v>468</v>
      </c>
      <c r="D481" s="15" t="s">
        <v>1428</v>
      </c>
      <c r="E481" s="535" t="s">
        <v>2125</v>
      </c>
      <c r="F481" s="310" t="s">
        <v>371</v>
      </c>
      <c r="G481" s="471">
        <v>45425</v>
      </c>
      <c r="H481" s="461" t="s">
        <v>233</v>
      </c>
      <c r="I481" s="462"/>
      <c r="J481" s="462">
        <v>1</v>
      </c>
      <c r="K481" s="462"/>
      <c r="L481" s="462"/>
      <c r="M481" s="462"/>
      <c r="N481" s="462"/>
      <c r="O481" s="462"/>
      <c r="P481" s="462"/>
      <c r="Q481" s="57"/>
      <c r="R481" s="463">
        <v>1</v>
      </c>
      <c r="S481" s="463"/>
      <c r="T481" s="463"/>
      <c r="U481" s="463"/>
      <c r="V481" s="470" t="s">
        <v>2018</v>
      </c>
      <c r="W481" s="465"/>
      <c r="X481" s="432"/>
    </row>
    <row r="482" spans="1:24" ht="27.75" customHeight="1">
      <c r="A482" s="286">
        <v>144</v>
      </c>
      <c r="B482" s="470" t="s">
        <v>1913</v>
      </c>
      <c r="C482" s="16" t="s">
        <v>468</v>
      </c>
      <c r="D482" s="15" t="s">
        <v>1428</v>
      </c>
      <c r="E482" s="535" t="s">
        <v>2125</v>
      </c>
      <c r="F482" s="310" t="s">
        <v>409</v>
      </c>
      <c r="G482" s="471">
        <v>45426</v>
      </c>
      <c r="H482" s="461" t="s">
        <v>233</v>
      </c>
      <c r="I482" s="462"/>
      <c r="J482" s="462">
        <v>1</v>
      </c>
      <c r="K482" s="462"/>
      <c r="L482" s="462"/>
      <c r="M482" s="462"/>
      <c r="N482" s="462"/>
      <c r="O482" s="462"/>
      <c r="P482" s="462"/>
      <c r="Q482" s="57"/>
      <c r="R482" s="463"/>
      <c r="S482" s="463"/>
      <c r="T482" s="463">
        <v>1</v>
      </c>
      <c r="U482" s="463"/>
      <c r="V482" s="470" t="s">
        <v>2018</v>
      </c>
      <c r="W482" s="465"/>
      <c r="X482" s="432"/>
    </row>
    <row r="483" spans="1:24" ht="27.75" customHeight="1">
      <c r="A483" s="286">
        <v>145</v>
      </c>
      <c r="B483" s="470" t="s">
        <v>1914</v>
      </c>
      <c r="C483" s="16" t="s">
        <v>468</v>
      </c>
      <c r="D483" s="15" t="s">
        <v>1428</v>
      </c>
      <c r="E483" s="535" t="s">
        <v>2125</v>
      </c>
      <c r="F483" s="310" t="s">
        <v>444</v>
      </c>
      <c r="G483" s="471">
        <v>45426</v>
      </c>
      <c r="H483" s="461" t="s">
        <v>233</v>
      </c>
      <c r="I483" s="462"/>
      <c r="J483" s="462">
        <v>1</v>
      </c>
      <c r="K483" s="462"/>
      <c r="L483" s="462"/>
      <c r="M483" s="462"/>
      <c r="N483" s="462"/>
      <c r="O483" s="462"/>
      <c r="P483" s="462"/>
      <c r="Q483" s="57"/>
      <c r="R483" s="463"/>
      <c r="S483" s="463"/>
      <c r="T483" s="463">
        <v>1</v>
      </c>
      <c r="U483" s="463"/>
      <c r="V483" s="470" t="s">
        <v>2018</v>
      </c>
      <c r="W483" s="465"/>
      <c r="X483" s="432"/>
    </row>
    <row r="484" spans="1:24" ht="27.75" customHeight="1">
      <c r="A484" s="286">
        <v>146</v>
      </c>
      <c r="B484" s="470" t="s">
        <v>1915</v>
      </c>
      <c r="C484" s="16" t="s">
        <v>468</v>
      </c>
      <c r="D484" s="15" t="s">
        <v>1428</v>
      </c>
      <c r="E484" s="535" t="s">
        <v>2125</v>
      </c>
      <c r="F484" s="310" t="s">
        <v>235</v>
      </c>
      <c r="G484" s="471">
        <v>45426</v>
      </c>
      <c r="H484" s="461" t="s">
        <v>233</v>
      </c>
      <c r="I484" s="462"/>
      <c r="J484" s="462">
        <v>1</v>
      </c>
      <c r="K484" s="462"/>
      <c r="L484" s="462"/>
      <c r="M484" s="462"/>
      <c r="N484" s="462"/>
      <c r="O484" s="462"/>
      <c r="P484" s="462"/>
      <c r="Q484" s="57"/>
      <c r="R484" s="463"/>
      <c r="S484" s="463"/>
      <c r="T484" s="463">
        <v>1</v>
      </c>
      <c r="U484" s="463"/>
      <c r="V484" s="470" t="s">
        <v>2018</v>
      </c>
      <c r="W484" s="465"/>
      <c r="X484" s="432"/>
    </row>
    <row r="485" spans="1:24" ht="27.75" customHeight="1">
      <c r="A485" s="286">
        <v>147</v>
      </c>
      <c r="B485" s="470" t="s">
        <v>1916</v>
      </c>
      <c r="C485" s="16" t="s">
        <v>468</v>
      </c>
      <c r="D485" s="15" t="s">
        <v>1428</v>
      </c>
      <c r="E485" s="535" t="s">
        <v>2144</v>
      </c>
      <c r="F485" s="310" t="s">
        <v>412</v>
      </c>
      <c r="G485" s="471">
        <v>45426</v>
      </c>
      <c r="H485" s="461" t="s">
        <v>218</v>
      </c>
      <c r="I485" s="462">
        <v>1</v>
      </c>
      <c r="J485" s="462"/>
      <c r="K485" s="462"/>
      <c r="L485" s="462"/>
      <c r="M485" s="462"/>
      <c r="N485" s="462"/>
      <c r="O485" s="462"/>
      <c r="P485" s="462"/>
      <c r="Q485" s="57"/>
      <c r="R485" s="463">
        <v>1</v>
      </c>
      <c r="S485" s="463"/>
      <c r="T485" s="463"/>
      <c r="U485" s="463"/>
      <c r="V485" s="470" t="s">
        <v>2055</v>
      </c>
      <c r="W485" s="465"/>
      <c r="X485" s="432"/>
    </row>
    <row r="486" spans="1:24" ht="27.75" customHeight="1">
      <c r="A486" s="286">
        <v>148</v>
      </c>
      <c r="B486" s="470" t="s">
        <v>1917</v>
      </c>
      <c r="C486" s="16" t="s">
        <v>468</v>
      </c>
      <c r="D486" s="15" t="s">
        <v>1428</v>
      </c>
      <c r="E486" s="535" t="s">
        <v>2144</v>
      </c>
      <c r="F486" s="310" t="s">
        <v>371</v>
      </c>
      <c r="G486" s="471">
        <v>45426</v>
      </c>
      <c r="H486" s="461" t="s">
        <v>218</v>
      </c>
      <c r="I486" s="462">
        <v>1</v>
      </c>
      <c r="J486" s="462"/>
      <c r="K486" s="462"/>
      <c r="L486" s="462"/>
      <c r="M486" s="462"/>
      <c r="N486" s="462"/>
      <c r="O486" s="462"/>
      <c r="P486" s="462"/>
      <c r="Q486" s="57"/>
      <c r="R486" s="463">
        <v>1</v>
      </c>
      <c r="S486" s="463"/>
      <c r="T486" s="463"/>
      <c r="U486" s="463"/>
      <c r="V486" s="470" t="s">
        <v>2056</v>
      </c>
      <c r="W486" s="465"/>
      <c r="X486" s="432"/>
    </row>
    <row r="487" spans="1:24" ht="27.75" customHeight="1">
      <c r="A487" s="286">
        <v>149</v>
      </c>
      <c r="B487" s="470" t="s">
        <v>1918</v>
      </c>
      <c r="C487" s="16" t="s">
        <v>468</v>
      </c>
      <c r="D487" s="15" t="s">
        <v>1428</v>
      </c>
      <c r="E487" s="535" t="s">
        <v>2146</v>
      </c>
      <c r="F487" s="310" t="s">
        <v>456</v>
      </c>
      <c r="G487" s="471">
        <v>45426</v>
      </c>
      <c r="H487" s="461" t="s">
        <v>218</v>
      </c>
      <c r="I487" s="462">
        <v>1</v>
      </c>
      <c r="J487" s="462"/>
      <c r="K487" s="462"/>
      <c r="L487" s="462"/>
      <c r="M487" s="462"/>
      <c r="N487" s="462"/>
      <c r="O487" s="462"/>
      <c r="P487" s="462"/>
      <c r="Q487" s="57"/>
      <c r="R487" s="463">
        <v>1</v>
      </c>
      <c r="S487" s="463"/>
      <c r="T487" s="463"/>
      <c r="U487" s="463"/>
      <c r="V487" s="470" t="s">
        <v>2057</v>
      </c>
      <c r="W487" s="465"/>
      <c r="X487" s="432"/>
    </row>
    <row r="488" spans="1:24" ht="27.75" customHeight="1">
      <c r="A488" s="286">
        <v>150</v>
      </c>
      <c r="B488" s="470" t="s">
        <v>1919</v>
      </c>
      <c r="C488" s="16" t="s">
        <v>468</v>
      </c>
      <c r="D488" s="15" t="s">
        <v>1428</v>
      </c>
      <c r="E488" s="535" t="s">
        <v>2147</v>
      </c>
      <c r="F488" s="310" t="s">
        <v>410</v>
      </c>
      <c r="G488" s="471">
        <v>45426</v>
      </c>
      <c r="H488" s="461" t="s">
        <v>218</v>
      </c>
      <c r="I488" s="462">
        <v>1</v>
      </c>
      <c r="J488" s="462"/>
      <c r="K488" s="462"/>
      <c r="L488" s="462"/>
      <c r="M488" s="462"/>
      <c r="N488" s="462"/>
      <c r="O488" s="462"/>
      <c r="P488" s="462"/>
      <c r="Q488" s="57"/>
      <c r="R488" s="463">
        <v>1</v>
      </c>
      <c r="S488" s="463"/>
      <c r="T488" s="463"/>
      <c r="U488" s="463"/>
      <c r="V488" s="470" t="s">
        <v>2058</v>
      </c>
      <c r="W488" s="465"/>
      <c r="X488" s="432"/>
    </row>
    <row r="489" spans="1:24" ht="27.75" customHeight="1">
      <c r="A489" s="286">
        <v>151</v>
      </c>
      <c r="B489" s="470" t="s">
        <v>1920</v>
      </c>
      <c r="C489" s="16" t="s">
        <v>468</v>
      </c>
      <c r="D489" s="15" t="s">
        <v>1428</v>
      </c>
      <c r="E489" s="535" t="s">
        <v>2148</v>
      </c>
      <c r="F489" s="310" t="s">
        <v>234</v>
      </c>
      <c r="G489" s="471">
        <v>45426</v>
      </c>
      <c r="H489" s="461" t="s">
        <v>233</v>
      </c>
      <c r="I489" s="462"/>
      <c r="J489" s="462">
        <v>1</v>
      </c>
      <c r="K489" s="462"/>
      <c r="L489" s="462"/>
      <c r="M489" s="462"/>
      <c r="N489" s="462"/>
      <c r="O489" s="462"/>
      <c r="P489" s="462"/>
      <c r="Q489" s="57"/>
      <c r="R489" s="463"/>
      <c r="S489" s="463"/>
      <c r="T489" s="463">
        <v>1</v>
      </c>
      <c r="U489" s="463"/>
      <c r="V489" s="470" t="s">
        <v>2018</v>
      </c>
      <c r="W489" s="465"/>
      <c r="X489" s="432"/>
    </row>
    <row r="490" spans="1:24" ht="27.75" customHeight="1">
      <c r="A490" s="286">
        <v>152</v>
      </c>
      <c r="B490" s="470" t="s">
        <v>1921</v>
      </c>
      <c r="C490" s="16" t="s">
        <v>468</v>
      </c>
      <c r="D490" s="15" t="s">
        <v>1428</v>
      </c>
      <c r="E490" s="535" t="s">
        <v>2144</v>
      </c>
      <c r="F490" s="310" t="s">
        <v>446</v>
      </c>
      <c r="G490" s="471">
        <v>45426</v>
      </c>
      <c r="H490" s="461" t="s">
        <v>218</v>
      </c>
      <c r="I490" s="462">
        <v>1</v>
      </c>
      <c r="J490" s="462"/>
      <c r="K490" s="462"/>
      <c r="L490" s="462"/>
      <c r="M490" s="462"/>
      <c r="N490" s="462"/>
      <c r="O490" s="462"/>
      <c r="P490" s="462"/>
      <c r="Q490" s="57"/>
      <c r="R490" s="463">
        <v>1</v>
      </c>
      <c r="S490" s="463"/>
      <c r="T490" s="463"/>
      <c r="U490" s="463"/>
      <c r="V490" s="470" t="s">
        <v>2059</v>
      </c>
      <c r="W490" s="465"/>
      <c r="X490" s="432"/>
    </row>
    <row r="491" spans="1:24" ht="27.75" customHeight="1">
      <c r="A491" s="286">
        <v>153</v>
      </c>
      <c r="B491" s="470" t="s">
        <v>1922</v>
      </c>
      <c r="C491" s="16" t="s">
        <v>468</v>
      </c>
      <c r="D491" s="15" t="s">
        <v>1428</v>
      </c>
      <c r="E491" s="535" t="s">
        <v>2144</v>
      </c>
      <c r="F491" s="310" t="s">
        <v>418</v>
      </c>
      <c r="G491" s="471">
        <v>45426</v>
      </c>
      <c r="H491" s="461" t="s">
        <v>233</v>
      </c>
      <c r="I491" s="462"/>
      <c r="J491" s="462">
        <v>1</v>
      </c>
      <c r="K491" s="462"/>
      <c r="L491" s="462"/>
      <c r="M491" s="462"/>
      <c r="N491" s="462"/>
      <c r="O491" s="462"/>
      <c r="P491" s="462"/>
      <c r="Q491" s="57"/>
      <c r="R491" s="463"/>
      <c r="S491" s="463"/>
      <c r="T491" s="463">
        <v>1</v>
      </c>
      <c r="U491" s="463"/>
      <c r="V491" s="470" t="s">
        <v>2018</v>
      </c>
      <c r="W491" s="465"/>
      <c r="X491" s="432"/>
    </row>
    <row r="492" spans="1:24" ht="27.75" customHeight="1">
      <c r="A492" s="286">
        <v>154</v>
      </c>
      <c r="B492" s="470" t="s">
        <v>1923</v>
      </c>
      <c r="C492" s="16" t="s">
        <v>468</v>
      </c>
      <c r="D492" s="15" t="s">
        <v>1428</v>
      </c>
      <c r="E492" s="535" t="s">
        <v>2144</v>
      </c>
      <c r="F492" s="310" t="s">
        <v>371</v>
      </c>
      <c r="G492" s="471">
        <v>45426</v>
      </c>
      <c r="H492" s="461" t="s">
        <v>233</v>
      </c>
      <c r="I492" s="462"/>
      <c r="J492" s="462">
        <v>1</v>
      </c>
      <c r="K492" s="462"/>
      <c r="L492" s="462"/>
      <c r="M492" s="462"/>
      <c r="N492" s="462"/>
      <c r="O492" s="462"/>
      <c r="P492" s="462"/>
      <c r="Q492" s="57"/>
      <c r="R492" s="463"/>
      <c r="S492" s="463"/>
      <c r="T492" s="463">
        <v>1</v>
      </c>
      <c r="U492" s="463"/>
      <c r="V492" s="470" t="s">
        <v>2018</v>
      </c>
      <c r="W492" s="465"/>
      <c r="X492" s="432"/>
    </row>
    <row r="493" spans="1:24" ht="27.75" customHeight="1">
      <c r="A493" s="286">
        <v>155</v>
      </c>
      <c r="B493" s="470" t="s">
        <v>1924</v>
      </c>
      <c r="C493" s="16" t="s">
        <v>468</v>
      </c>
      <c r="D493" s="15" t="s">
        <v>1428</v>
      </c>
      <c r="E493" s="535" t="s">
        <v>2144</v>
      </c>
      <c r="F493" s="310" t="s">
        <v>409</v>
      </c>
      <c r="G493" s="471">
        <v>45427</v>
      </c>
      <c r="H493" s="461" t="s">
        <v>233</v>
      </c>
      <c r="I493" s="462"/>
      <c r="J493" s="462">
        <v>1</v>
      </c>
      <c r="K493" s="462"/>
      <c r="L493" s="462"/>
      <c r="M493" s="462"/>
      <c r="N493" s="462"/>
      <c r="O493" s="462"/>
      <c r="P493" s="462"/>
      <c r="Q493" s="57"/>
      <c r="R493" s="463"/>
      <c r="S493" s="463"/>
      <c r="T493" s="463">
        <v>1</v>
      </c>
      <c r="U493" s="463"/>
      <c r="V493" s="470" t="s">
        <v>2018</v>
      </c>
      <c r="W493" s="465"/>
      <c r="X493" s="432"/>
    </row>
    <row r="494" spans="1:24" ht="27.75" customHeight="1">
      <c r="A494" s="286">
        <v>156</v>
      </c>
      <c r="B494" s="470" t="s">
        <v>1925</v>
      </c>
      <c r="C494" s="16" t="s">
        <v>468</v>
      </c>
      <c r="D494" s="15" t="s">
        <v>1428</v>
      </c>
      <c r="E494" s="535" t="s">
        <v>364</v>
      </c>
      <c r="F494" s="310" t="s">
        <v>444</v>
      </c>
      <c r="G494" s="471">
        <v>45427</v>
      </c>
      <c r="H494" s="461" t="s">
        <v>233</v>
      </c>
      <c r="I494" s="462"/>
      <c r="J494" s="462">
        <v>1</v>
      </c>
      <c r="K494" s="462"/>
      <c r="L494" s="462"/>
      <c r="M494" s="462"/>
      <c r="N494" s="462"/>
      <c r="O494" s="462"/>
      <c r="P494" s="462"/>
      <c r="Q494" s="57"/>
      <c r="R494" s="463"/>
      <c r="S494" s="463"/>
      <c r="T494" s="463">
        <v>1</v>
      </c>
      <c r="U494" s="463"/>
      <c r="V494" s="470" t="s">
        <v>2060</v>
      </c>
      <c r="W494" s="465"/>
      <c r="X494" s="432"/>
    </row>
    <row r="495" spans="1:24" ht="27.75" customHeight="1">
      <c r="A495" s="286">
        <v>157</v>
      </c>
      <c r="B495" s="470" t="s">
        <v>1926</v>
      </c>
      <c r="C495" s="16" t="s">
        <v>468</v>
      </c>
      <c r="D495" s="15" t="s">
        <v>1428</v>
      </c>
      <c r="E495" s="535" t="s">
        <v>364</v>
      </c>
      <c r="F495" s="310" t="s">
        <v>235</v>
      </c>
      <c r="G495" s="471">
        <v>45427</v>
      </c>
      <c r="H495" s="461" t="s">
        <v>233</v>
      </c>
      <c r="I495" s="462"/>
      <c r="J495" s="462">
        <v>1</v>
      </c>
      <c r="K495" s="462"/>
      <c r="L495" s="462"/>
      <c r="M495" s="462"/>
      <c r="N495" s="462"/>
      <c r="O495" s="462"/>
      <c r="P495" s="462"/>
      <c r="Q495" s="57"/>
      <c r="R495" s="463"/>
      <c r="S495" s="463"/>
      <c r="T495" s="463">
        <v>1</v>
      </c>
      <c r="U495" s="463"/>
      <c r="V495" s="470" t="s">
        <v>2061</v>
      </c>
      <c r="W495" s="465"/>
      <c r="X495" s="432"/>
    </row>
    <row r="496" spans="1:24" ht="27.75" customHeight="1">
      <c r="A496" s="286">
        <v>158</v>
      </c>
      <c r="B496" s="470" t="s">
        <v>1927</v>
      </c>
      <c r="C496" s="16" t="s">
        <v>468</v>
      </c>
      <c r="D496" s="15" t="s">
        <v>1428</v>
      </c>
      <c r="E496" s="535" t="s">
        <v>364</v>
      </c>
      <c r="F496" s="310" t="s">
        <v>412</v>
      </c>
      <c r="G496" s="471">
        <v>45427</v>
      </c>
      <c r="H496" s="461" t="s">
        <v>233</v>
      </c>
      <c r="I496" s="462"/>
      <c r="J496" s="462">
        <v>1</v>
      </c>
      <c r="K496" s="462"/>
      <c r="L496" s="462"/>
      <c r="M496" s="462"/>
      <c r="N496" s="462"/>
      <c r="O496" s="462"/>
      <c r="P496" s="462"/>
      <c r="Q496" s="57"/>
      <c r="R496" s="463"/>
      <c r="S496" s="463"/>
      <c r="T496" s="463">
        <v>1</v>
      </c>
      <c r="U496" s="463"/>
      <c r="V496" s="470" t="s">
        <v>2062</v>
      </c>
      <c r="W496" s="465"/>
      <c r="X496" s="432"/>
    </row>
    <row r="497" spans="1:24" ht="27.75" customHeight="1">
      <c r="A497" s="286">
        <v>159</v>
      </c>
      <c r="B497" s="470" t="s">
        <v>1928</v>
      </c>
      <c r="C497" s="16" t="s">
        <v>468</v>
      </c>
      <c r="D497" s="15" t="s">
        <v>1428</v>
      </c>
      <c r="E497" s="535" t="s">
        <v>364</v>
      </c>
      <c r="F497" s="310" t="s">
        <v>371</v>
      </c>
      <c r="G497" s="471">
        <v>45427</v>
      </c>
      <c r="H497" s="461" t="s">
        <v>233</v>
      </c>
      <c r="I497" s="462"/>
      <c r="J497" s="462">
        <v>1</v>
      </c>
      <c r="K497" s="462"/>
      <c r="L497" s="462"/>
      <c r="M497" s="462"/>
      <c r="N497" s="462"/>
      <c r="O497" s="462"/>
      <c r="P497" s="462"/>
      <c r="Q497" s="57"/>
      <c r="R497" s="463"/>
      <c r="S497" s="463"/>
      <c r="T497" s="463">
        <v>1</v>
      </c>
      <c r="U497" s="463"/>
      <c r="V497" s="470" t="s">
        <v>2063</v>
      </c>
      <c r="W497" s="465"/>
      <c r="X497" s="432"/>
    </row>
    <row r="498" spans="1:24" ht="27.75" customHeight="1">
      <c r="A498" s="286">
        <v>160</v>
      </c>
      <c r="B498" s="470" t="s">
        <v>1929</v>
      </c>
      <c r="C498" s="16" t="s">
        <v>468</v>
      </c>
      <c r="D498" s="15" t="s">
        <v>1428</v>
      </c>
      <c r="E498" s="535" t="s">
        <v>364</v>
      </c>
      <c r="F498" s="310" t="s">
        <v>456</v>
      </c>
      <c r="G498" s="471">
        <v>45427</v>
      </c>
      <c r="H498" s="461" t="s">
        <v>233</v>
      </c>
      <c r="I498" s="462"/>
      <c r="J498" s="462">
        <v>1</v>
      </c>
      <c r="K498" s="462"/>
      <c r="L498" s="462"/>
      <c r="M498" s="462"/>
      <c r="N498" s="462"/>
      <c r="O498" s="462"/>
      <c r="P498" s="462"/>
      <c r="Q498" s="57"/>
      <c r="R498" s="463"/>
      <c r="S498" s="463"/>
      <c r="T498" s="463">
        <v>1</v>
      </c>
      <c r="U498" s="463"/>
      <c r="V498" s="470" t="s">
        <v>2064</v>
      </c>
      <c r="W498" s="465"/>
      <c r="X498" s="432"/>
    </row>
    <row r="499" spans="1:24" ht="27.75" customHeight="1">
      <c r="A499" s="286">
        <v>161</v>
      </c>
      <c r="B499" s="470" t="s">
        <v>1930</v>
      </c>
      <c r="C499" s="16" t="s">
        <v>468</v>
      </c>
      <c r="D499" s="15" t="s">
        <v>1428</v>
      </c>
      <c r="E499" s="535" t="s">
        <v>364</v>
      </c>
      <c r="F499" s="310" t="s">
        <v>410</v>
      </c>
      <c r="G499" s="471">
        <v>45427</v>
      </c>
      <c r="H499" s="461" t="s">
        <v>233</v>
      </c>
      <c r="I499" s="462"/>
      <c r="J499" s="462">
        <v>1</v>
      </c>
      <c r="K499" s="462"/>
      <c r="L499" s="462"/>
      <c r="M499" s="462"/>
      <c r="N499" s="462"/>
      <c r="O499" s="462"/>
      <c r="P499" s="462"/>
      <c r="Q499" s="57"/>
      <c r="R499" s="463"/>
      <c r="S499" s="463"/>
      <c r="T499" s="463">
        <v>1</v>
      </c>
      <c r="U499" s="463"/>
      <c r="V499" s="470" t="s">
        <v>2065</v>
      </c>
      <c r="W499" s="465"/>
      <c r="X499" s="432"/>
    </row>
    <row r="500" spans="1:24" ht="27.75" customHeight="1">
      <c r="A500" s="286">
        <v>162</v>
      </c>
      <c r="B500" s="470" t="s">
        <v>1931</v>
      </c>
      <c r="C500" s="16" t="s">
        <v>468</v>
      </c>
      <c r="D500" s="15" t="s">
        <v>1428</v>
      </c>
      <c r="E500" s="535" t="s">
        <v>364</v>
      </c>
      <c r="F500" s="310" t="s">
        <v>234</v>
      </c>
      <c r="G500" s="471">
        <v>45427</v>
      </c>
      <c r="H500" s="461" t="s">
        <v>233</v>
      </c>
      <c r="I500" s="462"/>
      <c r="J500" s="462">
        <v>1</v>
      </c>
      <c r="K500" s="462"/>
      <c r="L500" s="462"/>
      <c r="M500" s="462"/>
      <c r="N500" s="462"/>
      <c r="O500" s="462"/>
      <c r="P500" s="462"/>
      <c r="Q500" s="57"/>
      <c r="R500" s="463"/>
      <c r="S500" s="463"/>
      <c r="T500" s="463">
        <v>1</v>
      </c>
      <c r="U500" s="463"/>
      <c r="V500" s="470" t="s">
        <v>2066</v>
      </c>
      <c r="W500" s="465"/>
      <c r="X500" s="432"/>
    </row>
    <row r="501" spans="1:24" ht="27.75" customHeight="1">
      <c r="A501" s="286">
        <v>163</v>
      </c>
      <c r="B501" s="470" t="s">
        <v>1932</v>
      </c>
      <c r="C501" s="16" t="s">
        <v>468</v>
      </c>
      <c r="D501" s="15" t="s">
        <v>1428</v>
      </c>
      <c r="E501" s="535" t="s">
        <v>364</v>
      </c>
      <c r="F501" s="310" t="s">
        <v>446</v>
      </c>
      <c r="G501" s="471">
        <v>45427</v>
      </c>
      <c r="H501" s="461" t="s">
        <v>233</v>
      </c>
      <c r="I501" s="462"/>
      <c r="J501" s="462">
        <v>1</v>
      </c>
      <c r="K501" s="462"/>
      <c r="L501" s="462"/>
      <c r="M501" s="462"/>
      <c r="N501" s="462"/>
      <c r="O501" s="462"/>
      <c r="P501" s="462"/>
      <c r="Q501" s="57"/>
      <c r="R501" s="463"/>
      <c r="S501" s="463"/>
      <c r="T501" s="463">
        <v>1</v>
      </c>
      <c r="U501" s="463"/>
      <c r="V501" s="470" t="s">
        <v>2067</v>
      </c>
      <c r="W501" s="465"/>
      <c r="X501" s="432"/>
    </row>
    <row r="502" spans="1:24" ht="27.75" customHeight="1">
      <c r="A502" s="286">
        <v>164</v>
      </c>
      <c r="B502" s="470" t="s">
        <v>1933</v>
      </c>
      <c r="C502" s="16" t="s">
        <v>468</v>
      </c>
      <c r="D502" s="15" t="s">
        <v>1428</v>
      </c>
      <c r="E502" s="535" t="s">
        <v>364</v>
      </c>
      <c r="F502" s="310" t="s">
        <v>418</v>
      </c>
      <c r="G502" s="471">
        <v>45427</v>
      </c>
      <c r="H502" s="461" t="s">
        <v>233</v>
      </c>
      <c r="I502" s="462"/>
      <c r="J502" s="462">
        <v>1</v>
      </c>
      <c r="K502" s="462"/>
      <c r="L502" s="462"/>
      <c r="M502" s="462"/>
      <c r="N502" s="462"/>
      <c r="O502" s="462"/>
      <c r="P502" s="462"/>
      <c r="Q502" s="57"/>
      <c r="R502" s="463"/>
      <c r="S502" s="463"/>
      <c r="T502" s="463">
        <v>1</v>
      </c>
      <c r="U502" s="463"/>
      <c r="V502" s="470" t="s">
        <v>2068</v>
      </c>
      <c r="W502" s="465"/>
      <c r="X502" s="432"/>
    </row>
    <row r="503" spans="1:24" ht="27.75" customHeight="1">
      <c r="A503" s="286">
        <v>165</v>
      </c>
      <c r="B503" s="470" t="s">
        <v>1934</v>
      </c>
      <c r="C503" s="16" t="s">
        <v>468</v>
      </c>
      <c r="D503" s="15" t="s">
        <v>1428</v>
      </c>
      <c r="E503" s="535" t="s">
        <v>364</v>
      </c>
      <c r="F503" s="310" t="s">
        <v>371</v>
      </c>
      <c r="G503" s="471">
        <v>45427</v>
      </c>
      <c r="H503" s="461" t="s">
        <v>233</v>
      </c>
      <c r="I503" s="462"/>
      <c r="J503" s="462">
        <v>1</v>
      </c>
      <c r="K503" s="462"/>
      <c r="L503" s="462"/>
      <c r="M503" s="462"/>
      <c r="N503" s="462"/>
      <c r="O503" s="462"/>
      <c r="P503" s="462"/>
      <c r="Q503" s="57"/>
      <c r="R503" s="463"/>
      <c r="S503" s="463"/>
      <c r="T503" s="463">
        <v>1</v>
      </c>
      <c r="U503" s="463"/>
      <c r="V503" s="470" t="s">
        <v>2069</v>
      </c>
      <c r="W503" s="465"/>
      <c r="X503" s="432"/>
    </row>
    <row r="504" spans="1:24" ht="27.75" customHeight="1">
      <c r="A504" s="286">
        <v>166</v>
      </c>
      <c r="B504" s="470" t="s">
        <v>1935</v>
      </c>
      <c r="C504" s="16" t="s">
        <v>468</v>
      </c>
      <c r="D504" s="15" t="s">
        <v>1428</v>
      </c>
      <c r="E504" s="535" t="s">
        <v>364</v>
      </c>
      <c r="F504" s="310" t="s">
        <v>409</v>
      </c>
      <c r="G504" s="471">
        <v>45428</v>
      </c>
      <c r="H504" s="461" t="s">
        <v>233</v>
      </c>
      <c r="I504" s="462"/>
      <c r="J504" s="462">
        <v>1</v>
      </c>
      <c r="K504" s="462"/>
      <c r="L504" s="462"/>
      <c r="M504" s="462"/>
      <c r="N504" s="462"/>
      <c r="O504" s="462"/>
      <c r="P504" s="462"/>
      <c r="Q504" s="57"/>
      <c r="R504" s="463"/>
      <c r="S504" s="463"/>
      <c r="T504" s="463">
        <v>1</v>
      </c>
      <c r="U504" s="463"/>
      <c r="V504" s="470" t="s">
        <v>2070</v>
      </c>
      <c r="W504" s="465"/>
      <c r="X504" s="432"/>
    </row>
    <row r="505" spans="1:24" ht="27.75" customHeight="1">
      <c r="A505" s="286">
        <v>167</v>
      </c>
      <c r="B505" s="470" t="s">
        <v>1936</v>
      </c>
      <c r="C505" s="16" t="s">
        <v>468</v>
      </c>
      <c r="D505" s="15" t="s">
        <v>1428</v>
      </c>
      <c r="E505" s="535" t="s">
        <v>364</v>
      </c>
      <c r="F505" s="310" t="s">
        <v>444</v>
      </c>
      <c r="G505" s="471">
        <v>45428</v>
      </c>
      <c r="H505" s="461" t="s">
        <v>233</v>
      </c>
      <c r="I505" s="462"/>
      <c r="J505" s="462">
        <v>1</v>
      </c>
      <c r="K505" s="462"/>
      <c r="L505" s="462"/>
      <c r="M505" s="462"/>
      <c r="N505" s="462"/>
      <c r="O505" s="462"/>
      <c r="P505" s="462"/>
      <c r="Q505" s="57"/>
      <c r="R505" s="463"/>
      <c r="S505" s="463"/>
      <c r="T505" s="463">
        <v>1</v>
      </c>
      <c r="U505" s="463"/>
      <c r="V505" s="470" t="s">
        <v>2071</v>
      </c>
      <c r="W505" s="465"/>
      <c r="X505" s="432"/>
    </row>
    <row r="506" spans="1:24" ht="27.75" customHeight="1">
      <c r="A506" s="286">
        <v>168</v>
      </c>
      <c r="B506" s="470" t="s">
        <v>1937</v>
      </c>
      <c r="C506" s="16" t="s">
        <v>468</v>
      </c>
      <c r="D506" s="15" t="s">
        <v>1428</v>
      </c>
      <c r="E506" s="535" t="s">
        <v>364</v>
      </c>
      <c r="F506" s="310" t="s">
        <v>235</v>
      </c>
      <c r="G506" s="471">
        <v>45428</v>
      </c>
      <c r="H506" s="461" t="s">
        <v>233</v>
      </c>
      <c r="I506" s="462"/>
      <c r="J506" s="462">
        <v>1</v>
      </c>
      <c r="K506" s="462"/>
      <c r="L506" s="462"/>
      <c r="M506" s="462"/>
      <c r="N506" s="462"/>
      <c r="O506" s="462"/>
      <c r="P506" s="462"/>
      <c r="Q506" s="57"/>
      <c r="R506" s="463"/>
      <c r="S506" s="463"/>
      <c r="T506" s="463">
        <v>1</v>
      </c>
      <c r="U506" s="463"/>
      <c r="V506" s="470" t="s">
        <v>2072</v>
      </c>
      <c r="W506" s="465"/>
      <c r="X506" s="432"/>
    </row>
    <row r="507" spans="1:24" ht="27.75" customHeight="1">
      <c r="A507" s="286">
        <v>169</v>
      </c>
      <c r="B507" s="470" t="s">
        <v>1938</v>
      </c>
      <c r="C507" s="16" t="s">
        <v>468</v>
      </c>
      <c r="D507" s="15" t="s">
        <v>1428</v>
      </c>
      <c r="E507" s="535" t="s">
        <v>364</v>
      </c>
      <c r="F507" s="310" t="s">
        <v>412</v>
      </c>
      <c r="G507" s="471">
        <v>45428</v>
      </c>
      <c r="H507" s="461" t="s">
        <v>233</v>
      </c>
      <c r="I507" s="462"/>
      <c r="J507" s="462">
        <v>1</v>
      </c>
      <c r="K507" s="462"/>
      <c r="L507" s="462"/>
      <c r="M507" s="462"/>
      <c r="N507" s="462"/>
      <c r="O507" s="462"/>
      <c r="P507" s="462"/>
      <c r="Q507" s="57"/>
      <c r="R507" s="463"/>
      <c r="S507" s="463"/>
      <c r="T507" s="463">
        <v>1</v>
      </c>
      <c r="U507" s="463"/>
      <c r="V507" s="470" t="s">
        <v>2014</v>
      </c>
      <c r="W507" s="465"/>
      <c r="X507" s="432"/>
    </row>
    <row r="508" spans="1:24" ht="27.75" customHeight="1">
      <c r="A508" s="286">
        <v>170</v>
      </c>
      <c r="B508" s="470" t="s">
        <v>1930</v>
      </c>
      <c r="C508" s="16" t="s">
        <v>468</v>
      </c>
      <c r="D508" s="15" t="s">
        <v>1428</v>
      </c>
      <c r="E508" s="535" t="s">
        <v>364</v>
      </c>
      <c r="F508" s="310" t="s">
        <v>371</v>
      </c>
      <c r="G508" s="471">
        <v>45428</v>
      </c>
      <c r="H508" s="461" t="s">
        <v>233</v>
      </c>
      <c r="I508" s="462"/>
      <c r="J508" s="462">
        <v>1</v>
      </c>
      <c r="K508" s="462"/>
      <c r="L508" s="462"/>
      <c r="M508" s="462"/>
      <c r="N508" s="462"/>
      <c r="O508" s="462"/>
      <c r="P508" s="462"/>
      <c r="Q508" s="57"/>
      <c r="R508" s="463"/>
      <c r="S508" s="463"/>
      <c r="T508" s="463">
        <v>1</v>
      </c>
      <c r="U508" s="463"/>
      <c r="V508" s="470" t="s">
        <v>2065</v>
      </c>
      <c r="W508" s="465"/>
      <c r="X508" s="432"/>
    </row>
    <row r="509" spans="1:24" ht="27.75" customHeight="1">
      <c r="A509" s="286">
        <v>171</v>
      </c>
      <c r="B509" s="470" t="s">
        <v>1939</v>
      </c>
      <c r="C509" s="16" t="s">
        <v>468</v>
      </c>
      <c r="D509" s="15" t="s">
        <v>1428</v>
      </c>
      <c r="E509" s="535" t="s">
        <v>364</v>
      </c>
      <c r="F509" s="310" t="s">
        <v>456</v>
      </c>
      <c r="G509" s="471">
        <v>45428</v>
      </c>
      <c r="H509" s="461" t="s">
        <v>233</v>
      </c>
      <c r="I509" s="462"/>
      <c r="J509" s="462">
        <v>1</v>
      </c>
      <c r="K509" s="462"/>
      <c r="L509" s="462"/>
      <c r="M509" s="462"/>
      <c r="N509" s="462"/>
      <c r="O509" s="462"/>
      <c r="P509" s="462"/>
      <c r="Q509" s="57"/>
      <c r="R509" s="463"/>
      <c r="S509" s="463"/>
      <c r="T509" s="463">
        <v>1</v>
      </c>
      <c r="U509" s="463"/>
      <c r="V509" s="470" t="s">
        <v>2073</v>
      </c>
      <c r="W509" s="465"/>
      <c r="X509" s="432"/>
    </row>
    <row r="510" spans="1:24" ht="27.75" customHeight="1">
      <c r="A510" s="286">
        <v>172</v>
      </c>
      <c r="B510" s="470" t="s">
        <v>1940</v>
      </c>
      <c r="C510" s="16" t="s">
        <v>468</v>
      </c>
      <c r="D510" s="15" t="s">
        <v>1428</v>
      </c>
      <c r="E510" s="535" t="s">
        <v>364</v>
      </c>
      <c r="F510" s="310" t="s">
        <v>410</v>
      </c>
      <c r="G510" s="471">
        <v>45428</v>
      </c>
      <c r="H510" s="461" t="s">
        <v>233</v>
      </c>
      <c r="I510" s="462"/>
      <c r="J510" s="462">
        <v>1</v>
      </c>
      <c r="K510" s="462"/>
      <c r="L510" s="462"/>
      <c r="M510" s="462"/>
      <c r="N510" s="462"/>
      <c r="O510" s="462"/>
      <c r="P510" s="462"/>
      <c r="Q510" s="57"/>
      <c r="R510" s="463"/>
      <c r="S510" s="463"/>
      <c r="T510" s="463">
        <v>1</v>
      </c>
      <c r="U510" s="463"/>
      <c r="V510" s="470" t="s">
        <v>2074</v>
      </c>
      <c r="W510" s="465"/>
      <c r="X510" s="432"/>
    </row>
    <row r="511" spans="1:24" ht="27.75" customHeight="1">
      <c r="A511" s="286">
        <v>173</v>
      </c>
      <c r="B511" s="470" t="s">
        <v>1941</v>
      </c>
      <c r="C511" s="16" t="s">
        <v>468</v>
      </c>
      <c r="D511" s="15" t="s">
        <v>1428</v>
      </c>
      <c r="E511" s="535" t="s">
        <v>364</v>
      </c>
      <c r="F511" s="310" t="s">
        <v>234</v>
      </c>
      <c r="G511" s="471">
        <v>45428</v>
      </c>
      <c r="H511" s="461" t="s">
        <v>233</v>
      </c>
      <c r="I511" s="462"/>
      <c r="J511" s="462">
        <v>1</v>
      </c>
      <c r="K511" s="462"/>
      <c r="L511" s="462"/>
      <c r="M511" s="462"/>
      <c r="N511" s="462"/>
      <c r="O511" s="462"/>
      <c r="P511" s="462"/>
      <c r="Q511" s="57"/>
      <c r="R511" s="463"/>
      <c r="S511" s="463"/>
      <c r="T511" s="463">
        <v>1</v>
      </c>
      <c r="U511" s="463"/>
      <c r="V511" s="470" t="s">
        <v>2065</v>
      </c>
      <c r="W511" s="465"/>
      <c r="X511" s="432"/>
    </row>
    <row r="512" spans="1:24" ht="27.75" customHeight="1">
      <c r="A512" s="286">
        <v>174</v>
      </c>
      <c r="B512" s="470" t="s">
        <v>1890</v>
      </c>
      <c r="C512" s="16" t="s">
        <v>468</v>
      </c>
      <c r="D512" s="15" t="s">
        <v>1428</v>
      </c>
      <c r="E512" s="535" t="s">
        <v>364</v>
      </c>
      <c r="F512" s="310" t="s">
        <v>446</v>
      </c>
      <c r="G512" s="471">
        <v>45428</v>
      </c>
      <c r="H512" s="461" t="s">
        <v>233</v>
      </c>
      <c r="I512" s="462"/>
      <c r="J512" s="462">
        <v>1</v>
      </c>
      <c r="K512" s="462"/>
      <c r="L512" s="462"/>
      <c r="M512" s="462"/>
      <c r="N512" s="462"/>
      <c r="O512" s="462"/>
      <c r="P512" s="462"/>
      <c r="Q512" s="57"/>
      <c r="R512" s="463"/>
      <c r="S512" s="463"/>
      <c r="T512" s="463">
        <v>1</v>
      </c>
      <c r="U512" s="463"/>
      <c r="V512" s="470" t="s">
        <v>2066</v>
      </c>
      <c r="W512" s="465"/>
      <c r="X512" s="432"/>
    </row>
    <row r="513" spans="1:24" ht="27.75" customHeight="1">
      <c r="A513" s="286">
        <v>175</v>
      </c>
      <c r="B513" s="470" t="s">
        <v>1942</v>
      </c>
      <c r="C513" s="16" t="s">
        <v>468</v>
      </c>
      <c r="D513" s="15" t="s">
        <v>1428</v>
      </c>
      <c r="E513" s="535" t="s">
        <v>364</v>
      </c>
      <c r="F513" s="310" t="s">
        <v>418</v>
      </c>
      <c r="G513" s="471">
        <v>45428</v>
      </c>
      <c r="H513" s="461" t="s">
        <v>233</v>
      </c>
      <c r="I513" s="462"/>
      <c r="J513" s="462">
        <v>1</v>
      </c>
      <c r="K513" s="462"/>
      <c r="L513" s="462"/>
      <c r="M513" s="462"/>
      <c r="N513" s="462"/>
      <c r="O513" s="462"/>
      <c r="P513" s="462"/>
      <c r="Q513" s="57"/>
      <c r="R513" s="463"/>
      <c r="S513" s="463"/>
      <c r="T513" s="463">
        <v>1</v>
      </c>
      <c r="U513" s="463"/>
      <c r="V513" s="470" t="s">
        <v>2067</v>
      </c>
      <c r="W513" s="465"/>
      <c r="X513" s="432"/>
    </row>
    <row r="514" spans="1:24" ht="27.75" customHeight="1">
      <c r="A514" s="286">
        <v>176</v>
      </c>
      <c r="B514" s="470" t="s">
        <v>1943</v>
      </c>
      <c r="C514" s="16" t="s">
        <v>468</v>
      </c>
      <c r="D514" s="15" t="s">
        <v>1428</v>
      </c>
      <c r="E514" s="535" t="s">
        <v>364</v>
      </c>
      <c r="F514" s="310" t="s">
        <v>371</v>
      </c>
      <c r="G514" s="471">
        <v>45428</v>
      </c>
      <c r="H514" s="461" t="s">
        <v>233</v>
      </c>
      <c r="I514" s="462"/>
      <c r="J514" s="462">
        <v>1</v>
      </c>
      <c r="K514" s="462"/>
      <c r="L514" s="462"/>
      <c r="M514" s="462"/>
      <c r="N514" s="462"/>
      <c r="O514" s="462"/>
      <c r="P514" s="462"/>
      <c r="Q514" s="57"/>
      <c r="R514" s="463"/>
      <c r="S514" s="463"/>
      <c r="T514" s="463">
        <v>1</v>
      </c>
      <c r="U514" s="463"/>
      <c r="V514" s="470" t="s">
        <v>2068</v>
      </c>
      <c r="W514" s="465"/>
      <c r="X514" s="432"/>
    </row>
    <row r="515" spans="1:24" ht="27.75" customHeight="1">
      <c r="A515" s="286">
        <v>177</v>
      </c>
      <c r="B515" s="470" t="s">
        <v>1944</v>
      </c>
      <c r="C515" s="16" t="s">
        <v>468</v>
      </c>
      <c r="D515" s="15" t="s">
        <v>1428</v>
      </c>
      <c r="E515" s="535" t="s">
        <v>364</v>
      </c>
      <c r="F515" s="310" t="s">
        <v>409</v>
      </c>
      <c r="G515" s="471">
        <v>45429</v>
      </c>
      <c r="H515" s="461" t="s">
        <v>233</v>
      </c>
      <c r="I515" s="462"/>
      <c r="J515" s="462">
        <v>1</v>
      </c>
      <c r="K515" s="462"/>
      <c r="L515" s="462"/>
      <c r="M515" s="462"/>
      <c r="N515" s="462"/>
      <c r="O515" s="462"/>
      <c r="P515" s="462"/>
      <c r="Q515" s="57"/>
      <c r="R515" s="463"/>
      <c r="S515" s="463"/>
      <c r="T515" s="463">
        <v>1</v>
      </c>
      <c r="U515" s="463"/>
      <c r="V515" s="470" t="s">
        <v>2069</v>
      </c>
      <c r="W515" s="465"/>
      <c r="X515" s="432"/>
    </row>
    <row r="516" spans="1:24" ht="27.75" customHeight="1">
      <c r="A516" s="286">
        <v>178</v>
      </c>
      <c r="B516" s="470" t="s">
        <v>1945</v>
      </c>
      <c r="C516" s="16" t="s">
        <v>468</v>
      </c>
      <c r="D516" s="15" t="s">
        <v>1428</v>
      </c>
      <c r="E516" s="535" t="s">
        <v>364</v>
      </c>
      <c r="F516" s="310" t="s">
        <v>444</v>
      </c>
      <c r="G516" s="471">
        <v>45429</v>
      </c>
      <c r="H516" s="461" t="s">
        <v>233</v>
      </c>
      <c r="I516" s="462"/>
      <c r="J516" s="462">
        <v>1</v>
      </c>
      <c r="K516" s="462"/>
      <c r="L516" s="462"/>
      <c r="M516" s="462"/>
      <c r="N516" s="462"/>
      <c r="O516" s="462"/>
      <c r="P516" s="462"/>
      <c r="Q516" s="57"/>
      <c r="R516" s="463"/>
      <c r="S516" s="463"/>
      <c r="T516" s="463">
        <v>1</v>
      </c>
      <c r="U516" s="463"/>
      <c r="V516" s="470" t="s">
        <v>2070</v>
      </c>
      <c r="W516" s="465"/>
      <c r="X516" s="432"/>
    </row>
    <row r="517" spans="1:24" ht="27.75" customHeight="1">
      <c r="A517" s="286">
        <v>179</v>
      </c>
      <c r="B517" s="470" t="s">
        <v>1946</v>
      </c>
      <c r="C517" s="16" t="s">
        <v>468</v>
      </c>
      <c r="D517" s="15" t="s">
        <v>1428</v>
      </c>
      <c r="E517" s="535" t="s">
        <v>364</v>
      </c>
      <c r="F517" s="310" t="s">
        <v>235</v>
      </c>
      <c r="G517" s="471">
        <v>45429</v>
      </c>
      <c r="H517" s="461" t="s">
        <v>233</v>
      </c>
      <c r="I517" s="462"/>
      <c r="J517" s="462">
        <v>1</v>
      </c>
      <c r="K517" s="462"/>
      <c r="L517" s="462"/>
      <c r="M517" s="462"/>
      <c r="N517" s="462"/>
      <c r="O517" s="462"/>
      <c r="P517" s="462"/>
      <c r="Q517" s="57"/>
      <c r="R517" s="463"/>
      <c r="S517" s="463"/>
      <c r="T517" s="463">
        <v>1</v>
      </c>
      <c r="U517" s="463"/>
      <c r="V517" s="470" t="s">
        <v>2071</v>
      </c>
      <c r="W517" s="465"/>
      <c r="X517" s="432"/>
    </row>
    <row r="518" spans="1:24" ht="27.75" customHeight="1">
      <c r="A518" s="286">
        <v>180</v>
      </c>
      <c r="B518" s="470" t="s">
        <v>1947</v>
      </c>
      <c r="C518" s="16" t="s">
        <v>468</v>
      </c>
      <c r="D518" s="15" t="s">
        <v>1428</v>
      </c>
      <c r="E518" s="535" t="s">
        <v>364</v>
      </c>
      <c r="F518" s="310" t="s">
        <v>412</v>
      </c>
      <c r="G518" s="471">
        <v>45429</v>
      </c>
      <c r="H518" s="461" t="s">
        <v>233</v>
      </c>
      <c r="I518" s="462"/>
      <c r="J518" s="462">
        <v>1</v>
      </c>
      <c r="K518" s="462"/>
      <c r="L518" s="462"/>
      <c r="M518" s="462"/>
      <c r="N518" s="462"/>
      <c r="O518" s="462"/>
      <c r="P518" s="462"/>
      <c r="Q518" s="57"/>
      <c r="R518" s="463"/>
      <c r="S518" s="463"/>
      <c r="T518" s="463">
        <v>1</v>
      </c>
      <c r="U518" s="463"/>
      <c r="V518" s="470" t="s">
        <v>2072</v>
      </c>
      <c r="W518" s="465"/>
      <c r="X518" s="432"/>
    </row>
    <row r="519" spans="1:24" ht="27.75" customHeight="1">
      <c r="A519" s="286">
        <v>181</v>
      </c>
      <c r="B519" s="470" t="s">
        <v>1948</v>
      </c>
      <c r="C519" s="16" t="s">
        <v>468</v>
      </c>
      <c r="D519" s="15" t="s">
        <v>1428</v>
      </c>
      <c r="E519" s="535" t="s">
        <v>364</v>
      </c>
      <c r="F519" s="310" t="s">
        <v>371</v>
      </c>
      <c r="G519" s="471">
        <v>45429</v>
      </c>
      <c r="H519" s="461" t="s">
        <v>233</v>
      </c>
      <c r="I519" s="462"/>
      <c r="J519" s="462">
        <v>1</v>
      </c>
      <c r="K519" s="462"/>
      <c r="L519" s="462"/>
      <c r="M519" s="462"/>
      <c r="N519" s="462"/>
      <c r="O519" s="462"/>
      <c r="P519" s="462"/>
      <c r="Q519" s="57"/>
      <c r="R519" s="463"/>
      <c r="S519" s="463"/>
      <c r="T519" s="463">
        <v>1</v>
      </c>
      <c r="U519" s="463"/>
      <c r="V519" s="470" t="s">
        <v>2075</v>
      </c>
      <c r="W519" s="465"/>
      <c r="X519" s="432"/>
    </row>
    <row r="520" spans="1:24" ht="27.75" customHeight="1">
      <c r="A520" s="286">
        <v>182</v>
      </c>
      <c r="B520" s="470" t="s">
        <v>1949</v>
      </c>
      <c r="C520" s="16" t="s">
        <v>468</v>
      </c>
      <c r="D520" s="15" t="s">
        <v>1428</v>
      </c>
      <c r="E520" s="535" t="s">
        <v>364</v>
      </c>
      <c r="F520" s="310" t="s">
        <v>456</v>
      </c>
      <c r="G520" s="471">
        <v>45429</v>
      </c>
      <c r="H520" s="461" t="s">
        <v>233</v>
      </c>
      <c r="I520" s="462"/>
      <c r="J520" s="462">
        <v>1</v>
      </c>
      <c r="K520" s="462"/>
      <c r="L520" s="462"/>
      <c r="M520" s="462"/>
      <c r="N520" s="462"/>
      <c r="O520" s="462"/>
      <c r="P520" s="462"/>
      <c r="Q520" s="57"/>
      <c r="R520" s="463"/>
      <c r="S520" s="463"/>
      <c r="T520" s="463">
        <v>1</v>
      </c>
      <c r="U520" s="463"/>
      <c r="V520" s="470" t="s">
        <v>1134</v>
      </c>
      <c r="W520" s="465"/>
      <c r="X520" s="432"/>
    </row>
    <row r="521" spans="1:24" ht="27.75" customHeight="1">
      <c r="A521" s="286">
        <v>183</v>
      </c>
      <c r="B521" s="470" t="s">
        <v>1950</v>
      </c>
      <c r="C521" s="16" t="s">
        <v>468</v>
      </c>
      <c r="D521" s="15" t="s">
        <v>1428</v>
      </c>
      <c r="E521" s="535" t="s">
        <v>364</v>
      </c>
      <c r="F521" s="310" t="s">
        <v>410</v>
      </c>
      <c r="G521" s="471">
        <v>45429</v>
      </c>
      <c r="H521" s="461" t="s">
        <v>233</v>
      </c>
      <c r="I521" s="462"/>
      <c r="J521" s="462">
        <v>1</v>
      </c>
      <c r="K521" s="462"/>
      <c r="L521" s="462"/>
      <c r="M521" s="462"/>
      <c r="N521" s="462"/>
      <c r="O521" s="462"/>
      <c r="P521" s="462"/>
      <c r="Q521" s="57"/>
      <c r="R521" s="463"/>
      <c r="S521" s="463"/>
      <c r="T521" s="463">
        <v>1</v>
      </c>
      <c r="U521" s="463"/>
      <c r="V521" s="470" t="s">
        <v>1134</v>
      </c>
      <c r="W521" s="465"/>
      <c r="X521" s="432"/>
    </row>
    <row r="522" spans="1:24" ht="27.75" customHeight="1">
      <c r="A522" s="286">
        <v>184</v>
      </c>
      <c r="B522" s="470" t="s">
        <v>1951</v>
      </c>
      <c r="C522" s="16" t="s">
        <v>468</v>
      </c>
      <c r="D522" s="15" t="s">
        <v>1428</v>
      </c>
      <c r="E522" s="535" t="s">
        <v>364</v>
      </c>
      <c r="F522" s="310" t="s">
        <v>234</v>
      </c>
      <c r="G522" s="471">
        <v>45429</v>
      </c>
      <c r="H522" s="461" t="s">
        <v>233</v>
      </c>
      <c r="I522" s="462"/>
      <c r="J522" s="462">
        <v>1</v>
      </c>
      <c r="K522" s="462"/>
      <c r="L522" s="462"/>
      <c r="M522" s="462"/>
      <c r="N522" s="462"/>
      <c r="O522" s="462"/>
      <c r="P522" s="462"/>
      <c r="Q522" s="57"/>
      <c r="R522" s="463"/>
      <c r="S522" s="463"/>
      <c r="T522" s="463">
        <v>1</v>
      </c>
      <c r="U522" s="463"/>
      <c r="V522" s="470" t="s">
        <v>1134</v>
      </c>
      <c r="W522" s="465"/>
      <c r="X522" s="432"/>
    </row>
    <row r="523" spans="1:24" ht="27.75" customHeight="1">
      <c r="A523" s="286">
        <v>185</v>
      </c>
      <c r="B523" s="470" t="s">
        <v>1952</v>
      </c>
      <c r="C523" s="16" t="s">
        <v>468</v>
      </c>
      <c r="D523" s="15" t="s">
        <v>1428</v>
      </c>
      <c r="E523" s="535" t="s">
        <v>364</v>
      </c>
      <c r="F523" s="310" t="s">
        <v>446</v>
      </c>
      <c r="G523" s="471">
        <v>45429</v>
      </c>
      <c r="H523" s="461" t="s">
        <v>233</v>
      </c>
      <c r="I523" s="462"/>
      <c r="J523" s="462">
        <v>1</v>
      </c>
      <c r="K523" s="462"/>
      <c r="L523" s="462"/>
      <c r="M523" s="462"/>
      <c r="N523" s="462"/>
      <c r="O523" s="462"/>
      <c r="P523" s="462"/>
      <c r="Q523" s="57"/>
      <c r="R523" s="463"/>
      <c r="S523" s="463"/>
      <c r="T523" s="463">
        <v>1</v>
      </c>
      <c r="U523" s="463"/>
      <c r="V523" s="470" t="s">
        <v>1134</v>
      </c>
      <c r="W523" s="465"/>
      <c r="X523" s="432"/>
    </row>
    <row r="524" spans="1:24" ht="27.75" customHeight="1">
      <c r="A524" s="286">
        <v>186</v>
      </c>
      <c r="B524" s="470" t="s">
        <v>1953</v>
      </c>
      <c r="C524" s="16" t="s">
        <v>468</v>
      </c>
      <c r="D524" s="15" t="s">
        <v>1428</v>
      </c>
      <c r="E524" s="535" t="s">
        <v>364</v>
      </c>
      <c r="F524" s="310" t="s">
        <v>418</v>
      </c>
      <c r="G524" s="471">
        <v>45429</v>
      </c>
      <c r="H524" s="461" t="s">
        <v>233</v>
      </c>
      <c r="I524" s="462"/>
      <c r="J524" s="462">
        <v>1</v>
      </c>
      <c r="K524" s="462"/>
      <c r="L524" s="462"/>
      <c r="M524" s="462"/>
      <c r="N524" s="462"/>
      <c r="O524" s="462"/>
      <c r="P524" s="462"/>
      <c r="Q524" s="57"/>
      <c r="R524" s="463"/>
      <c r="S524" s="463"/>
      <c r="T524" s="463">
        <v>1</v>
      </c>
      <c r="U524" s="463"/>
      <c r="V524" s="470" t="s">
        <v>2076</v>
      </c>
      <c r="W524" s="465"/>
      <c r="X524" s="432"/>
    </row>
    <row r="525" spans="1:24" ht="27.75" customHeight="1">
      <c r="A525" s="286">
        <v>187</v>
      </c>
      <c r="B525" s="470" t="s">
        <v>1954</v>
      </c>
      <c r="C525" s="16" t="s">
        <v>468</v>
      </c>
      <c r="D525" s="15" t="s">
        <v>1428</v>
      </c>
      <c r="E525" s="535" t="s">
        <v>364</v>
      </c>
      <c r="F525" s="310" t="s">
        <v>371</v>
      </c>
      <c r="G525" s="471">
        <v>45429</v>
      </c>
      <c r="H525" s="461" t="s">
        <v>233</v>
      </c>
      <c r="I525" s="462"/>
      <c r="J525" s="462">
        <v>1</v>
      </c>
      <c r="K525" s="462"/>
      <c r="L525" s="462"/>
      <c r="M525" s="462"/>
      <c r="N525" s="462"/>
      <c r="O525" s="462"/>
      <c r="P525" s="462"/>
      <c r="Q525" s="57"/>
      <c r="R525" s="463"/>
      <c r="S525" s="463"/>
      <c r="T525" s="463">
        <v>1</v>
      </c>
      <c r="U525" s="463"/>
      <c r="V525" s="470" t="s">
        <v>2077</v>
      </c>
      <c r="W525" s="465"/>
      <c r="X525" s="432"/>
    </row>
    <row r="526" spans="1:24" ht="27.75" customHeight="1">
      <c r="A526" s="286">
        <v>188</v>
      </c>
      <c r="B526" s="470" t="s">
        <v>1955</v>
      </c>
      <c r="C526" s="16" t="s">
        <v>468</v>
      </c>
      <c r="D526" s="15" t="s">
        <v>1428</v>
      </c>
      <c r="E526" s="535" t="s">
        <v>364</v>
      </c>
      <c r="F526" s="310" t="s">
        <v>409</v>
      </c>
      <c r="G526" s="471">
        <v>45429</v>
      </c>
      <c r="H526" s="461" t="s">
        <v>233</v>
      </c>
      <c r="I526" s="462"/>
      <c r="J526" s="462">
        <v>1</v>
      </c>
      <c r="K526" s="462"/>
      <c r="L526" s="462"/>
      <c r="M526" s="462"/>
      <c r="N526" s="462"/>
      <c r="O526" s="462"/>
      <c r="P526" s="462"/>
      <c r="Q526" s="57"/>
      <c r="R526" s="463"/>
      <c r="S526" s="463"/>
      <c r="T526" s="463">
        <v>1</v>
      </c>
      <c r="U526" s="463"/>
      <c r="V526" s="470" t="s">
        <v>2078</v>
      </c>
      <c r="W526" s="465"/>
      <c r="X526" s="432"/>
    </row>
    <row r="527" spans="1:24" ht="27.75" customHeight="1">
      <c r="A527" s="286">
        <v>189</v>
      </c>
      <c r="B527" s="470" t="s">
        <v>1956</v>
      </c>
      <c r="C527" s="16" t="s">
        <v>468</v>
      </c>
      <c r="D527" s="15" t="s">
        <v>1428</v>
      </c>
      <c r="E527" s="535" t="s">
        <v>364</v>
      </c>
      <c r="F527" s="310" t="s">
        <v>444</v>
      </c>
      <c r="G527" s="471">
        <v>45430</v>
      </c>
      <c r="H527" s="461" t="s">
        <v>233</v>
      </c>
      <c r="I527" s="462"/>
      <c r="J527" s="462">
        <v>1</v>
      </c>
      <c r="K527" s="462"/>
      <c r="L527" s="462"/>
      <c r="M527" s="462"/>
      <c r="N527" s="462"/>
      <c r="O527" s="462"/>
      <c r="P527" s="462"/>
      <c r="Q527" s="57"/>
      <c r="R527" s="463"/>
      <c r="S527" s="463"/>
      <c r="T527" s="463">
        <v>1</v>
      </c>
      <c r="U527" s="463"/>
      <c r="V527" s="470" t="s">
        <v>1134</v>
      </c>
      <c r="W527" s="465"/>
      <c r="X527" s="432"/>
    </row>
    <row r="528" spans="1:24" ht="27.75" customHeight="1">
      <c r="A528" s="286">
        <v>190</v>
      </c>
      <c r="B528" s="470" t="s">
        <v>1957</v>
      </c>
      <c r="C528" s="16" t="s">
        <v>468</v>
      </c>
      <c r="D528" s="15" t="s">
        <v>1428</v>
      </c>
      <c r="E528" s="535" t="s">
        <v>364</v>
      </c>
      <c r="F528" s="310" t="s">
        <v>235</v>
      </c>
      <c r="G528" s="471">
        <v>45430</v>
      </c>
      <c r="H528" s="461" t="s">
        <v>233</v>
      </c>
      <c r="I528" s="462"/>
      <c r="J528" s="462">
        <v>1</v>
      </c>
      <c r="K528" s="462"/>
      <c r="L528" s="462"/>
      <c r="M528" s="462"/>
      <c r="N528" s="462"/>
      <c r="O528" s="462"/>
      <c r="P528" s="462"/>
      <c r="Q528" s="57"/>
      <c r="R528" s="463"/>
      <c r="S528" s="463"/>
      <c r="T528" s="463">
        <v>1</v>
      </c>
      <c r="U528" s="463"/>
      <c r="V528" s="470" t="s">
        <v>1134</v>
      </c>
      <c r="W528" s="465"/>
      <c r="X528" s="432"/>
    </row>
    <row r="529" spans="1:24" ht="27.75" customHeight="1">
      <c r="A529" s="286">
        <v>191</v>
      </c>
      <c r="B529" s="470" t="s">
        <v>1958</v>
      </c>
      <c r="C529" s="16" t="s">
        <v>468</v>
      </c>
      <c r="D529" s="15" t="s">
        <v>1428</v>
      </c>
      <c r="E529" s="535" t="s">
        <v>364</v>
      </c>
      <c r="F529" s="310" t="s">
        <v>412</v>
      </c>
      <c r="G529" s="471">
        <v>45430</v>
      </c>
      <c r="H529" s="461" t="s">
        <v>233</v>
      </c>
      <c r="I529" s="462"/>
      <c r="J529" s="462">
        <v>1</v>
      </c>
      <c r="K529" s="462"/>
      <c r="L529" s="462"/>
      <c r="M529" s="462"/>
      <c r="N529" s="462"/>
      <c r="O529" s="462"/>
      <c r="P529" s="462"/>
      <c r="Q529" s="57"/>
      <c r="R529" s="463"/>
      <c r="S529" s="463"/>
      <c r="T529" s="463">
        <v>1</v>
      </c>
      <c r="U529" s="463"/>
      <c r="V529" s="470" t="s">
        <v>1134</v>
      </c>
      <c r="W529" s="465"/>
      <c r="X529" s="432"/>
    </row>
    <row r="530" spans="1:24" ht="27.75" customHeight="1">
      <c r="A530" s="286">
        <v>192</v>
      </c>
      <c r="B530" s="470" t="s">
        <v>1959</v>
      </c>
      <c r="C530" s="16" t="s">
        <v>468</v>
      </c>
      <c r="D530" s="15" t="s">
        <v>1428</v>
      </c>
      <c r="E530" s="535" t="s">
        <v>364</v>
      </c>
      <c r="F530" s="310" t="s">
        <v>371</v>
      </c>
      <c r="G530" s="471">
        <v>45430</v>
      </c>
      <c r="H530" s="461" t="s">
        <v>233</v>
      </c>
      <c r="I530" s="462"/>
      <c r="J530" s="462">
        <v>1</v>
      </c>
      <c r="K530" s="462"/>
      <c r="L530" s="462"/>
      <c r="M530" s="462"/>
      <c r="N530" s="462"/>
      <c r="O530" s="462"/>
      <c r="P530" s="462"/>
      <c r="Q530" s="57"/>
      <c r="R530" s="463"/>
      <c r="S530" s="463"/>
      <c r="T530" s="463">
        <v>1</v>
      </c>
      <c r="U530" s="463"/>
      <c r="V530" s="470" t="s">
        <v>2079</v>
      </c>
      <c r="W530" s="465"/>
      <c r="X530" s="432"/>
    </row>
    <row r="531" spans="1:24" ht="27.75" customHeight="1">
      <c r="A531" s="286">
        <v>193</v>
      </c>
      <c r="B531" s="470" t="s">
        <v>1960</v>
      </c>
      <c r="C531" s="16" t="s">
        <v>468</v>
      </c>
      <c r="D531" s="15" t="s">
        <v>1428</v>
      </c>
      <c r="E531" s="535" t="s">
        <v>364</v>
      </c>
      <c r="F531" s="310" t="s">
        <v>456</v>
      </c>
      <c r="G531" s="471">
        <v>45430</v>
      </c>
      <c r="H531" s="461" t="s">
        <v>233</v>
      </c>
      <c r="I531" s="462"/>
      <c r="J531" s="462">
        <v>1</v>
      </c>
      <c r="K531" s="462"/>
      <c r="L531" s="462"/>
      <c r="M531" s="462"/>
      <c r="N531" s="462"/>
      <c r="O531" s="462"/>
      <c r="P531" s="462"/>
      <c r="Q531" s="57"/>
      <c r="R531" s="463"/>
      <c r="S531" s="463"/>
      <c r="T531" s="463">
        <v>1</v>
      </c>
      <c r="U531" s="463"/>
      <c r="V531" s="470" t="s">
        <v>2080</v>
      </c>
      <c r="W531" s="465"/>
      <c r="X531" s="432"/>
    </row>
    <row r="532" spans="1:24" ht="27.75" customHeight="1">
      <c r="A532" s="286">
        <v>194</v>
      </c>
      <c r="B532" s="470" t="s">
        <v>1961</v>
      </c>
      <c r="C532" s="16" t="s">
        <v>468</v>
      </c>
      <c r="D532" s="15" t="s">
        <v>1428</v>
      </c>
      <c r="E532" s="535" t="s">
        <v>364</v>
      </c>
      <c r="F532" s="310" t="s">
        <v>410</v>
      </c>
      <c r="G532" s="471">
        <v>45430</v>
      </c>
      <c r="H532" s="461" t="s">
        <v>233</v>
      </c>
      <c r="I532" s="462"/>
      <c r="J532" s="462">
        <v>1</v>
      </c>
      <c r="K532" s="462"/>
      <c r="L532" s="462"/>
      <c r="M532" s="462"/>
      <c r="N532" s="462"/>
      <c r="O532" s="462"/>
      <c r="P532" s="462"/>
      <c r="Q532" s="57"/>
      <c r="R532" s="463"/>
      <c r="S532" s="463"/>
      <c r="T532" s="463">
        <v>1</v>
      </c>
      <c r="U532" s="463"/>
      <c r="V532" s="470" t="s">
        <v>2081</v>
      </c>
      <c r="W532" s="465"/>
      <c r="X532" s="432"/>
    </row>
    <row r="533" spans="1:24" ht="27.75" customHeight="1">
      <c r="A533" s="286">
        <v>195</v>
      </c>
      <c r="B533" s="470" t="s">
        <v>1962</v>
      </c>
      <c r="C533" s="16" t="s">
        <v>468</v>
      </c>
      <c r="D533" s="15" t="s">
        <v>1428</v>
      </c>
      <c r="E533" s="535" t="s">
        <v>364</v>
      </c>
      <c r="F533" s="310" t="s">
        <v>234</v>
      </c>
      <c r="G533" s="471">
        <v>45430</v>
      </c>
      <c r="H533" s="461" t="s">
        <v>233</v>
      </c>
      <c r="I533" s="462"/>
      <c r="J533" s="462">
        <v>1</v>
      </c>
      <c r="K533" s="462"/>
      <c r="L533" s="462"/>
      <c r="M533" s="462"/>
      <c r="N533" s="462"/>
      <c r="O533" s="462"/>
      <c r="P533" s="462"/>
      <c r="Q533" s="57"/>
      <c r="R533" s="463"/>
      <c r="S533" s="463"/>
      <c r="T533" s="463">
        <v>1</v>
      </c>
      <c r="U533" s="463"/>
      <c r="V533" s="470" t="s">
        <v>2082</v>
      </c>
      <c r="W533" s="465"/>
      <c r="X533" s="432"/>
    </row>
    <row r="534" spans="1:24" ht="27.75" customHeight="1">
      <c r="A534" s="286">
        <v>196</v>
      </c>
      <c r="B534" s="470" t="s">
        <v>1963</v>
      </c>
      <c r="C534" s="16" t="s">
        <v>468</v>
      </c>
      <c r="D534" s="15" t="s">
        <v>1428</v>
      </c>
      <c r="E534" s="535" t="s">
        <v>364</v>
      </c>
      <c r="F534" s="310" t="s">
        <v>446</v>
      </c>
      <c r="G534" s="471">
        <v>45430</v>
      </c>
      <c r="H534" s="461" t="s">
        <v>233</v>
      </c>
      <c r="I534" s="462"/>
      <c r="J534" s="462">
        <v>1</v>
      </c>
      <c r="K534" s="462"/>
      <c r="L534" s="462"/>
      <c r="M534" s="462"/>
      <c r="N534" s="462"/>
      <c r="O534" s="462"/>
      <c r="P534" s="462"/>
      <c r="Q534" s="57"/>
      <c r="R534" s="463"/>
      <c r="S534" s="463"/>
      <c r="T534" s="463">
        <v>1</v>
      </c>
      <c r="U534" s="463"/>
      <c r="V534" s="470" t="s">
        <v>2060</v>
      </c>
      <c r="W534" s="465"/>
      <c r="X534" s="432"/>
    </row>
    <row r="535" spans="1:24" ht="27.75" customHeight="1">
      <c r="A535" s="286">
        <v>197</v>
      </c>
      <c r="B535" s="470" t="s">
        <v>1964</v>
      </c>
      <c r="C535" s="16" t="s">
        <v>468</v>
      </c>
      <c r="D535" s="15" t="s">
        <v>1428</v>
      </c>
      <c r="E535" s="535" t="s">
        <v>364</v>
      </c>
      <c r="F535" s="310" t="s">
        <v>418</v>
      </c>
      <c r="G535" s="471">
        <v>45430</v>
      </c>
      <c r="H535" s="461" t="s">
        <v>233</v>
      </c>
      <c r="I535" s="462"/>
      <c r="J535" s="462">
        <v>1</v>
      </c>
      <c r="K535" s="462"/>
      <c r="L535" s="462"/>
      <c r="M535" s="462"/>
      <c r="N535" s="462"/>
      <c r="O535" s="462"/>
      <c r="P535" s="462"/>
      <c r="Q535" s="57"/>
      <c r="R535" s="463"/>
      <c r="S535" s="463"/>
      <c r="T535" s="463">
        <v>1</v>
      </c>
      <c r="U535" s="463"/>
      <c r="V535" s="470" t="s">
        <v>2060</v>
      </c>
      <c r="W535" s="465"/>
      <c r="X535" s="432"/>
    </row>
    <row r="536" spans="1:24" ht="27.75" customHeight="1">
      <c r="A536" s="286">
        <v>198</v>
      </c>
      <c r="B536" s="470" t="s">
        <v>1965</v>
      </c>
      <c r="C536" s="16" t="s">
        <v>468</v>
      </c>
      <c r="D536" s="15" t="s">
        <v>1428</v>
      </c>
      <c r="E536" s="535" t="s">
        <v>364</v>
      </c>
      <c r="F536" s="310" t="s">
        <v>371</v>
      </c>
      <c r="G536" s="471">
        <v>45430</v>
      </c>
      <c r="H536" s="461" t="s">
        <v>233</v>
      </c>
      <c r="I536" s="462"/>
      <c r="J536" s="462">
        <v>1</v>
      </c>
      <c r="K536" s="462"/>
      <c r="L536" s="462"/>
      <c r="M536" s="462"/>
      <c r="N536" s="462"/>
      <c r="O536" s="462"/>
      <c r="P536" s="462"/>
      <c r="Q536" s="57"/>
      <c r="R536" s="463"/>
      <c r="S536" s="463"/>
      <c r="T536" s="463">
        <v>1</v>
      </c>
      <c r="U536" s="463"/>
      <c r="V536" s="470" t="s">
        <v>2083</v>
      </c>
      <c r="W536" s="465"/>
      <c r="X536" s="432"/>
    </row>
    <row r="537" spans="1:24" ht="27.75" customHeight="1">
      <c r="A537" s="286">
        <v>199</v>
      </c>
      <c r="B537" s="470" t="s">
        <v>1966</v>
      </c>
      <c r="C537" s="16" t="s">
        <v>468</v>
      </c>
      <c r="D537" s="15" t="s">
        <v>1428</v>
      </c>
      <c r="E537" s="535" t="s">
        <v>364</v>
      </c>
      <c r="F537" s="310" t="s">
        <v>409</v>
      </c>
      <c r="G537" s="471">
        <v>45431</v>
      </c>
      <c r="H537" s="461" t="s">
        <v>233</v>
      </c>
      <c r="I537" s="462"/>
      <c r="J537" s="462">
        <v>1</v>
      </c>
      <c r="K537" s="462"/>
      <c r="L537" s="462"/>
      <c r="M537" s="462"/>
      <c r="N537" s="462"/>
      <c r="O537" s="462"/>
      <c r="P537" s="462"/>
      <c r="Q537" s="57"/>
      <c r="R537" s="463"/>
      <c r="S537" s="463"/>
      <c r="T537" s="463">
        <v>1</v>
      </c>
      <c r="U537" s="463"/>
      <c r="V537" s="470" t="s">
        <v>1134</v>
      </c>
      <c r="W537" s="465"/>
      <c r="X537" s="432"/>
    </row>
    <row r="538" spans="1:24" ht="27.75" customHeight="1">
      <c r="A538" s="286">
        <v>200</v>
      </c>
      <c r="B538" s="470" t="s">
        <v>1967</v>
      </c>
      <c r="C538" s="16" t="s">
        <v>468</v>
      </c>
      <c r="D538" s="15" t="s">
        <v>1428</v>
      </c>
      <c r="E538" s="535" t="s">
        <v>364</v>
      </c>
      <c r="F538" s="310" t="s">
        <v>444</v>
      </c>
      <c r="G538" s="471">
        <v>45431</v>
      </c>
      <c r="H538" s="461" t="s">
        <v>233</v>
      </c>
      <c r="I538" s="462"/>
      <c r="J538" s="462">
        <v>1</v>
      </c>
      <c r="K538" s="462"/>
      <c r="L538" s="462"/>
      <c r="M538" s="462"/>
      <c r="N538" s="462"/>
      <c r="O538" s="462"/>
      <c r="P538" s="462"/>
      <c r="Q538" s="57"/>
      <c r="R538" s="463"/>
      <c r="S538" s="463"/>
      <c r="T538" s="463">
        <v>1</v>
      </c>
      <c r="U538" s="463"/>
      <c r="V538" s="470" t="s">
        <v>2083</v>
      </c>
      <c r="W538" s="465"/>
      <c r="X538" s="432"/>
    </row>
    <row r="539" spans="1:24" ht="27.75" customHeight="1">
      <c r="A539" s="286">
        <v>201</v>
      </c>
      <c r="B539" s="470" t="s">
        <v>1968</v>
      </c>
      <c r="C539" s="16" t="s">
        <v>468</v>
      </c>
      <c r="D539" s="15" t="s">
        <v>1428</v>
      </c>
      <c r="E539" s="535" t="s">
        <v>720</v>
      </c>
      <c r="F539" s="310" t="s">
        <v>235</v>
      </c>
      <c r="G539" s="471">
        <v>45431</v>
      </c>
      <c r="H539" s="461" t="s">
        <v>218</v>
      </c>
      <c r="I539" s="462">
        <v>1</v>
      </c>
      <c r="J539" s="462"/>
      <c r="K539" s="462"/>
      <c r="L539" s="462"/>
      <c r="M539" s="462"/>
      <c r="N539" s="462"/>
      <c r="O539" s="462"/>
      <c r="P539" s="462"/>
      <c r="Q539" s="57"/>
      <c r="R539" s="463">
        <v>1</v>
      </c>
      <c r="S539" s="463"/>
      <c r="T539" s="463"/>
      <c r="U539" s="463"/>
      <c r="V539" s="470" t="s">
        <v>2084</v>
      </c>
      <c r="W539" s="465"/>
      <c r="X539" s="432"/>
    </row>
    <row r="540" spans="1:24" ht="27.75" customHeight="1">
      <c r="A540" s="286">
        <v>202</v>
      </c>
      <c r="B540" s="470" t="s">
        <v>1969</v>
      </c>
      <c r="C540" s="16" t="s">
        <v>468</v>
      </c>
      <c r="D540" s="15" t="s">
        <v>1428</v>
      </c>
      <c r="E540" s="535" t="s">
        <v>720</v>
      </c>
      <c r="F540" s="310" t="s">
        <v>412</v>
      </c>
      <c r="G540" s="471">
        <v>45431</v>
      </c>
      <c r="H540" s="461" t="s">
        <v>218</v>
      </c>
      <c r="I540" s="462">
        <v>1</v>
      </c>
      <c r="J540" s="462"/>
      <c r="K540" s="462"/>
      <c r="L540" s="462"/>
      <c r="M540" s="462"/>
      <c r="N540" s="462"/>
      <c r="O540" s="462"/>
      <c r="P540" s="462"/>
      <c r="Q540" s="57"/>
      <c r="R540" s="463">
        <v>1</v>
      </c>
      <c r="S540" s="463"/>
      <c r="T540" s="463"/>
      <c r="U540" s="463"/>
      <c r="V540" s="470" t="s">
        <v>2085</v>
      </c>
      <c r="W540" s="465"/>
      <c r="X540" s="432"/>
    </row>
    <row r="541" spans="1:24" ht="27.75" customHeight="1">
      <c r="A541" s="286">
        <v>203</v>
      </c>
      <c r="B541" s="470" t="s">
        <v>1970</v>
      </c>
      <c r="C541" s="16" t="s">
        <v>468</v>
      </c>
      <c r="D541" s="15" t="s">
        <v>1428</v>
      </c>
      <c r="E541" s="535" t="s">
        <v>720</v>
      </c>
      <c r="F541" s="310" t="s">
        <v>371</v>
      </c>
      <c r="G541" s="471">
        <v>45431</v>
      </c>
      <c r="H541" s="461" t="s">
        <v>218</v>
      </c>
      <c r="I541" s="462">
        <v>1</v>
      </c>
      <c r="J541" s="462"/>
      <c r="K541" s="462"/>
      <c r="L541" s="462"/>
      <c r="M541" s="462"/>
      <c r="N541" s="462"/>
      <c r="O541" s="462"/>
      <c r="P541" s="462"/>
      <c r="Q541" s="57"/>
      <c r="R541" s="463">
        <v>1</v>
      </c>
      <c r="S541" s="463"/>
      <c r="T541" s="463"/>
      <c r="U541" s="463"/>
      <c r="V541" s="470" t="s">
        <v>2086</v>
      </c>
      <c r="W541" s="465"/>
      <c r="X541" s="432"/>
    </row>
    <row r="542" spans="1:24" ht="27.75" customHeight="1">
      <c r="A542" s="286">
        <v>204</v>
      </c>
      <c r="B542" s="470" t="s">
        <v>1971</v>
      </c>
      <c r="C542" s="16" t="s">
        <v>468</v>
      </c>
      <c r="D542" s="15" t="s">
        <v>1428</v>
      </c>
      <c r="E542" s="535" t="s">
        <v>720</v>
      </c>
      <c r="F542" s="310" t="s">
        <v>456</v>
      </c>
      <c r="G542" s="471">
        <v>45431</v>
      </c>
      <c r="H542" s="461" t="s">
        <v>218</v>
      </c>
      <c r="I542" s="462">
        <v>1</v>
      </c>
      <c r="J542" s="462"/>
      <c r="K542" s="462"/>
      <c r="L542" s="462"/>
      <c r="M542" s="462"/>
      <c r="N542" s="462"/>
      <c r="O542" s="462"/>
      <c r="P542" s="462"/>
      <c r="Q542" s="57"/>
      <c r="R542" s="463">
        <v>1</v>
      </c>
      <c r="S542" s="463"/>
      <c r="T542" s="463"/>
      <c r="U542" s="463"/>
      <c r="V542" s="470" t="s">
        <v>2087</v>
      </c>
      <c r="W542" s="465"/>
      <c r="X542" s="432"/>
    </row>
    <row r="543" spans="1:24" ht="27.75" customHeight="1">
      <c r="A543" s="286">
        <v>205</v>
      </c>
      <c r="B543" s="470" t="s">
        <v>1776</v>
      </c>
      <c r="C543" s="16" t="s">
        <v>468</v>
      </c>
      <c r="D543" s="15" t="s">
        <v>1428</v>
      </c>
      <c r="E543" s="535" t="s">
        <v>720</v>
      </c>
      <c r="F543" s="310" t="s">
        <v>410</v>
      </c>
      <c r="G543" s="471">
        <v>45431</v>
      </c>
      <c r="H543" s="461" t="s">
        <v>218</v>
      </c>
      <c r="I543" s="462">
        <v>1</v>
      </c>
      <c r="J543" s="462"/>
      <c r="K543" s="462"/>
      <c r="L543" s="462"/>
      <c r="M543" s="462"/>
      <c r="N543" s="462"/>
      <c r="O543" s="462"/>
      <c r="P543" s="462"/>
      <c r="Q543" s="57"/>
      <c r="R543" s="463">
        <v>1</v>
      </c>
      <c r="S543" s="463"/>
      <c r="T543" s="463"/>
      <c r="U543" s="463"/>
      <c r="V543" s="470" t="s">
        <v>2088</v>
      </c>
      <c r="W543" s="465"/>
      <c r="X543" s="432"/>
    </row>
    <row r="544" spans="1:24" ht="27.75" customHeight="1">
      <c r="A544" s="286">
        <v>206</v>
      </c>
      <c r="B544" s="470" t="s">
        <v>1972</v>
      </c>
      <c r="C544" s="16" t="s">
        <v>468</v>
      </c>
      <c r="D544" s="15" t="s">
        <v>1428</v>
      </c>
      <c r="E544" s="535" t="s">
        <v>719</v>
      </c>
      <c r="F544" s="310" t="s">
        <v>234</v>
      </c>
      <c r="G544" s="471">
        <v>45431</v>
      </c>
      <c r="H544" s="461" t="s">
        <v>218</v>
      </c>
      <c r="I544" s="462">
        <v>1</v>
      </c>
      <c r="J544" s="462"/>
      <c r="K544" s="462"/>
      <c r="L544" s="462"/>
      <c r="M544" s="462"/>
      <c r="N544" s="462"/>
      <c r="O544" s="462"/>
      <c r="P544" s="462"/>
      <c r="Q544" s="57"/>
      <c r="R544" s="463">
        <v>1</v>
      </c>
      <c r="S544" s="463"/>
      <c r="T544" s="463"/>
      <c r="U544" s="463"/>
      <c r="V544" s="470" t="s">
        <v>2089</v>
      </c>
      <c r="W544" s="465"/>
      <c r="X544" s="432"/>
    </row>
    <row r="545" spans="1:24" ht="27.75" customHeight="1">
      <c r="A545" s="286">
        <v>207</v>
      </c>
      <c r="B545" s="470" t="s">
        <v>1973</v>
      </c>
      <c r="C545" s="16" t="s">
        <v>468</v>
      </c>
      <c r="D545" s="15" t="s">
        <v>1428</v>
      </c>
      <c r="E545" s="535" t="s">
        <v>719</v>
      </c>
      <c r="F545" s="310" t="s">
        <v>446</v>
      </c>
      <c r="G545" s="471">
        <v>45431</v>
      </c>
      <c r="H545" s="461" t="s">
        <v>218</v>
      </c>
      <c r="I545" s="462">
        <v>1</v>
      </c>
      <c r="J545" s="462"/>
      <c r="K545" s="462"/>
      <c r="L545" s="462"/>
      <c r="M545" s="462"/>
      <c r="N545" s="462"/>
      <c r="O545" s="462"/>
      <c r="P545" s="462"/>
      <c r="Q545" s="57"/>
      <c r="R545" s="463">
        <v>1</v>
      </c>
      <c r="S545" s="463"/>
      <c r="T545" s="463"/>
      <c r="U545" s="463"/>
      <c r="V545" s="470" t="s">
        <v>2090</v>
      </c>
      <c r="W545" s="465"/>
      <c r="X545" s="432"/>
    </row>
    <row r="546" spans="1:24" ht="27.75" customHeight="1">
      <c r="A546" s="286">
        <v>208</v>
      </c>
      <c r="B546" s="470" t="s">
        <v>1974</v>
      </c>
      <c r="C546" s="16" t="s">
        <v>468</v>
      </c>
      <c r="D546" s="15" t="s">
        <v>1428</v>
      </c>
      <c r="E546" s="535" t="s">
        <v>719</v>
      </c>
      <c r="F546" s="310" t="s">
        <v>418</v>
      </c>
      <c r="G546" s="471">
        <v>45431</v>
      </c>
      <c r="H546" s="461" t="s">
        <v>218</v>
      </c>
      <c r="I546" s="462">
        <v>1</v>
      </c>
      <c r="J546" s="462"/>
      <c r="K546" s="462"/>
      <c r="L546" s="462"/>
      <c r="M546" s="462"/>
      <c r="N546" s="462"/>
      <c r="O546" s="462"/>
      <c r="P546" s="462"/>
      <c r="Q546" s="57"/>
      <c r="R546" s="463">
        <v>1</v>
      </c>
      <c r="S546" s="463"/>
      <c r="T546" s="463"/>
      <c r="U546" s="463"/>
      <c r="V546" s="470" t="s">
        <v>2091</v>
      </c>
      <c r="W546" s="465"/>
      <c r="X546" s="432"/>
    </row>
    <row r="547" spans="1:24" ht="27.75" customHeight="1">
      <c r="A547" s="286">
        <v>209</v>
      </c>
      <c r="B547" s="470" t="s">
        <v>1975</v>
      </c>
      <c r="C547" s="16" t="s">
        <v>468</v>
      </c>
      <c r="D547" s="15" t="s">
        <v>1428</v>
      </c>
      <c r="E547" s="535" t="s">
        <v>719</v>
      </c>
      <c r="F547" s="310" t="s">
        <v>371</v>
      </c>
      <c r="G547" s="471">
        <v>45431</v>
      </c>
      <c r="H547" s="461" t="s">
        <v>218</v>
      </c>
      <c r="I547" s="462">
        <v>1</v>
      </c>
      <c r="J547" s="462"/>
      <c r="K547" s="462"/>
      <c r="L547" s="462"/>
      <c r="M547" s="462"/>
      <c r="N547" s="462"/>
      <c r="O547" s="462"/>
      <c r="P547" s="462"/>
      <c r="Q547" s="57"/>
      <c r="R547" s="463">
        <v>1</v>
      </c>
      <c r="S547" s="463"/>
      <c r="T547" s="463"/>
      <c r="U547" s="463"/>
      <c r="V547" s="470" t="s">
        <v>2092</v>
      </c>
      <c r="W547" s="465"/>
      <c r="X547" s="432"/>
    </row>
    <row r="548" spans="1:24" ht="27.75" customHeight="1">
      <c r="A548" s="286">
        <v>210</v>
      </c>
      <c r="B548" s="470" t="s">
        <v>1976</v>
      </c>
      <c r="C548" s="16" t="s">
        <v>468</v>
      </c>
      <c r="D548" s="15" t="s">
        <v>1428</v>
      </c>
      <c r="E548" s="535" t="s">
        <v>719</v>
      </c>
      <c r="F548" s="310" t="s">
        <v>409</v>
      </c>
      <c r="G548" s="471">
        <v>45432</v>
      </c>
      <c r="H548" s="461" t="s">
        <v>218</v>
      </c>
      <c r="I548" s="462">
        <v>1</v>
      </c>
      <c r="J548" s="462"/>
      <c r="K548" s="462"/>
      <c r="L548" s="462"/>
      <c r="M548" s="462"/>
      <c r="N548" s="462"/>
      <c r="O548" s="462"/>
      <c r="P548" s="462"/>
      <c r="Q548" s="57"/>
      <c r="R548" s="463">
        <v>1</v>
      </c>
      <c r="S548" s="463"/>
      <c r="T548" s="463"/>
      <c r="U548" s="463"/>
      <c r="V548" s="470" t="s">
        <v>2093</v>
      </c>
      <c r="W548" s="465"/>
      <c r="X548" s="432"/>
    </row>
    <row r="549" spans="1:24" ht="27.75" customHeight="1">
      <c r="A549" s="286">
        <v>211</v>
      </c>
      <c r="B549" s="470" t="s">
        <v>1974</v>
      </c>
      <c r="C549" s="16" t="s">
        <v>468</v>
      </c>
      <c r="D549" s="15" t="s">
        <v>1428</v>
      </c>
      <c r="E549" s="535" t="s">
        <v>719</v>
      </c>
      <c r="F549" s="310" t="s">
        <v>444</v>
      </c>
      <c r="G549" s="471">
        <v>45432</v>
      </c>
      <c r="H549" s="461" t="s">
        <v>218</v>
      </c>
      <c r="I549" s="462">
        <v>1</v>
      </c>
      <c r="J549" s="462"/>
      <c r="K549" s="462"/>
      <c r="L549" s="462"/>
      <c r="M549" s="462"/>
      <c r="N549" s="462"/>
      <c r="O549" s="462"/>
      <c r="P549" s="462"/>
      <c r="Q549" s="57"/>
      <c r="R549" s="463">
        <v>1</v>
      </c>
      <c r="S549" s="463"/>
      <c r="T549" s="463"/>
      <c r="U549" s="463"/>
      <c r="V549" s="470" t="s">
        <v>2091</v>
      </c>
      <c r="W549" s="465"/>
      <c r="X549" s="432"/>
    </row>
    <row r="550" spans="1:24" ht="27.75" customHeight="1">
      <c r="A550" s="286">
        <v>212</v>
      </c>
      <c r="B550" s="470" t="s">
        <v>1977</v>
      </c>
      <c r="C550" s="16" t="s">
        <v>468</v>
      </c>
      <c r="D550" s="15" t="s">
        <v>1428</v>
      </c>
      <c r="E550" s="535" t="s">
        <v>719</v>
      </c>
      <c r="F550" s="310" t="s">
        <v>235</v>
      </c>
      <c r="G550" s="471">
        <v>45432</v>
      </c>
      <c r="H550" s="461" t="s">
        <v>218</v>
      </c>
      <c r="I550" s="462">
        <v>1</v>
      </c>
      <c r="J550" s="462"/>
      <c r="K550" s="462"/>
      <c r="L550" s="462"/>
      <c r="M550" s="462"/>
      <c r="N550" s="462"/>
      <c r="O550" s="462"/>
      <c r="P550" s="462"/>
      <c r="Q550" s="57"/>
      <c r="R550" s="463">
        <v>1</v>
      </c>
      <c r="S550" s="463"/>
      <c r="T550" s="463"/>
      <c r="U550" s="463"/>
      <c r="V550" s="470" t="s">
        <v>2094</v>
      </c>
      <c r="W550" s="465"/>
      <c r="X550" s="432"/>
    </row>
    <row r="551" spans="1:24" ht="27.75" customHeight="1">
      <c r="A551" s="286">
        <v>213</v>
      </c>
      <c r="B551" s="470" t="s">
        <v>1978</v>
      </c>
      <c r="C551" s="16" t="s">
        <v>468</v>
      </c>
      <c r="D551" s="15" t="s">
        <v>1428</v>
      </c>
      <c r="E551" s="535" t="s">
        <v>719</v>
      </c>
      <c r="F551" s="310" t="s">
        <v>412</v>
      </c>
      <c r="G551" s="471">
        <v>45432</v>
      </c>
      <c r="H551" s="461" t="s">
        <v>218</v>
      </c>
      <c r="I551" s="462">
        <v>1</v>
      </c>
      <c r="J551" s="462"/>
      <c r="K551" s="462"/>
      <c r="L551" s="462"/>
      <c r="M551" s="462"/>
      <c r="N551" s="462"/>
      <c r="O551" s="462"/>
      <c r="P551" s="462"/>
      <c r="Q551" s="57"/>
      <c r="R551" s="463">
        <v>1</v>
      </c>
      <c r="S551" s="463"/>
      <c r="T551" s="463"/>
      <c r="U551" s="463"/>
      <c r="V551" s="470" t="s">
        <v>2095</v>
      </c>
      <c r="W551" s="465"/>
      <c r="X551" s="432"/>
    </row>
    <row r="552" spans="1:24" ht="27.75" customHeight="1">
      <c r="A552" s="286">
        <v>214</v>
      </c>
      <c r="B552" s="470" t="s">
        <v>1979</v>
      </c>
      <c r="C552" s="16" t="s">
        <v>468</v>
      </c>
      <c r="D552" s="15" t="s">
        <v>1428</v>
      </c>
      <c r="E552" s="535" t="s">
        <v>719</v>
      </c>
      <c r="F552" s="310" t="s">
        <v>371</v>
      </c>
      <c r="G552" s="471">
        <v>45432</v>
      </c>
      <c r="H552" s="461" t="s">
        <v>218</v>
      </c>
      <c r="I552" s="462">
        <v>1</v>
      </c>
      <c r="J552" s="462"/>
      <c r="K552" s="462"/>
      <c r="L552" s="462"/>
      <c r="M552" s="462"/>
      <c r="N552" s="462"/>
      <c r="O552" s="462"/>
      <c r="P552" s="462"/>
      <c r="Q552" s="57"/>
      <c r="R552" s="463">
        <v>1</v>
      </c>
      <c r="S552" s="463"/>
      <c r="T552" s="463"/>
      <c r="U552" s="463"/>
      <c r="V552" s="470" t="s">
        <v>2096</v>
      </c>
      <c r="W552" s="465"/>
      <c r="X552" s="432"/>
    </row>
    <row r="553" spans="1:24" ht="27.75" customHeight="1">
      <c r="A553" s="286">
        <v>215</v>
      </c>
      <c r="B553" s="470" t="s">
        <v>1980</v>
      </c>
      <c r="C553" s="16" t="s">
        <v>468</v>
      </c>
      <c r="D553" s="15" t="s">
        <v>1428</v>
      </c>
      <c r="E553" s="535" t="s">
        <v>719</v>
      </c>
      <c r="F553" s="310" t="s">
        <v>456</v>
      </c>
      <c r="G553" s="471">
        <v>45432</v>
      </c>
      <c r="H553" s="461" t="s">
        <v>218</v>
      </c>
      <c r="I553" s="462">
        <v>1</v>
      </c>
      <c r="J553" s="462"/>
      <c r="K553" s="462"/>
      <c r="L553" s="462"/>
      <c r="M553" s="462"/>
      <c r="N553" s="462"/>
      <c r="O553" s="462"/>
      <c r="P553" s="462"/>
      <c r="Q553" s="57"/>
      <c r="R553" s="463">
        <v>1</v>
      </c>
      <c r="S553" s="463"/>
      <c r="T553" s="463"/>
      <c r="U553" s="463"/>
      <c r="V553" s="470" t="s">
        <v>2097</v>
      </c>
      <c r="W553" s="465"/>
      <c r="X553" s="432"/>
    </row>
    <row r="554" spans="1:24" ht="27.75" customHeight="1">
      <c r="A554" s="286">
        <v>216</v>
      </c>
      <c r="B554" s="470" t="s">
        <v>1981</v>
      </c>
      <c r="C554" s="16" t="s">
        <v>468</v>
      </c>
      <c r="D554" s="15" t="s">
        <v>1428</v>
      </c>
      <c r="E554" s="535" t="s">
        <v>719</v>
      </c>
      <c r="F554" s="310" t="s">
        <v>410</v>
      </c>
      <c r="G554" s="471">
        <v>45432</v>
      </c>
      <c r="H554" s="461" t="s">
        <v>218</v>
      </c>
      <c r="I554" s="462">
        <v>1</v>
      </c>
      <c r="J554" s="462"/>
      <c r="K554" s="462"/>
      <c r="L554" s="462"/>
      <c r="M554" s="462"/>
      <c r="N554" s="462"/>
      <c r="O554" s="462"/>
      <c r="P554" s="462"/>
      <c r="Q554" s="57"/>
      <c r="R554" s="463">
        <v>1</v>
      </c>
      <c r="S554" s="463"/>
      <c r="T554" s="463"/>
      <c r="U554" s="463"/>
      <c r="V554" s="470" t="s">
        <v>2098</v>
      </c>
      <c r="W554" s="465"/>
      <c r="X554" s="432"/>
    </row>
    <row r="555" spans="1:24" ht="27.75" customHeight="1">
      <c r="A555" s="286">
        <v>217</v>
      </c>
      <c r="B555" s="470" t="s">
        <v>1982</v>
      </c>
      <c r="C555" s="16" t="s">
        <v>468</v>
      </c>
      <c r="D555" s="15" t="s">
        <v>1428</v>
      </c>
      <c r="E555" s="535" t="s">
        <v>719</v>
      </c>
      <c r="F555" s="310" t="s">
        <v>234</v>
      </c>
      <c r="G555" s="471">
        <v>45432</v>
      </c>
      <c r="H555" s="461" t="s">
        <v>218</v>
      </c>
      <c r="I555" s="462">
        <v>1</v>
      </c>
      <c r="J555" s="462"/>
      <c r="K555" s="462"/>
      <c r="L555" s="462"/>
      <c r="M555" s="462"/>
      <c r="N555" s="462"/>
      <c r="O555" s="462"/>
      <c r="P555" s="462"/>
      <c r="Q555" s="57"/>
      <c r="R555" s="463">
        <v>1</v>
      </c>
      <c r="S555" s="463"/>
      <c r="T555" s="463"/>
      <c r="U555" s="463"/>
      <c r="V555" s="470" t="s">
        <v>2099</v>
      </c>
      <c r="W555" s="465"/>
      <c r="X555" s="432"/>
    </row>
    <row r="556" spans="1:24" ht="27.75" customHeight="1">
      <c r="A556" s="286">
        <v>218</v>
      </c>
      <c r="B556" s="470" t="s">
        <v>1983</v>
      </c>
      <c r="C556" s="16" t="s">
        <v>468</v>
      </c>
      <c r="D556" s="15" t="s">
        <v>1428</v>
      </c>
      <c r="E556" s="535" t="s">
        <v>719</v>
      </c>
      <c r="F556" s="310" t="s">
        <v>446</v>
      </c>
      <c r="G556" s="471">
        <v>45432</v>
      </c>
      <c r="H556" s="461" t="s">
        <v>218</v>
      </c>
      <c r="I556" s="462">
        <v>1</v>
      </c>
      <c r="J556" s="462"/>
      <c r="K556" s="462"/>
      <c r="L556" s="462"/>
      <c r="M556" s="462"/>
      <c r="N556" s="462"/>
      <c r="O556" s="462"/>
      <c r="P556" s="462"/>
      <c r="Q556" s="57"/>
      <c r="R556" s="463">
        <v>1</v>
      </c>
      <c r="S556" s="463"/>
      <c r="T556" s="463"/>
      <c r="U556" s="463"/>
      <c r="V556" s="470" t="s">
        <v>2100</v>
      </c>
      <c r="W556" s="465"/>
      <c r="X556" s="432"/>
    </row>
    <row r="557" spans="1:24" ht="27.75" customHeight="1">
      <c r="A557" s="286">
        <v>219</v>
      </c>
      <c r="B557" s="470" t="s">
        <v>1984</v>
      </c>
      <c r="C557" s="16" t="s">
        <v>468</v>
      </c>
      <c r="D557" s="15" t="s">
        <v>1428</v>
      </c>
      <c r="E557" s="535" t="s">
        <v>719</v>
      </c>
      <c r="F557" s="310" t="s">
        <v>418</v>
      </c>
      <c r="G557" s="471">
        <v>45432</v>
      </c>
      <c r="H557" s="461" t="s">
        <v>218</v>
      </c>
      <c r="I557" s="462">
        <v>1</v>
      </c>
      <c r="J557" s="462"/>
      <c r="K557" s="462"/>
      <c r="L557" s="462"/>
      <c r="M557" s="462"/>
      <c r="N557" s="462"/>
      <c r="O557" s="462"/>
      <c r="P557" s="462"/>
      <c r="Q557" s="57"/>
      <c r="R557" s="463">
        <v>1</v>
      </c>
      <c r="S557" s="463"/>
      <c r="T557" s="463"/>
      <c r="U557" s="463"/>
      <c r="V557" s="470" t="s">
        <v>2101</v>
      </c>
      <c r="W557" s="465"/>
      <c r="X557" s="432"/>
    </row>
    <row r="558" spans="1:24" ht="27.75" customHeight="1">
      <c r="A558" s="286">
        <v>220</v>
      </c>
      <c r="B558" s="470" t="s">
        <v>1985</v>
      </c>
      <c r="C558" s="16" t="s">
        <v>468</v>
      </c>
      <c r="D558" s="15" t="s">
        <v>1428</v>
      </c>
      <c r="E558" s="535" t="s">
        <v>719</v>
      </c>
      <c r="F558" s="310" t="s">
        <v>371</v>
      </c>
      <c r="G558" s="471">
        <v>45432</v>
      </c>
      <c r="H558" s="461" t="s">
        <v>218</v>
      </c>
      <c r="I558" s="462">
        <v>1</v>
      </c>
      <c r="J558" s="462"/>
      <c r="K558" s="462"/>
      <c r="L558" s="462"/>
      <c r="M558" s="462"/>
      <c r="N558" s="462"/>
      <c r="O558" s="462"/>
      <c r="P558" s="462"/>
      <c r="Q558" s="57"/>
      <c r="R558" s="463">
        <v>1</v>
      </c>
      <c r="S558" s="463"/>
      <c r="T558" s="463"/>
      <c r="U558" s="463"/>
      <c r="V558" s="470" t="s">
        <v>2102</v>
      </c>
      <c r="W558" s="465"/>
      <c r="X558" s="432"/>
    </row>
    <row r="559" spans="1:24" ht="27.75" customHeight="1">
      <c r="A559" s="286">
        <v>221</v>
      </c>
      <c r="B559" s="470" t="s">
        <v>1986</v>
      </c>
      <c r="C559" s="16" t="s">
        <v>468</v>
      </c>
      <c r="D559" s="15" t="s">
        <v>1428</v>
      </c>
      <c r="E559" s="535" t="s">
        <v>719</v>
      </c>
      <c r="F559" s="310" t="s">
        <v>409</v>
      </c>
      <c r="G559" s="471">
        <v>45433</v>
      </c>
      <c r="H559" s="461" t="s">
        <v>218</v>
      </c>
      <c r="I559" s="462">
        <v>1</v>
      </c>
      <c r="J559" s="462"/>
      <c r="K559" s="462"/>
      <c r="L559" s="462"/>
      <c r="M559" s="462"/>
      <c r="N559" s="462"/>
      <c r="O559" s="462"/>
      <c r="P559" s="462"/>
      <c r="Q559" s="57"/>
      <c r="R559" s="463">
        <v>1</v>
      </c>
      <c r="S559" s="463"/>
      <c r="T559" s="463"/>
      <c r="U559" s="463"/>
      <c r="V559" s="470" t="s">
        <v>2103</v>
      </c>
      <c r="W559" s="465"/>
      <c r="X559" s="432"/>
    </row>
    <row r="560" spans="1:24" ht="27.75" customHeight="1">
      <c r="A560" s="286">
        <v>222</v>
      </c>
      <c r="B560" s="470" t="s">
        <v>1987</v>
      </c>
      <c r="C560" s="16" t="s">
        <v>468</v>
      </c>
      <c r="D560" s="15" t="s">
        <v>1428</v>
      </c>
      <c r="E560" s="535" t="s">
        <v>719</v>
      </c>
      <c r="F560" s="310" t="s">
        <v>444</v>
      </c>
      <c r="G560" s="471">
        <v>45433</v>
      </c>
      <c r="H560" s="461" t="s">
        <v>218</v>
      </c>
      <c r="I560" s="462">
        <v>1</v>
      </c>
      <c r="J560" s="462"/>
      <c r="K560" s="462"/>
      <c r="L560" s="462"/>
      <c r="M560" s="462"/>
      <c r="N560" s="462"/>
      <c r="O560" s="462"/>
      <c r="P560" s="462"/>
      <c r="Q560" s="57"/>
      <c r="R560" s="463">
        <v>1</v>
      </c>
      <c r="S560" s="463"/>
      <c r="T560" s="463"/>
      <c r="U560" s="463"/>
      <c r="V560" s="470" t="s">
        <v>2104</v>
      </c>
      <c r="W560" s="465"/>
      <c r="X560" s="432"/>
    </row>
    <row r="561" spans="1:24" ht="27.75" customHeight="1">
      <c r="A561" s="286">
        <v>223</v>
      </c>
      <c r="B561" s="470" t="s">
        <v>1988</v>
      </c>
      <c r="C561" s="16" t="s">
        <v>468</v>
      </c>
      <c r="D561" s="15" t="s">
        <v>1428</v>
      </c>
      <c r="E561" s="535" t="s">
        <v>719</v>
      </c>
      <c r="F561" s="310" t="s">
        <v>235</v>
      </c>
      <c r="G561" s="471">
        <v>45433</v>
      </c>
      <c r="H561" s="461" t="s">
        <v>218</v>
      </c>
      <c r="I561" s="462">
        <v>1</v>
      </c>
      <c r="J561" s="462"/>
      <c r="K561" s="462"/>
      <c r="L561" s="462"/>
      <c r="M561" s="462"/>
      <c r="N561" s="462"/>
      <c r="O561" s="462"/>
      <c r="P561" s="462"/>
      <c r="Q561" s="57"/>
      <c r="R561" s="463">
        <v>1</v>
      </c>
      <c r="S561" s="463"/>
      <c r="T561" s="463"/>
      <c r="U561" s="463"/>
      <c r="V561" s="470" t="s">
        <v>2105</v>
      </c>
      <c r="W561" s="465"/>
      <c r="X561" s="432"/>
    </row>
    <row r="562" spans="1:24" ht="27.75" customHeight="1">
      <c r="A562" s="286">
        <v>224</v>
      </c>
      <c r="B562" s="470" t="s">
        <v>1989</v>
      </c>
      <c r="C562" s="16" t="s">
        <v>468</v>
      </c>
      <c r="D562" s="15" t="s">
        <v>1428</v>
      </c>
      <c r="E562" s="535" t="s">
        <v>719</v>
      </c>
      <c r="F562" s="310" t="s">
        <v>412</v>
      </c>
      <c r="G562" s="471">
        <v>45433</v>
      </c>
      <c r="H562" s="461" t="s">
        <v>218</v>
      </c>
      <c r="I562" s="462">
        <v>1</v>
      </c>
      <c r="J562" s="462"/>
      <c r="K562" s="462"/>
      <c r="L562" s="462"/>
      <c r="M562" s="462"/>
      <c r="N562" s="462"/>
      <c r="O562" s="462"/>
      <c r="P562" s="462"/>
      <c r="Q562" s="57"/>
      <c r="R562" s="463">
        <v>1</v>
      </c>
      <c r="S562" s="463"/>
      <c r="T562" s="463"/>
      <c r="U562" s="463"/>
      <c r="V562" s="470" t="s">
        <v>2106</v>
      </c>
      <c r="W562" s="465"/>
      <c r="X562" s="432"/>
    </row>
    <row r="563" spans="1:24" ht="27.75" customHeight="1">
      <c r="A563" s="286">
        <v>225</v>
      </c>
      <c r="B563" s="470" t="s">
        <v>1977</v>
      </c>
      <c r="C563" s="16" t="s">
        <v>468</v>
      </c>
      <c r="D563" s="15" t="s">
        <v>1428</v>
      </c>
      <c r="E563" s="535" t="s">
        <v>719</v>
      </c>
      <c r="F563" s="310" t="s">
        <v>371</v>
      </c>
      <c r="G563" s="471">
        <v>45433</v>
      </c>
      <c r="H563" s="461" t="s">
        <v>218</v>
      </c>
      <c r="I563" s="462">
        <v>1</v>
      </c>
      <c r="J563" s="462"/>
      <c r="K563" s="462"/>
      <c r="L563" s="462"/>
      <c r="M563" s="462"/>
      <c r="N563" s="462"/>
      <c r="O563" s="462"/>
      <c r="P563" s="462"/>
      <c r="Q563" s="57"/>
      <c r="R563" s="463">
        <v>1</v>
      </c>
      <c r="S563" s="463"/>
      <c r="T563" s="463"/>
      <c r="U563" s="463"/>
      <c r="V563" s="470" t="s">
        <v>2094</v>
      </c>
      <c r="W563" s="465"/>
      <c r="X563" s="432"/>
    </row>
    <row r="564" spans="1:24" ht="27.75" customHeight="1">
      <c r="A564" s="286">
        <v>226</v>
      </c>
      <c r="B564" s="470" t="s">
        <v>1973</v>
      </c>
      <c r="C564" s="16" t="s">
        <v>468</v>
      </c>
      <c r="D564" s="15" t="s">
        <v>1428</v>
      </c>
      <c r="E564" s="535" t="s">
        <v>719</v>
      </c>
      <c r="F564" s="310" t="s">
        <v>456</v>
      </c>
      <c r="G564" s="471">
        <v>45433</v>
      </c>
      <c r="H564" s="461" t="s">
        <v>218</v>
      </c>
      <c r="I564" s="462">
        <v>1</v>
      </c>
      <c r="J564" s="462"/>
      <c r="K564" s="462"/>
      <c r="L564" s="462"/>
      <c r="M564" s="462"/>
      <c r="N564" s="462"/>
      <c r="O564" s="462"/>
      <c r="P564" s="462"/>
      <c r="Q564" s="57"/>
      <c r="R564" s="463">
        <v>1</v>
      </c>
      <c r="S564" s="463"/>
      <c r="T564" s="463"/>
      <c r="U564" s="463"/>
      <c r="V564" s="470" t="s">
        <v>2090</v>
      </c>
      <c r="W564" s="465"/>
      <c r="X564" s="432"/>
    </row>
    <row r="565" spans="1:24" ht="27.75" customHeight="1">
      <c r="A565" s="286">
        <v>227</v>
      </c>
      <c r="B565" s="470" t="s">
        <v>1990</v>
      </c>
      <c r="C565" s="16" t="s">
        <v>468</v>
      </c>
      <c r="D565" s="15" t="s">
        <v>1428</v>
      </c>
      <c r="E565" s="535" t="s">
        <v>719</v>
      </c>
      <c r="F565" s="310" t="s">
        <v>410</v>
      </c>
      <c r="G565" s="471">
        <v>45433</v>
      </c>
      <c r="H565" s="461" t="s">
        <v>218</v>
      </c>
      <c r="I565" s="462">
        <v>1</v>
      </c>
      <c r="J565" s="462"/>
      <c r="K565" s="462"/>
      <c r="L565" s="462"/>
      <c r="M565" s="462"/>
      <c r="N565" s="462"/>
      <c r="O565" s="462"/>
      <c r="P565" s="462"/>
      <c r="Q565" s="57"/>
      <c r="R565" s="463">
        <v>1</v>
      </c>
      <c r="S565" s="463"/>
      <c r="T565" s="463"/>
      <c r="U565" s="463"/>
      <c r="V565" s="470" t="s">
        <v>2099</v>
      </c>
      <c r="W565" s="465"/>
      <c r="X565" s="432"/>
    </row>
    <row r="566" spans="1:24" ht="27.75" customHeight="1">
      <c r="A566" s="286">
        <v>228</v>
      </c>
      <c r="B566" s="470" t="s">
        <v>1991</v>
      </c>
      <c r="C566" s="16" t="s">
        <v>468</v>
      </c>
      <c r="D566" s="15" t="s">
        <v>1428</v>
      </c>
      <c r="E566" s="535" t="s">
        <v>719</v>
      </c>
      <c r="F566" s="310" t="s">
        <v>234</v>
      </c>
      <c r="G566" s="471">
        <v>45433</v>
      </c>
      <c r="H566" s="461" t="s">
        <v>218</v>
      </c>
      <c r="I566" s="462">
        <v>1</v>
      </c>
      <c r="J566" s="462"/>
      <c r="K566" s="462"/>
      <c r="L566" s="462"/>
      <c r="M566" s="462"/>
      <c r="N566" s="462"/>
      <c r="O566" s="462"/>
      <c r="P566" s="462"/>
      <c r="Q566" s="57"/>
      <c r="R566" s="463">
        <v>1</v>
      </c>
      <c r="S566" s="463"/>
      <c r="T566" s="463"/>
      <c r="U566" s="463"/>
      <c r="V566" s="470" t="s">
        <v>2107</v>
      </c>
      <c r="W566" s="465"/>
      <c r="X566" s="432"/>
    </row>
    <row r="567" spans="1:24" ht="27.75" customHeight="1">
      <c r="A567" s="286">
        <v>229</v>
      </c>
      <c r="B567" s="470" t="s">
        <v>1992</v>
      </c>
      <c r="C567" s="16" t="s">
        <v>468</v>
      </c>
      <c r="D567" s="15" t="s">
        <v>1428</v>
      </c>
      <c r="E567" s="535" t="s">
        <v>719</v>
      </c>
      <c r="F567" s="310" t="s">
        <v>446</v>
      </c>
      <c r="G567" s="471">
        <v>45433</v>
      </c>
      <c r="H567" s="461" t="s">
        <v>218</v>
      </c>
      <c r="I567" s="462">
        <v>1</v>
      </c>
      <c r="J567" s="462"/>
      <c r="K567" s="462"/>
      <c r="L567" s="462"/>
      <c r="M567" s="462"/>
      <c r="N567" s="462"/>
      <c r="O567" s="462"/>
      <c r="P567" s="462"/>
      <c r="Q567" s="57"/>
      <c r="R567" s="463">
        <v>1</v>
      </c>
      <c r="S567" s="463"/>
      <c r="T567" s="463"/>
      <c r="U567" s="463"/>
      <c r="V567" s="470" t="s">
        <v>2108</v>
      </c>
      <c r="W567" s="465"/>
      <c r="X567" s="432"/>
    </row>
    <row r="568" spans="1:24" ht="27.75" customHeight="1">
      <c r="A568" s="286">
        <v>230</v>
      </c>
      <c r="B568" s="470" t="s">
        <v>1993</v>
      </c>
      <c r="C568" s="16" t="s">
        <v>468</v>
      </c>
      <c r="D568" s="15" t="s">
        <v>1428</v>
      </c>
      <c r="E568" s="535" t="s">
        <v>719</v>
      </c>
      <c r="F568" s="310" t="s">
        <v>418</v>
      </c>
      <c r="G568" s="471">
        <v>45433</v>
      </c>
      <c r="H568" s="461" t="s">
        <v>218</v>
      </c>
      <c r="I568" s="462">
        <v>1</v>
      </c>
      <c r="J568" s="462"/>
      <c r="K568" s="462"/>
      <c r="L568" s="462"/>
      <c r="M568" s="462"/>
      <c r="N568" s="462"/>
      <c r="O568" s="462"/>
      <c r="P568" s="462"/>
      <c r="Q568" s="57"/>
      <c r="R568" s="463">
        <v>1</v>
      </c>
      <c r="S568" s="463"/>
      <c r="T568" s="463"/>
      <c r="U568" s="463"/>
      <c r="V568" s="470" t="s">
        <v>2109</v>
      </c>
      <c r="W568" s="465"/>
      <c r="X568" s="432"/>
    </row>
    <row r="569" spans="1:24" ht="27.75" customHeight="1">
      <c r="A569" s="286">
        <v>231</v>
      </c>
      <c r="B569" s="470" t="s">
        <v>1994</v>
      </c>
      <c r="C569" s="16" t="s">
        <v>468</v>
      </c>
      <c r="D569" s="15" t="s">
        <v>1428</v>
      </c>
      <c r="E569" s="535" t="s">
        <v>720</v>
      </c>
      <c r="F569" s="310" t="s">
        <v>371</v>
      </c>
      <c r="G569" s="471">
        <v>45433</v>
      </c>
      <c r="H569" s="461" t="s">
        <v>218</v>
      </c>
      <c r="I569" s="462">
        <v>1</v>
      </c>
      <c r="J569" s="462"/>
      <c r="K569" s="462"/>
      <c r="L569" s="462"/>
      <c r="M569" s="462"/>
      <c r="N569" s="462"/>
      <c r="O569" s="462"/>
      <c r="P569" s="462"/>
      <c r="Q569" s="57"/>
      <c r="R569" s="463">
        <v>1</v>
      </c>
      <c r="S569" s="463"/>
      <c r="T569" s="463"/>
      <c r="U569" s="463"/>
      <c r="V569" s="470" t="s">
        <v>2101</v>
      </c>
      <c r="W569" s="465"/>
      <c r="X569" s="432"/>
    </row>
    <row r="570" spans="1:24" ht="27.75" customHeight="1">
      <c r="A570" s="286">
        <v>232</v>
      </c>
      <c r="B570" s="470" t="s">
        <v>1990</v>
      </c>
      <c r="C570" s="16" t="s">
        <v>468</v>
      </c>
      <c r="D570" s="15" t="s">
        <v>1428</v>
      </c>
      <c r="E570" s="535" t="s">
        <v>719</v>
      </c>
      <c r="F570" s="310" t="s">
        <v>409</v>
      </c>
      <c r="G570" s="471">
        <v>45434</v>
      </c>
      <c r="H570" s="461" t="s">
        <v>218</v>
      </c>
      <c r="I570" s="462">
        <v>1</v>
      </c>
      <c r="J570" s="462"/>
      <c r="K570" s="462"/>
      <c r="L570" s="462"/>
      <c r="M570" s="462"/>
      <c r="N570" s="462"/>
      <c r="O570" s="462"/>
      <c r="P570" s="462"/>
      <c r="Q570" s="57"/>
      <c r="R570" s="463">
        <v>1</v>
      </c>
      <c r="S570" s="463"/>
      <c r="T570" s="463"/>
      <c r="U570" s="463"/>
      <c r="V570" s="470" t="s">
        <v>2099</v>
      </c>
      <c r="W570" s="465"/>
      <c r="X570" s="432"/>
    </row>
    <row r="571" spans="1:24" ht="27.75" customHeight="1">
      <c r="A571" s="286">
        <v>233</v>
      </c>
      <c r="B571" s="470" t="s">
        <v>1995</v>
      </c>
      <c r="C571" s="16" t="s">
        <v>468</v>
      </c>
      <c r="D571" s="15" t="s">
        <v>1428</v>
      </c>
      <c r="E571" s="535" t="s">
        <v>720</v>
      </c>
      <c r="F571" s="310" t="s">
        <v>444</v>
      </c>
      <c r="G571" s="471">
        <v>45434</v>
      </c>
      <c r="H571" s="461" t="s">
        <v>218</v>
      </c>
      <c r="I571" s="462">
        <v>1</v>
      </c>
      <c r="J571" s="462"/>
      <c r="K571" s="462"/>
      <c r="L571" s="462"/>
      <c r="M571" s="462"/>
      <c r="N571" s="462"/>
      <c r="O571" s="462"/>
      <c r="P571" s="462"/>
      <c r="Q571" s="57"/>
      <c r="R571" s="463">
        <v>1</v>
      </c>
      <c r="S571" s="463"/>
      <c r="T571" s="463"/>
      <c r="U571" s="463"/>
      <c r="V571" s="470" t="s">
        <v>2110</v>
      </c>
      <c r="W571" s="465"/>
      <c r="X571" s="432"/>
    </row>
    <row r="572" spans="1:24" ht="27.75" customHeight="1">
      <c r="A572" s="286">
        <v>234</v>
      </c>
      <c r="B572" s="470" t="s">
        <v>1996</v>
      </c>
      <c r="C572" s="16" t="s">
        <v>468</v>
      </c>
      <c r="D572" s="15" t="s">
        <v>1428</v>
      </c>
      <c r="E572" s="537" t="s">
        <v>719</v>
      </c>
      <c r="F572" s="310" t="s">
        <v>235</v>
      </c>
      <c r="G572" s="471">
        <v>45434</v>
      </c>
      <c r="H572" s="461" t="s">
        <v>218</v>
      </c>
      <c r="I572" s="462">
        <v>1</v>
      </c>
      <c r="J572" s="462"/>
      <c r="K572" s="462"/>
      <c r="L572" s="462"/>
      <c r="M572" s="462"/>
      <c r="N572" s="462"/>
      <c r="O572" s="462"/>
      <c r="P572" s="462"/>
      <c r="Q572" s="57"/>
      <c r="R572" s="463">
        <v>1</v>
      </c>
      <c r="S572" s="463"/>
      <c r="T572" s="463"/>
      <c r="U572" s="463"/>
      <c r="V572" s="470" t="s">
        <v>2111</v>
      </c>
      <c r="W572" s="465"/>
      <c r="X572" s="432"/>
    </row>
    <row r="573" spans="1:24" ht="27.75" customHeight="1">
      <c r="A573" s="286">
        <v>235</v>
      </c>
      <c r="B573" s="470" t="s">
        <v>1997</v>
      </c>
      <c r="C573" s="16" t="s">
        <v>468</v>
      </c>
      <c r="D573" s="15" t="s">
        <v>1428</v>
      </c>
      <c r="E573" s="537" t="s">
        <v>719</v>
      </c>
      <c r="F573" s="310" t="s">
        <v>412</v>
      </c>
      <c r="G573" s="471">
        <v>45434</v>
      </c>
      <c r="H573" s="461" t="s">
        <v>218</v>
      </c>
      <c r="I573" s="462">
        <v>1</v>
      </c>
      <c r="J573" s="462"/>
      <c r="K573" s="462"/>
      <c r="L573" s="462"/>
      <c r="M573" s="462"/>
      <c r="N573" s="462"/>
      <c r="O573" s="462"/>
      <c r="P573" s="462"/>
      <c r="Q573" s="57"/>
      <c r="R573" s="463">
        <v>1</v>
      </c>
      <c r="S573" s="463"/>
      <c r="T573" s="463"/>
      <c r="U573" s="463"/>
      <c r="V573" s="470" t="s">
        <v>2112</v>
      </c>
      <c r="W573" s="465"/>
      <c r="X573" s="432"/>
    </row>
    <row r="574" spans="1:24" ht="27.75" customHeight="1">
      <c r="A574" s="286">
        <v>236</v>
      </c>
      <c r="B574" s="470" t="s">
        <v>1972</v>
      </c>
      <c r="C574" s="16" t="s">
        <v>468</v>
      </c>
      <c r="D574" s="15" t="s">
        <v>1428</v>
      </c>
      <c r="E574" s="537" t="s">
        <v>719</v>
      </c>
      <c r="F574" s="310" t="s">
        <v>371</v>
      </c>
      <c r="G574" s="471">
        <v>45434</v>
      </c>
      <c r="H574" s="461" t="s">
        <v>218</v>
      </c>
      <c r="I574" s="462">
        <v>1</v>
      </c>
      <c r="J574" s="462"/>
      <c r="K574" s="462"/>
      <c r="L574" s="462"/>
      <c r="M574" s="462"/>
      <c r="N574" s="462"/>
      <c r="O574" s="462"/>
      <c r="P574" s="462"/>
      <c r="Q574" s="57"/>
      <c r="R574" s="463">
        <v>1</v>
      </c>
      <c r="S574" s="463"/>
      <c r="T574" s="463"/>
      <c r="U574" s="463"/>
      <c r="V574" s="470" t="s">
        <v>2089</v>
      </c>
      <c r="W574" s="465"/>
      <c r="X574" s="432"/>
    </row>
    <row r="575" spans="1:24" ht="27.75" customHeight="1">
      <c r="A575" s="286">
        <v>237</v>
      </c>
      <c r="B575" s="470" t="s">
        <v>1998</v>
      </c>
      <c r="C575" s="16" t="s">
        <v>468</v>
      </c>
      <c r="D575" s="15" t="s">
        <v>1428</v>
      </c>
      <c r="E575" s="537" t="s">
        <v>719</v>
      </c>
      <c r="F575" s="310" t="s">
        <v>456</v>
      </c>
      <c r="G575" s="471">
        <v>45434</v>
      </c>
      <c r="H575" s="461" t="s">
        <v>218</v>
      </c>
      <c r="I575" s="462">
        <v>1</v>
      </c>
      <c r="J575" s="462"/>
      <c r="K575" s="462"/>
      <c r="L575" s="462"/>
      <c r="M575" s="462"/>
      <c r="N575" s="462"/>
      <c r="O575" s="462"/>
      <c r="P575" s="462"/>
      <c r="Q575" s="57"/>
      <c r="R575" s="463">
        <v>1</v>
      </c>
      <c r="S575" s="463"/>
      <c r="T575" s="463"/>
      <c r="U575" s="463"/>
      <c r="V575" s="470" t="s">
        <v>2113</v>
      </c>
      <c r="W575" s="465"/>
      <c r="X575" s="432"/>
    </row>
    <row r="576" spans="1:24" ht="27.75" customHeight="1">
      <c r="A576" s="286">
        <v>238</v>
      </c>
      <c r="B576" s="470" t="s">
        <v>1996</v>
      </c>
      <c r="C576" s="16" t="s">
        <v>468</v>
      </c>
      <c r="D576" s="15" t="s">
        <v>1428</v>
      </c>
      <c r="E576" s="537" t="s">
        <v>719</v>
      </c>
      <c r="F576" s="310" t="s">
        <v>410</v>
      </c>
      <c r="G576" s="471">
        <v>45434</v>
      </c>
      <c r="H576" s="461" t="s">
        <v>218</v>
      </c>
      <c r="I576" s="462">
        <v>1</v>
      </c>
      <c r="J576" s="462"/>
      <c r="K576" s="462"/>
      <c r="L576" s="462"/>
      <c r="M576" s="462"/>
      <c r="N576" s="462"/>
      <c r="O576" s="462"/>
      <c r="P576" s="462"/>
      <c r="Q576" s="57"/>
      <c r="R576" s="463">
        <v>1</v>
      </c>
      <c r="S576" s="463"/>
      <c r="T576" s="463"/>
      <c r="U576" s="463"/>
      <c r="V576" s="470" t="s">
        <v>2111</v>
      </c>
      <c r="W576" s="465"/>
      <c r="X576" s="432"/>
    </row>
    <row r="577" spans="1:24" ht="27.75" customHeight="1">
      <c r="A577" s="286">
        <v>239</v>
      </c>
      <c r="B577" s="470" t="s">
        <v>1999</v>
      </c>
      <c r="C577" s="16" t="s">
        <v>468</v>
      </c>
      <c r="D577" s="15" t="s">
        <v>1428</v>
      </c>
      <c r="E577" s="537" t="s">
        <v>720</v>
      </c>
      <c r="F577" s="310" t="s">
        <v>234</v>
      </c>
      <c r="G577" s="471">
        <v>45434</v>
      </c>
      <c r="H577" s="461" t="s">
        <v>218</v>
      </c>
      <c r="I577" s="462">
        <v>1</v>
      </c>
      <c r="J577" s="462"/>
      <c r="K577" s="462"/>
      <c r="L577" s="462"/>
      <c r="M577" s="462"/>
      <c r="N577" s="462"/>
      <c r="O577" s="462"/>
      <c r="P577" s="462"/>
      <c r="Q577" s="57"/>
      <c r="R577" s="463">
        <v>1</v>
      </c>
      <c r="S577" s="463"/>
      <c r="T577" s="463"/>
      <c r="U577" s="463"/>
      <c r="V577" s="470" t="s">
        <v>2114</v>
      </c>
      <c r="W577" s="465"/>
      <c r="X577" s="432"/>
    </row>
    <row r="578" spans="1:24" ht="27.75" customHeight="1">
      <c r="A578" s="286">
        <v>240</v>
      </c>
      <c r="B578" s="470" t="s">
        <v>1994</v>
      </c>
      <c r="C578" s="16" t="s">
        <v>468</v>
      </c>
      <c r="D578" s="15" t="s">
        <v>1428</v>
      </c>
      <c r="E578" s="537" t="s">
        <v>720</v>
      </c>
      <c r="F578" s="310" t="s">
        <v>446</v>
      </c>
      <c r="G578" s="471">
        <v>45434</v>
      </c>
      <c r="H578" s="461" t="s">
        <v>218</v>
      </c>
      <c r="I578" s="462">
        <v>1</v>
      </c>
      <c r="J578" s="462"/>
      <c r="K578" s="462"/>
      <c r="L578" s="462"/>
      <c r="M578" s="462"/>
      <c r="N578" s="462"/>
      <c r="O578" s="462"/>
      <c r="P578" s="462"/>
      <c r="Q578" s="57"/>
      <c r="R578" s="463">
        <v>1</v>
      </c>
      <c r="S578" s="463"/>
      <c r="T578" s="463"/>
      <c r="U578" s="463"/>
      <c r="V578" s="470" t="s">
        <v>2101</v>
      </c>
      <c r="W578" s="465"/>
      <c r="X578" s="432"/>
    </row>
    <row r="579" spans="1:24" ht="27.75" customHeight="1">
      <c r="A579" s="286">
        <v>241</v>
      </c>
      <c r="B579" s="470" t="s">
        <v>1990</v>
      </c>
      <c r="C579" s="16" t="s">
        <v>468</v>
      </c>
      <c r="D579" s="15" t="s">
        <v>1428</v>
      </c>
      <c r="E579" s="537" t="s">
        <v>720</v>
      </c>
      <c r="F579" s="310" t="s">
        <v>418</v>
      </c>
      <c r="G579" s="471">
        <v>45434</v>
      </c>
      <c r="H579" s="461" t="s">
        <v>218</v>
      </c>
      <c r="I579" s="462">
        <v>1</v>
      </c>
      <c r="J579" s="462"/>
      <c r="K579" s="462"/>
      <c r="L579" s="462"/>
      <c r="M579" s="462"/>
      <c r="N579" s="462"/>
      <c r="O579" s="462"/>
      <c r="P579" s="462"/>
      <c r="Q579" s="57"/>
      <c r="R579" s="463">
        <v>1</v>
      </c>
      <c r="S579" s="463"/>
      <c r="T579" s="463"/>
      <c r="U579" s="463"/>
      <c r="V579" s="470" t="s">
        <v>2099</v>
      </c>
      <c r="W579" s="465"/>
      <c r="X579" s="432"/>
    </row>
    <row r="580" spans="1:24" ht="27.75" customHeight="1">
      <c r="A580" s="286">
        <v>242</v>
      </c>
      <c r="B580" s="470" t="s">
        <v>1995</v>
      </c>
      <c r="C580" s="16" t="s">
        <v>468</v>
      </c>
      <c r="D580" s="15" t="s">
        <v>1428</v>
      </c>
      <c r="E580" s="537" t="s">
        <v>720</v>
      </c>
      <c r="F580" s="310" t="s">
        <v>371</v>
      </c>
      <c r="G580" s="471">
        <v>45434</v>
      </c>
      <c r="H580" s="461" t="s">
        <v>218</v>
      </c>
      <c r="I580" s="462">
        <v>1</v>
      </c>
      <c r="J580" s="462"/>
      <c r="K580" s="462"/>
      <c r="L580" s="462"/>
      <c r="M580" s="462"/>
      <c r="N580" s="462"/>
      <c r="O580" s="462"/>
      <c r="P580" s="462"/>
      <c r="Q580" s="57"/>
      <c r="R580" s="463">
        <v>1</v>
      </c>
      <c r="S580" s="463"/>
      <c r="T580" s="463"/>
      <c r="U580" s="463"/>
      <c r="V580" s="470" t="s">
        <v>2110</v>
      </c>
      <c r="W580" s="465"/>
      <c r="X580" s="432"/>
    </row>
    <row r="581" spans="1:24" ht="27.75" customHeight="1">
      <c r="A581" s="286"/>
      <c r="B581" s="288"/>
      <c r="C581" s="289"/>
      <c r="D581" s="288"/>
      <c r="E581" s="289"/>
      <c r="F581" s="287"/>
      <c r="G581" s="538">
        <f>SUM(I581:P581)</f>
        <v>242</v>
      </c>
      <c r="H581" s="290"/>
      <c r="I581" s="291">
        <f>SUM(I339:I580)</f>
        <v>61</v>
      </c>
      <c r="J581" s="291">
        <f>SUM(J339:J580)</f>
        <v>178</v>
      </c>
      <c r="K581" s="291">
        <f t="shared" ref="K581:P581" si="5">SUM(K339:K580)</f>
        <v>0</v>
      </c>
      <c r="L581" s="291">
        <f t="shared" si="5"/>
        <v>0</v>
      </c>
      <c r="M581" s="291">
        <f t="shared" si="5"/>
        <v>3</v>
      </c>
      <c r="N581" s="291">
        <f t="shared" si="5"/>
        <v>0</v>
      </c>
      <c r="O581" s="291">
        <f t="shared" si="5"/>
        <v>0</v>
      </c>
      <c r="P581" s="291">
        <f t="shared" si="5"/>
        <v>0</v>
      </c>
      <c r="Q581" s="280"/>
      <c r="R581" s="281"/>
      <c r="S581" s="281"/>
      <c r="T581" s="281"/>
      <c r="U581" s="281"/>
      <c r="V581" s="292"/>
      <c r="W581" s="258"/>
      <c r="X581" s="259"/>
    </row>
    <row r="582" spans="1:24" ht="27.75" customHeight="1">
      <c r="A582" s="87" t="s">
        <v>2000</v>
      </c>
      <c r="B582" s="88"/>
      <c r="C582" s="88"/>
      <c r="D582" s="88"/>
      <c r="E582" s="88"/>
      <c r="F582" s="88"/>
      <c r="G582" s="88"/>
      <c r="H582" s="88"/>
      <c r="I582" s="88"/>
      <c r="J582" s="88"/>
      <c r="K582" s="88"/>
      <c r="L582" s="88"/>
      <c r="M582" s="88"/>
      <c r="N582" s="88"/>
      <c r="O582" s="88"/>
      <c r="P582" s="89"/>
      <c r="Q582" s="90"/>
      <c r="R582" s="91"/>
      <c r="S582" s="501">
        <f>G588</f>
        <v>5</v>
      </c>
      <c r="T582" s="501"/>
      <c r="U582" s="522" t="s">
        <v>206</v>
      </c>
      <c r="V582" s="522"/>
      <c r="W582" s="92"/>
      <c r="X582" s="92"/>
    </row>
    <row r="583" spans="1:24" ht="27.75" customHeight="1">
      <c r="A583" s="14">
        <v>1</v>
      </c>
      <c r="B583" s="312" t="s">
        <v>2001</v>
      </c>
      <c r="C583" s="16" t="s">
        <v>278</v>
      </c>
      <c r="D583" s="16" t="s">
        <v>370</v>
      </c>
      <c r="E583" s="253" t="s">
        <v>364</v>
      </c>
      <c r="F583" s="314" t="s">
        <v>437</v>
      </c>
      <c r="G583" s="313">
        <v>45413</v>
      </c>
      <c r="H583" s="278" t="s">
        <v>218</v>
      </c>
      <c r="I583" s="50">
        <v>1</v>
      </c>
      <c r="J583" s="50"/>
      <c r="K583" s="50"/>
      <c r="L583" s="50"/>
      <c r="M583" s="50"/>
      <c r="N583" s="50"/>
      <c r="O583" s="50"/>
      <c r="P583" s="50"/>
      <c r="Q583" s="57"/>
      <c r="R583" s="58">
        <v>1</v>
      </c>
      <c r="S583" s="58"/>
      <c r="T583" s="58"/>
      <c r="U583" s="58"/>
      <c r="V583" s="533" t="s">
        <v>2006</v>
      </c>
      <c r="W583" s="59"/>
      <c r="X583" s="60"/>
    </row>
    <row r="584" spans="1:24" ht="38.450000000000003" customHeight="1">
      <c r="A584" s="458">
        <v>2</v>
      </c>
      <c r="B584" s="312" t="s">
        <v>2002</v>
      </c>
      <c r="C584" s="16" t="s">
        <v>278</v>
      </c>
      <c r="D584" s="16" t="s">
        <v>370</v>
      </c>
      <c r="E584" s="253" t="s">
        <v>364</v>
      </c>
      <c r="F584" s="314" t="s">
        <v>437</v>
      </c>
      <c r="G584" s="313">
        <v>45414</v>
      </c>
      <c r="H584" s="278" t="s">
        <v>218</v>
      </c>
      <c r="I584" s="50">
        <v>1</v>
      </c>
      <c r="J584" s="50"/>
      <c r="K584" s="50"/>
      <c r="L584" s="50"/>
      <c r="M584" s="50"/>
      <c r="N584" s="50"/>
      <c r="O584" s="50"/>
      <c r="P584" s="50"/>
      <c r="Q584" s="280"/>
      <c r="R584" s="58">
        <v>1</v>
      </c>
      <c r="S584" s="58"/>
      <c r="T584" s="58"/>
      <c r="U584" s="58"/>
      <c r="V584" s="533" t="s">
        <v>2007</v>
      </c>
      <c r="W584" s="258"/>
      <c r="X584" s="259"/>
    </row>
    <row r="585" spans="1:24" ht="36.950000000000003" customHeight="1">
      <c r="A585" s="458">
        <v>3</v>
      </c>
      <c r="B585" s="312" t="s">
        <v>2003</v>
      </c>
      <c r="C585" s="16" t="s">
        <v>278</v>
      </c>
      <c r="D585" s="16" t="s">
        <v>370</v>
      </c>
      <c r="E585" s="253" t="s">
        <v>364</v>
      </c>
      <c r="F585" s="314" t="s">
        <v>437</v>
      </c>
      <c r="G585" s="313">
        <v>45415</v>
      </c>
      <c r="H585" s="278" t="s">
        <v>218</v>
      </c>
      <c r="I585" s="50">
        <v>1</v>
      </c>
      <c r="J585" s="50"/>
      <c r="K585" s="50"/>
      <c r="L585" s="50"/>
      <c r="M585" s="50"/>
      <c r="N585" s="50"/>
      <c r="O585" s="50"/>
      <c r="P585" s="50"/>
      <c r="Q585" s="280"/>
      <c r="R585" s="58">
        <v>1</v>
      </c>
      <c r="S585" s="58"/>
      <c r="T585" s="58"/>
      <c r="U585" s="58"/>
      <c r="V585" s="533" t="s">
        <v>2008</v>
      </c>
      <c r="W585" s="258"/>
      <c r="X585" s="259"/>
    </row>
    <row r="586" spans="1:24" ht="27.75" customHeight="1">
      <c r="A586" s="458">
        <v>4</v>
      </c>
      <c r="B586" s="312" t="s">
        <v>2004</v>
      </c>
      <c r="C586" s="16" t="s">
        <v>278</v>
      </c>
      <c r="D586" s="16" t="s">
        <v>370</v>
      </c>
      <c r="E586" s="253" t="s">
        <v>364</v>
      </c>
      <c r="F586" s="314" t="s">
        <v>437</v>
      </c>
      <c r="G586" s="313">
        <v>45416</v>
      </c>
      <c r="H586" s="278" t="s">
        <v>218</v>
      </c>
      <c r="I586" s="50">
        <v>1</v>
      </c>
      <c r="J586" s="50"/>
      <c r="K586" s="50"/>
      <c r="L586" s="50"/>
      <c r="M586" s="50"/>
      <c r="N586" s="50"/>
      <c r="O586" s="50"/>
      <c r="P586" s="50"/>
      <c r="Q586" s="280"/>
      <c r="R586" s="58">
        <v>1</v>
      </c>
      <c r="S586" s="58"/>
      <c r="T586" s="58"/>
      <c r="U586" s="58"/>
      <c r="V586" s="533" t="s">
        <v>2009</v>
      </c>
      <c r="W586" s="258"/>
      <c r="X586" s="259"/>
    </row>
    <row r="587" spans="1:24" ht="38.1" customHeight="1">
      <c r="A587" s="458">
        <v>5</v>
      </c>
      <c r="B587" s="312" t="s">
        <v>2005</v>
      </c>
      <c r="C587" s="16" t="s">
        <v>278</v>
      </c>
      <c r="D587" s="16" t="s">
        <v>370</v>
      </c>
      <c r="E587" s="253" t="s">
        <v>364</v>
      </c>
      <c r="F587" s="314" t="s">
        <v>437</v>
      </c>
      <c r="G587" s="313">
        <v>45417</v>
      </c>
      <c r="H587" s="278" t="s">
        <v>218</v>
      </c>
      <c r="I587" s="50">
        <v>1</v>
      </c>
      <c r="J587" s="50"/>
      <c r="K587" s="50"/>
      <c r="L587" s="50"/>
      <c r="M587" s="50"/>
      <c r="N587" s="50"/>
      <c r="O587" s="50"/>
      <c r="P587" s="50"/>
      <c r="Q587" s="280"/>
      <c r="R587" s="58">
        <v>1</v>
      </c>
      <c r="S587" s="58"/>
      <c r="T587" s="58"/>
      <c r="U587" s="58"/>
      <c r="V587" s="534" t="s">
        <v>2010</v>
      </c>
      <c r="W587" s="258"/>
      <c r="X587" s="259"/>
    </row>
    <row r="588" spans="1:24" ht="27.75" customHeight="1">
      <c r="A588" s="286"/>
      <c r="B588" s="288"/>
      <c r="C588" s="289"/>
      <c r="D588" s="288"/>
      <c r="E588" s="289"/>
      <c r="F588" s="287"/>
      <c r="G588" s="290">
        <f>SUM(I588:P588)</f>
        <v>5</v>
      </c>
      <c r="H588" s="290"/>
      <c r="I588" s="291">
        <f>SUM(I583:I587)</f>
        <v>5</v>
      </c>
      <c r="J588" s="291">
        <f t="shared" ref="J588:Q588" si="6">SUM(J583:J587)</f>
        <v>0</v>
      </c>
      <c r="K588" s="291">
        <f t="shared" si="6"/>
        <v>0</v>
      </c>
      <c r="L588" s="291">
        <f t="shared" si="6"/>
        <v>0</v>
      </c>
      <c r="M588" s="291">
        <f t="shared" si="6"/>
        <v>0</v>
      </c>
      <c r="N588" s="291">
        <f t="shared" si="6"/>
        <v>0</v>
      </c>
      <c r="O588" s="291">
        <f t="shared" si="6"/>
        <v>0</v>
      </c>
      <c r="P588" s="291">
        <f t="shared" si="6"/>
        <v>0</v>
      </c>
      <c r="Q588" s="291">
        <f t="shared" si="6"/>
        <v>0</v>
      </c>
      <c r="R588" s="281"/>
      <c r="S588" s="281"/>
      <c r="T588" s="281"/>
      <c r="U588" s="281"/>
      <c r="V588" s="292"/>
      <c r="W588" s="258"/>
      <c r="X588" s="259"/>
    </row>
    <row r="589" spans="1:24" ht="27.75" customHeight="1">
      <c r="A589" s="338"/>
      <c r="B589" s="424"/>
      <c r="C589" s="425"/>
      <c r="D589" s="424"/>
      <c r="E589" s="425"/>
      <c r="F589" s="426"/>
      <c r="G589" s="427"/>
      <c r="H589" s="427"/>
      <c r="I589" s="428"/>
      <c r="J589" s="428"/>
      <c r="K589" s="428"/>
      <c r="L589" s="428"/>
      <c r="M589" s="428"/>
      <c r="N589" s="344"/>
      <c r="O589" s="344"/>
      <c r="P589" s="344"/>
      <c r="Q589" s="429"/>
      <c r="R589" s="345"/>
      <c r="S589" s="345"/>
      <c r="T589" s="345"/>
      <c r="U589" s="430"/>
      <c r="V589" s="431"/>
      <c r="W589" s="347"/>
      <c r="X589" s="348"/>
    </row>
    <row r="590" spans="1:24" ht="27.75" customHeight="1">
      <c r="A590" s="28" t="s">
        <v>237</v>
      </c>
      <c r="B590" s="29"/>
      <c r="C590" s="29"/>
      <c r="D590" s="29"/>
      <c r="E590" s="29"/>
      <c r="F590" s="29"/>
      <c r="G590" s="29"/>
      <c r="H590" s="29"/>
      <c r="I590" s="29"/>
      <c r="J590" s="29"/>
      <c r="K590" s="29"/>
      <c r="L590" s="29"/>
      <c r="M590" s="29"/>
      <c r="N590" s="498" t="s">
        <v>205</v>
      </c>
      <c r="O590" s="498"/>
      <c r="P590" s="498"/>
      <c r="Q590" s="498"/>
      <c r="R590" s="498"/>
      <c r="S590" s="498">
        <f>G594</f>
        <v>0</v>
      </c>
      <c r="T590" s="498"/>
      <c r="U590" s="499" t="s">
        <v>206</v>
      </c>
      <c r="V590" s="499"/>
    </row>
    <row r="591" spans="1:24" ht="27.75" customHeight="1">
      <c r="A591" s="30" t="s">
        <v>207</v>
      </c>
      <c r="B591" s="31" t="s">
        <v>208</v>
      </c>
      <c r="C591" s="31" t="s">
        <v>209</v>
      </c>
      <c r="D591" s="30" t="s">
        <v>211</v>
      </c>
      <c r="E591" s="30" t="s">
        <v>211</v>
      </c>
      <c r="F591" s="31" t="s">
        <v>212</v>
      </c>
      <c r="G591" s="30" t="s">
        <v>213</v>
      </c>
      <c r="H591" s="30" t="s">
        <v>214</v>
      </c>
      <c r="I591" s="52" t="s">
        <v>214</v>
      </c>
      <c r="J591" s="52"/>
      <c r="K591" s="52"/>
      <c r="L591" s="52"/>
      <c r="M591" s="52"/>
      <c r="N591" s="52"/>
      <c r="O591" s="52"/>
      <c r="P591" s="52"/>
      <c r="Q591" s="62"/>
      <c r="R591" s="500" t="s">
        <v>215</v>
      </c>
      <c r="S591" s="500"/>
      <c r="T591" s="500"/>
      <c r="U591" s="500"/>
      <c r="V591" s="31" t="s">
        <v>216</v>
      </c>
    </row>
    <row r="592" spans="1:24" ht="27.75" customHeight="1" thickBot="1">
      <c r="A592" s="32">
        <v>1</v>
      </c>
      <c r="B592" s="86" t="s">
        <v>272</v>
      </c>
      <c r="C592" s="23"/>
      <c r="D592" s="22"/>
      <c r="E592" s="86"/>
      <c r="F592" s="25"/>
      <c r="G592" s="36"/>
      <c r="H592" s="24"/>
      <c r="I592" s="50"/>
      <c r="J592" s="50"/>
      <c r="K592" s="50"/>
      <c r="L592" s="50"/>
      <c r="M592" s="50"/>
      <c r="N592" s="50"/>
      <c r="O592" s="50"/>
      <c r="P592" s="50"/>
      <c r="Q592" s="57"/>
      <c r="R592" s="58"/>
      <c r="S592" s="58"/>
      <c r="T592" s="58"/>
      <c r="U592" s="58"/>
      <c r="V592" s="35"/>
    </row>
    <row r="593" spans="1:22" ht="27.75" customHeight="1" thickBot="1">
      <c r="A593" s="32"/>
      <c r="B593" s="282"/>
      <c r="C593" s="85"/>
      <c r="D593" s="22"/>
      <c r="E593" s="282"/>
      <c r="F593" s="78"/>
      <c r="G593" s="36"/>
      <c r="H593" s="24"/>
      <c r="I593" s="50"/>
      <c r="J593" s="50"/>
      <c r="K593" s="50"/>
      <c r="L593" s="50"/>
      <c r="M593" s="50"/>
      <c r="N593" s="50"/>
      <c r="O593" s="50"/>
      <c r="P593" s="50"/>
      <c r="Q593" s="57"/>
      <c r="R593" s="58"/>
      <c r="S593" s="58"/>
      <c r="T593" s="58"/>
      <c r="U593" s="58"/>
      <c r="V593" s="35"/>
    </row>
    <row r="594" spans="1:22" ht="27.75" customHeight="1">
      <c r="A594" s="32"/>
      <c r="B594" s="76"/>
      <c r="C594" s="21"/>
      <c r="D594" s="33"/>
      <c r="E594" s="74"/>
      <c r="F594" s="34"/>
      <c r="G594" s="21">
        <f>SUM(I594:P594)</f>
        <v>0</v>
      </c>
      <c r="H594" s="21"/>
      <c r="I594" s="51">
        <f t="shared" ref="I594:P594" si="7">SUM(I592:I593)</f>
        <v>0</v>
      </c>
      <c r="J594" s="51">
        <f t="shared" si="7"/>
        <v>0</v>
      </c>
      <c r="K594" s="51">
        <f t="shared" si="7"/>
        <v>0</v>
      </c>
      <c r="L594" s="51">
        <f t="shared" si="7"/>
        <v>0</v>
      </c>
      <c r="M594" s="51">
        <f t="shared" si="7"/>
        <v>0</v>
      </c>
      <c r="N594" s="51">
        <f t="shared" si="7"/>
        <v>0</v>
      </c>
      <c r="O594" s="51">
        <f t="shared" si="7"/>
        <v>0</v>
      </c>
      <c r="P594" s="51">
        <f t="shared" si="7"/>
        <v>0</v>
      </c>
      <c r="Q594" s="63"/>
      <c r="R594" s="64"/>
      <c r="S594" s="64"/>
      <c r="T594" s="64"/>
      <c r="U594" s="64"/>
      <c r="V594" s="33"/>
    </row>
    <row r="596" spans="1:22" ht="27.75" customHeight="1">
      <c r="C596" s="41"/>
      <c r="F596" s="9"/>
    </row>
    <row r="597" spans="1:22" ht="27.75" customHeight="1">
      <c r="C597" s="37"/>
      <c r="D597" s="42" t="s">
        <v>2</v>
      </c>
      <c r="E597" s="42" t="s">
        <v>2149</v>
      </c>
      <c r="F597" s="42" t="s">
        <v>1424</v>
      </c>
      <c r="G597" s="42" t="s">
        <v>912</v>
      </c>
      <c r="H597" s="42" t="s">
        <v>1426</v>
      </c>
      <c r="I597" s="42" t="s">
        <v>2150</v>
      </c>
      <c r="J597" s="42" t="s">
        <v>2151</v>
      </c>
      <c r="K597" s="42" t="s">
        <v>2152</v>
      </c>
      <c r="L597" s="42" t="s">
        <v>2153</v>
      </c>
      <c r="M597" s="42" t="s">
        <v>2154</v>
      </c>
      <c r="N597" s="42" t="s">
        <v>2155</v>
      </c>
      <c r="O597" s="42" t="s">
        <v>2156</v>
      </c>
      <c r="P597" s="42" t="s">
        <v>1430</v>
      </c>
    </row>
    <row r="598" spans="1:22" ht="27.75" customHeight="1">
      <c r="C598" s="43" t="s">
        <v>275</v>
      </c>
      <c r="D598" s="44">
        <f>COUNTIF(C462:C596,Parameters!D526)</f>
        <v>0</v>
      </c>
      <c r="E598" s="44">
        <f>COUNTIF(D9:D587,Parameters!F47)</f>
        <v>152</v>
      </c>
      <c r="F598" s="44">
        <f>COUNTIF(D9:D587,Parameters!F50)</f>
        <v>0</v>
      </c>
      <c r="G598" s="44">
        <f>COUNTIF(D9:D587,Parameters!F55)</f>
        <v>0</v>
      </c>
      <c r="H598" s="44">
        <f>COUNTIF(D9:D588,Parameters!F63)</f>
        <v>47</v>
      </c>
      <c r="I598" s="44">
        <f>COUNTIF(D9:D595,Parameters!F57)</f>
        <v>16</v>
      </c>
      <c r="J598" s="44">
        <f>COUNTIF(D9:D588,Parameters!F33)</f>
        <v>0</v>
      </c>
      <c r="K598" s="44">
        <f>COUNTIF(D9:D588,Parameters!F51)</f>
        <v>44</v>
      </c>
      <c r="L598" s="44">
        <f>COUNTIF(D159:D588,Parameters!F38)</f>
        <v>0</v>
      </c>
      <c r="M598" s="44">
        <f>COUNTIF(D159:D588,Parameters!F37)</f>
        <v>15</v>
      </c>
      <c r="N598" s="44">
        <f>COUNTIF(D159:D588,Parameters!F42)</f>
        <v>31</v>
      </c>
      <c r="O598" s="44">
        <f>COUNTIF(D159:D588,Parameters!F45)</f>
        <v>242</v>
      </c>
      <c r="P598" s="44">
        <f>COUNTIF(D159:D588,Parameters!F71)</f>
        <v>5</v>
      </c>
    </row>
    <row r="599" spans="1:22" ht="27.75" customHeight="1">
      <c r="D599" s="525">
        <f>SUM(D598:P598)</f>
        <v>552</v>
      </c>
      <c r="E599" s="526"/>
      <c r="F599" s="9"/>
    </row>
    <row r="601" spans="1:22" ht="27.75" customHeight="1">
      <c r="B601" s="478" t="s">
        <v>239</v>
      </c>
      <c r="C601" s="478"/>
      <c r="D601" s="478"/>
      <c r="E601" s="478"/>
      <c r="F601" s="478"/>
      <c r="G601" s="478"/>
      <c r="H601" s="478"/>
      <c r="I601" s="478"/>
      <c r="J601" s="478"/>
      <c r="K601" s="478"/>
      <c r="L601" s="478"/>
      <c r="M601" s="478"/>
      <c r="N601" s="478"/>
      <c r="O601" s="478"/>
      <c r="P601" s="478"/>
      <c r="Q601" s="478"/>
      <c r="R601" s="478"/>
      <c r="S601" s="478"/>
      <c r="T601" s="478"/>
      <c r="U601" s="478"/>
      <c r="V601" s="478"/>
    </row>
    <row r="602" spans="1:22" ht="27.75" customHeight="1">
      <c r="B602" s="479" t="s">
        <v>240</v>
      </c>
      <c r="C602" s="480"/>
      <c r="D602" s="480"/>
      <c r="E602" s="480"/>
      <c r="F602" s="480"/>
      <c r="G602" s="480"/>
      <c r="H602" s="480"/>
      <c r="I602" s="480"/>
      <c r="J602" s="480"/>
      <c r="K602" s="480"/>
      <c r="L602" s="480"/>
      <c r="M602" s="480"/>
      <c r="N602" s="480"/>
      <c r="O602" s="480"/>
      <c r="P602" s="480"/>
      <c r="Q602" s="480"/>
      <c r="R602" s="480"/>
      <c r="S602" s="480"/>
      <c r="T602" s="480"/>
      <c r="U602" s="481"/>
      <c r="V602" s="65" t="s">
        <v>5</v>
      </c>
    </row>
    <row r="603" spans="1:22" ht="27.75" customHeight="1">
      <c r="B603" s="482" t="s">
        <v>241</v>
      </c>
      <c r="C603" s="483"/>
      <c r="D603" s="483"/>
      <c r="E603" s="483"/>
      <c r="F603" s="483"/>
      <c r="G603" s="483"/>
      <c r="H603" s="483"/>
      <c r="I603" s="483"/>
      <c r="J603" s="484"/>
      <c r="K603" s="491" t="s">
        <v>242</v>
      </c>
      <c r="L603" s="492"/>
      <c r="M603" s="492"/>
      <c r="N603" s="492"/>
      <c r="O603" s="492"/>
      <c r="P603" s="492"/>
      <c r="Q603" s="492"/>
      <c r="R603" s="492"/>
      <c r="S603" s="492"/>
      <c r="T603" s="492"/>
      <c r="U603" s="493"/>
      <c r="V603" s="66"/>
    </row>
    <row r="604" spans="1:22" ht="27.75" customHeight="1">
      <c r="B604" s="485"/>
      <c r="C604" s="486"/>
      <c r="D604" s="486"/>
      <c r="E604" s="486"/>
      <c r="F604" s="486"/>
      <c r="G604" s="486"/>
      <c r="H604" s="486"/>
      <c r="I604" s="486"/>
      <c r="J604" s="487"/>
      <c r="K604" s="491" t="s">
        <v>243</v>
      </c>
      <c r="L604" s="492"/>
      <c r="M604" s="492"/>
      <c r="N604" s="492"/>
      <c r="O604" s="492"/>
      <c r="P604" s="492"/>
      <c r="Q604" s="492"/>
      <c r="R604" s="492"/>
      <c r="S604" s="492"/>
      <c r="T604" s="492"/>
      <c r="U604" s="493"/>
      <c r="V604" s="66"/>
    </row>
    <row r="605" spans="1:22" ht="27.75" customHeight="1">
      <c r="B605" s="485"/>
      <c r="C605" s="486"/>
      <c r="D605" s="486"/>
      <c r="E605" s="486"/>
      <c r="F605" s="486"/>
      <c r="G605" s="486"/>
      <c r="H605" s="486"/>
      <c r="I605" s="486"/>
      <c r="J605" s="487"/>
      <c r="K605" s="491" t="s">
        <v>244</v>
      </c>
      <c r="L605" s="492"/>
      <c r="M605" s="492"/>
      <c r="N605" s="492"/>
      <c r="O605" s="492"/>
      <c r="P605" s="492"/>
      <c r="Q605" s="492"/>
      <c r="R605" s="492"/>
      <c r="S605" s="492"/>
      <c r="T605" s="492"/>
      <c r="U605" s="493"/>
      <c r="V605" s="66"/>
    </row>
    <row r="606" spans="1:22" ht="27.75" customHeight="1">
      <c r="B606" s="485"/>
      <c r="C606" s="486"/>
      <c r="D606" s="486"/>
      <c r="E606" s="486"/>
      <c r="F606" s="486"/>
      <c r="G606" s="486"/>
      <c r="H606" s="486"/>
      <c r="I606" s="486"/>
      <c r="J606" s="487"/>
      <c r="K606" s="494" t="s">
        <v>245</v>
      </c>
      <c r="L606" s="494"/>
      <c r="M606" s="494"/>
      <c r="N606" s="494"/>
      <c r="O606" s="494"/>
      <c r="P606" s="494"/>
      <c r="Q606" s="494"/>
      <c r="R606" s="494"/>
      <c r="S606" s="494"/>
      <c r="T606" s="494"/>
      <c r="U606" s="494"/>
      <c r="V606" s="66"/>
    </row>
    <row r="607" spans="1:22" ht="27.75" customHeight="1">
      <c r="B607" s="485"/>
      <c r="C607" s="486"/>
      <c r="D607" s="486"/>
      <c r="E607" s="486"/>
      <c r="F607" s="486"/>
      <c r="G607" s="486"/>
      <c r="H607" s="486"/>
      <c r="I607" s="486"/>
      <c r="J607" s="487"/>
      <c r="K607" s="494" t="s">
        <v>246</v>
      </c>
      <c r="L607" s="494"/>
      <c r="M607" s="494"/>
      <c r="N607" s="494"/>
      <c r="O607" s="494"/>
      <c r="P607" s="494"/>
      <c r="Q607" s="494"/>
      <c r="R607" s="494"/>
      <c r="S607" s="494"/>
      <c r="T607" s="494"/>
      <c r="U607" s="494"/>
      <c r="V607" s="66"/>
    </row>
    <row r="608" spans="1:22" ht="27.75" customHeight="1">
      <c r="B608" s="488"/>
      <c r="C608" s="489"/>
      <c r="D608" s="489"/>
      <c r="E608" s="489"/>
      <c r="F608" s="489"/>
      <c r="G608" s="489"/>
      <c r="H608" s="489"/>
      <c r="I608" s="489"/>
      <c r="J608" s="490"/>
      <c r="K608" s="494" t="s">
        <v>247</v>
      </c>
      <c r="L608" s="494"/>
      <c r="M608" s="494"/>
      <c r="N608" s="494"/>
      <c r="O608" s="494"/>
      <c r="P608" s="494"/>
      <c r="Q608" s="494"/>
      <c r="R608" s="494"/>
      <c r="S608" s="494"/>
      <c r="T608" s="494"/>
      <c r="U608" s="494"/>
      <c r="V608" s="66"/>
    </row>
    <row r="609" spans="2:22" ht="27.75" customHeight="1">
      <c r="B609" s="482" t="s">
        <v>248</v>
      </c>
      <c r="C609" s="483"/>
      <c r="D609" s="483"/>
      <c r="E609" s="483"/>
      <c r="F609" s="483"/>
      <c r="G609" s="483"/>
      <c r="H609" s="483"/>
      <c r="I609" s="483"/>
      <c r="J609" s="484"/>
      <c r="K609" s="477" t="s">
        <v>249</v>
      </c>
      <c r="L609" s="477"/>
      <c r="M609" s="477"/>
      <c r="N609" s="477"/>
      <c r="O609" s="477"/>
      <c r="P609" s="477"/>
      <c r="Q609" s="477"/>
      <c r="R609" s="477"/>
      <c r="S609" s="477"/>
      <c r="T609" s="477"/>
      <c r="U609" s="477"/>
      <c r="V609" s="67"/>
    </row>
    <row r="610" spans="2:22" ht="27.75" customHeight="1">
      <c r="B610" s="485"/>
      <c r="C610" s="486"/>
      <c r="D610" s="486"/>
      <c r="E610" s="486"/>
      <c r="F610" s="486"/>
      <c r="G610" s="486"/>
      <c r="H610" s="486"/>
      <c r="I610" s="486"/>
      <c r="J610" s="487"/>
      <c r="K610" s="477" t="s">
        <v>250</v>
      </c>
      <c r="L610" s="477"/>
      <c r="M610" s="477"/>
      <c r="N610" s="477"/>
      <c r="O610" s="477"/>
      <c r="P610" s="477"/>
      <c r="Q610" s="477"/>
      <c r="R610" s="477"/>
      <c r="S610" s="477"/>
      <c r="T610" s="477"/>
      <c r="U610" s="477"/>
      <c r="V610" s="67"/>
    </row>
    <row r="611" spans="2:22" ht="27.75" customHeight="1">
      <c r="B611" s="485"/>
      <c r="C611" s="486"/>
      <c r="D611" s="486"/>
      <c r="E611" s="486"/>
      <c r="F611" s="486"/>
      <c r="G611" s="486"/>
      <c r="H611" s="486"/>
      <c r="I611" s="486"/>
      <c r="J611" s="487"/>
      <c r="K611" s="477" t="s">
        <v>251</v>
      </c>
      <c r="L611" s="477"/>
      <c r="M611" s="477"/>
      <c r="N611" s="477"/>
      <c r="O611" s="477"/>
      <c r="P611" s="477"/>
      <c r="Q611" s="477"/>
      <c r="R611" s="477"/>
      <c r="S611" s="477"/>
      <c r="T611" s="477"/>
      <c r="U611" s="477"/>
      <c r="V611" s="67"/>
    </row>
    <row r="612" spans="2:22" ht="27.75" customHeight="1">
      <c r="B612" s="485"/>
      <c r="C612" s="486"/>
      <c r="D612" s="486"/>
      <c r="E612" s="486"/>
      <c r="F612" s="486"/>
      <c r="G612" s="486"/>
      <c r="H612" s="486"/>
      <c r="I612" s="486"/>
      <c r="J612" s="487"/>
      <c r="K612" s="477" t="s">
        <v>252</v>
      </c>
      <c r="L612" s="477"/>
      <c r="M612" s="477"/>
      <c r="N612" s="477"/>
      <c r="O612" s="477"/>
      <c r="P612" s="477"/>
      <c r="Q612" s="477"/>
      <c r="R612" s="477"/>
      <c r="S612" s="477"/>
      <c r="T612" s="477"/>
      <c r="U612" s="477"/>
      <c r="V612" s="67"/>
    </row>
    <row r="613" spans="2:22" ht="27.75" customHeight="1">
      <c r="B613" s="485"/>
      <c r="C613" s="486"/>
      <c r="D613" s="486"/>
      <c r="E613" s="486"/>
      <c r="F613" s="486"/>
      <c r="G613" s="486"/>
      <c r="H613" s="486"/>
      <c r="I613" s="486"/>
      <c r="J613" s="487"/>
      <c r="K613" s="477" t="s">
        <v>253</v>
      </c>
      <c r="L613" s="477"/>
      <c r="M613" s="477"/>
      <c r="N613" s="477"/>
      <c r="O613" s="477"/>
      <c r="P613" s="477"/>
      <c r="Q613" s="477"/>
      <c r="R613" s="477"/>
      <c r="S613" s="477"/>
      <c r="T613" s="477"/>
      <c r="U613" s="477"/>
      <c r="V613" s="67"/>
    </row>
    <row r="614" spans="2:22" ht="27.75" customHeight="1">
      <c r="B614" s="485"/>
      <c r="C614" s="486"/>
      <c r="D614" s="486"/>
      <c r="E614" s="486"/>
      <c r="F614" s="486"/>
      <c r="G614" s="486"/>
      <c r="H614" s="486"/>
      <c r="I614" s="486"/>
      <c r="J614" s="487"/>
      <c r="K614" s="477" t="s">
        <v>254</v>
      </c>
      <c r="L614" s="477"/>
      <c r="M614" s="477"/>
      <c r="N614" s="477"/>
      <c r="O614" s="477"/>
      <c r="P614" s="477"/>
      <c r="Q614" s="477"/>
      <c r="R614" s="477"/>
      <c r="S614" s="477"/>
      <c r="T614" s="477"/>
      <c r="U614" s="477"/>
      <c r="V614" s="67"/>
    </row>
    <row r="615" spans="2:22" ht="27.75" customHeight="1">
      <c r="B615" s="485"/>
      <c r="C615" s="486"/>
      <c r="D615" s="486"/>
      <c r="E615" s="486"/>
      <c r="F615" s="486"/>
      <c r="G615" s="486"/>
      <c r="H615" s="486"/>
      <c r="I615" s="486"/>
      <c r="J615" s="487"/>
      <c r="K615" s="477" t="s">
        <v>255</v>
      </c>
      <c r="L615" s="477"/>
      <c r="M615" s="477"/>
      <c r="N615" s="477"/>
      <c r="O615" s="477"/>
      <c r="P615" s="477"/>
      <c r="Q615" s="477"/>
      <c r="R615" s="477"/>
      <c r="S615" s="477"/>
      <c r="T615" s="477"/>
      <c r="U615" s="477"/>
      <c r="V615" s="67"/>
    </row>
    <row r="616" spans="2:22" ht="27.75" customHeight="1">
      <c r="B616" s="485"/>
      <c r="C616" s="486"/>
      <c r="D616" s="486"/>
      <c r="E616" s="486"/>
      <c r="F616" s="486"/>
      <c r="G616" s="486"/>
      <c r="H616" s="486"/>
      <c r="I616" s="486"/>
      <c r="J616" s="487"/>
      <c r="K616" s="477" t="s">
        <v>256</v>
      </c>
      <c r="L616" s="477"/>
      <c r="M616" s="477"/>
      <c r="N616" s="477"/>
      <c r="O616" s="477"/>
      <c r="P616" s="477"/>
      <c r="Q616" s="477"/>
      <c r="R616" s="477"/>
      <c r="S616" s="477"/>
      <c r="T616" s="477"/>
      <c r="U616" s="477"/>
      <c r="V616" s="67"/>
    </row>
    <row r="617" spans="2:22" ht="27.75" customHeight="1">
      <c r="B617" s="485"/>
      <c r="C617" s="486"/>
      <c r="D617" s="486"/>
      <c r="E617" s="486"/>
      <c r="F617" s="486"/>
      <c r="G617" s="486"/>
      <c r="H617" s="486"/>
      <c r="I617" s="486"/>
      <c r="J617" s="487"/>
      <c r="K617" s="477" t="s">
        <v>257</v>
      </c>
      <c r="L617" s="477"/>
      <c r="M617" s="477"/>
      <c r="N617" s="477"/>
      <c r="O617" s="477"/>
      <c r="P617" s="477"/>
      <c r="Q617" s="477"/>
      <c r="R617" s="477"/>
      <c r="S617" s="477"/>
      <c r="T617" s="477"/>
      <c r="U617" s="477"/>
      <c r="V617" s="67"/>
    </row>
    <row r="618" spans="2:22" ht="27.75" customHeight="1">
      <c r="B618" s="485"/>
      <c r="C618" s="486"/>
      <c r="D618" s="486"/>
      <c r="E618" s="486"/>
      <c r="F618" s="486"/>
      <c r="G618" s="486"/>
      <c r="H618" s="486"/>
      <c r="I618" s="486"/>
      <c r="J618" s="487"/>
      <c r="K618" s="477" t="s">
        <v>258</v>
      </c>
      <c r="L618" s="477"/>
      <c r="M618" s="477"/>
      <c r="N618" s="477"/>
      <c r="O618" s="477"/>
      <c r="P618" s="477"/>
      <c r="Q618" s="477"/>
      <c r="R618" s="477"/>
      <c r="S618" s="477"/>
      <c r="T618" s="477"/>
      <c r="U618" s="477"/>
      <c r="V618" s="67"/>
    </row>
    <row r="619" spans="2:22" ht="27.75" customHeight="1">
      <c r="B619" s="485"/>
      <c r="C619" s="486"/>
      <c r="D619" s="486"/>
      <c r="E619" s="486"/>
      <c r="F619" s="486"/>
      <c r="G619" s="486"/>
      <c r="H619" s="486"/>
      <c r="I619" s="486"/>
      <c r="J619" s="487"/>
      <c r="K619" s="477" t="s">
        <v>259</v>
      </c>
      <c r="L619" s="477"/>
      <c r="M619" s="477"/>
      <c r="N619" s="477"/>
      <c r="O619" s="477"/>
      <c r="P619" s="477"/>
      <c r="Q619" s="477"/>
      <c r="R619" s="477"/>
      <c r="S619" s="477"/>
      <c r="T619" s="477"/>
      <c r="U619" s="477"/>
      <c r="V619" s="67"/>
    </row>
    <row r="620" spans="2:22" ht="27.75" customHeight="1">
      <c r="B620" s="485"/>
      <c r="C620" s="486"/>
      <c r="D620" s="486"/>
      <c r="E620" s="486"/>
      <c r="F620" s="486"/>
      <c r="G620" s="486"/>
      <c r="H620" s="486"/>
      <c r="I620" s="486"/>
      <c r="J620" s="487"/>
      <c r="K620" s="477" t="s">
        <v>260</v>
      </c>
      <c r="L620" s="477"/>
      <c r="M620" s="477"/>
      <c r="N620" s="477"/>
      <c r="O620" s="477"/>
      <c r="P620" s="477"/>
      <c r="Q620" s="477"/>
      <c r="R620" s="477"/>
      <c r="S620" s="477"/>
      <c r="T620" s="477"/>
      <c r="U620" s="477"/>
      <c r="V620" s="67"/>
    </row>
    <row r="621" spans="2:22" ht="27.75" customHeight="1">
      <c r="B621" s="485"/>
      <c r="C621" s="486"/>
      <c r="D621" s="486"/>
      <c r="E621" s="486"/>
      <c r="F621" s="486"/>
      <c r="G621" s="486"/>
      <c r="H621" s="486"/>
      <c r="I621" s="486"/>
      <c r="J621" s="487"/>
      <c r="K621" s="477" t="s">
        <v>261</v>
      </c>
      <c r="L621" s="477"/>
      <c r="M621" s="477"/>
      <c r="N621" s="477"/>
      <c r="O621" s="477"/>
      <c r="P621" s="477"/>
      <c r="Q621" s="477"/>
      <c r="R621" s="477"/>
      <c r="S621" s="477"/>
      <c r="T621" s="477"/>
      <c r="U621" s="477"/>
      <c r="V621" s="67"/>
    </row>
    <row r="622" spans="2:22" ht="27.75" customHeight="1">
      <c r="B622" s="485"/>
      <c r="C622" s="486"/>
      <c r="D622" s="486"/>
      <c r="E622" s="486"/>
      <c r="F622" s="486"/>
      <c r="G622" s="486"/>
      <c r="H622" s="486"/>
      <c r="I622" s="486"/>
      <c r="J622" s="487"/>
      <c r="K622" s="477" t="s">
        <v>262</v>
      </c>
      <c r="L622" s="477"/>
      <c r="M622" s="477"/>
      <c r="N622" s="477"/>
      <c r="O622" s="477"/>
      <c r="P622" s="477"/>
      <c r="Q622" s="477"/>
      <c r="R622" s="477"/>
      <c r="S622" s="477"/>
      <c r="T622" s="477"/>
      <c r="U622" s="477"/>
      <c r="V622" s="67"/>
    </row>
    <row r="623" spans="2:22" ht="27.75" customHeight="1">
      <c r="B623" s="485"/>
      <c r="C623" s="486"/>
      <c r="D623" s="486"/>
      <c r="E623" s="486"/>
      <c r="F623" s="486"/>
      <c r="G623" s="486"/>
      <c r="H623" s="486"/>
      <c r="I623" s="486"/>
      <c r="J623" s="487"/>
      <c r="K623" s="477" t="s">
        <v>263</v>
      </c>
      <c r="L623" s="477"/>
      <c r="M623" s="477"/>
      <c r="N623" s="477"/>
      <c r="O623" s="477"/>
      <c r="P623" s="477"/>
      <c r="Q623" s="477"/>
      <c r="R623" s="477"/>
      <c r="S623" s="477"/>
      <c r="T623" s="477"/>
      <c r="U623" s="477"/>
      <c r="V623" s="67"/>
    </row>
    <row r="624" spans="2:22" ht="27.75" customHeight="1">
      <c r="B624" s="485"/>
      <c r="C624" s="486"/>
      <c r="D624" s="486"/>
      <c r="E624" s="486"/>
      <c r="F624" s="486"/>
      <c r="G624" s="486"/>
      <c r="H624" s="486"/>
      <c r="I624" s="486"/>
      <c r="J624" s="487"/>
      <c r="K624" s="477" t="s">
        <v>264</v>
      </c>
      <c r="L624" s="477"/>
      <c r="M624" s="477"/>
      <c r="N624" s="477"/>
      <c r="O624" s="477"/>
      <c r="P624" s="477"/>
      <c r="Q624" s="477"/>
      <c r="R624" s="477"/>
      <c r="S624" s="477"/>
      <c r="T624" s="477"/>
      <c r="U624" s="477"/>
      <c r="V624" s="67"/>
    </row>
    <row r="625" spans="2:22" ht="27.75" customHeight="1">
      <c r="B625" s="485"/>
      <c r="C625" s="486"/>
      <c r="D625" s="486"/>
      <c r="E625" s="486"/>
      <c r="F625" s="486"/>
      <c r="G625" s="486"/>
      <c r="H625" s="486"/>
      <c r="I625" s="486"/>
      <c r="J625" s="487"/>
      <c r="K625" s="477" t="s">
        <v>265</v>
      </c>
      <c r="L625" s="477"/>
      <c r="M625" s="477"/>
      <c r="N625" s="477"/>
      <c r="O625" s="477"/>
      <c r="P625" s="477"/>
      <c r="Q625" s="477"/>
      <c r="R625" s="477"/>
      <c r="S625" s="477"/>
      <c r="T625" s="477"/>
      <c r="U625" s="477"/>
      <c r="V625" s="67"/>
    </row>
    <row r="626" spans="2:22" ht="27.75" customHeight="1">
      <c r="B626" s="485"/>
      <c r="C626" s="486"/>
      <c r="D626" s="486"/>
      <c r="E626" s="486"/>
      <c r="F626" s="486"/>
      <c r="G626" s="486"/>
      <c r="H626" s="486"/>
      <c r="I626" s="486"/>
      <c r="J626" s="487"/>
      <c r="K626" s="477" t="s">
        <v>266</v>
      </c>
      <c r="L626" s="477"/>
      <c r="M626" s="477"/>
      <c r="N626" s="477"/>
      <c r="O626" s="477"/>
      <c r="P626" s="477"/>
      <c r="Q626" s="477"/>
      <c r="R626" s="477"/>
      <c r="S626" s="477"/>
      <c r="T626" s="477"/>
      <c r="U626" s="477"/>
      <c r="V626" s="67"/>
    </row>
    <row r="627" spans="2:22" ht="27.75" customHeight="1">
      <c r="B627" s="485"/>
      <c r="C627" s="486"/>
      <c r="D627" s="486"/>
      <c r="E627" s="486"/>
      <c r="F627" s="486"/>
      <c r="G627" s="486"/>
      <c r="H627" s="486"/>
      <c r="I627" s="486"/>
      <c r="J627" s="487"/>
      <c r="K627" s="477" t="s">
        <v>267</v>
      </c>
      <c r="L627" s="477"/>
      <c r="M627" s="477"/>
      <c r="N627" s="477"/>
      <c r="O627" s="477"/>
      <c r="P627" s="477"/>
      <c r="Q627" s="477"/>
      <c r="R627" s="477"/>
      <c r="S627" s="477"/>
      <c r="T627" s="477"/>
      <c r="U627" s="477"/>
      <c r="V627" s="67"/>
    </row>
    <row r="628" spans="2:22" ht="27.75" customHeight="1">
      <c r="B628" s="488"/>
      <c r="C628" s="489"/>
      <c r="D628" s="489"/>
      <c r="E628" s="489"/>
      <c r="F628" s="489"/>
      <c r="G628" s="489"/>
      <c r="H628" s="489"/>
      <c r="I628" s="489"/>
      <c r="J628" s="490"/>
      <c r="K628" s="477" t="s">
        <v>268</v>
      </c>
      <c r="L628" s="477"/>
      <c r="M628" s="477"/>
      <c r="N628" s="477"/>
      <c r="O628" s="477"/>
      <c r="P628" s="477"/>
      <c r="Q628" s="477"/>
      <c r="R628" s="477"/>
      <c r="S628" s="477"/>
      <c r="T628" s="477"/>
      <c r="U628" s="477"/>
      <c r="V628" s="67"/>
    </row>
    <row r="629" spans="2:22" ht="27.75" customHeight="1">
      <c r="B629" s="495" t="s">
        <v>269</v>
      </c>
      <c r="C629" s="496"/>
      <c r="D629" s="496"/>
      <c r="E629" s="496"/>
      <c r="F629" s="496"/>
      <c r="G629" s="496"/>
      <c r="H629" s="496"/>
      <c r="I629" s="496"/>
      <c r="J629" s="496"/>
      <c r="K629" s="496"/>
      <c r="L629" s="496"/>
      <c r="M629" s="496"/>
      <c r="N629" s="496"/>
      <c r="O629" s="496"/>
      <c r="P629" s="496"/>
      <c r="Q629" s="496"/>
      <c r="R629" s="496"/>
      <c r="S629" s="496"/>
      <c r="T629" s="496"/>
      <c r="U629" s="497"/>
      <c r="V629" s="72"/>
    </row>
    <row r="630" spans="2:22" ht="27.75" customHeight="1">
      <c r="C630"/>
    </row>
  </sheetData>
  <mergeCells count="78">
    <mergeCell ref="S582:T582"/>
    <mergeCell ref="U582:V582"/>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U236:V236"/>
    <mergeCell ref="S338:T338"/>
    <mergeCell ref="U338:V338"/>
    <mergeCell ref="S8:T8"/>
    <mergeCell ref="U8:V8"/>
    <mergeCell ref="S162:T162"/>
    <mergeCell ref="U162:V162"/>
    <mergeCell ref="S218:T218"/>
    <mergeCell ref="U218:V218"/>
    <mergeCell ref="K617:U617"/>
    <mergeCell ref="D599:E599"/>
    <mergeCell ref="B601:V601"/>
    <mergeCell ref="B602:U602"/>
    <mergeCell ref="B603:J608"/>
    <mergeCell ref="K603:U603"/>
    <mergeCell ref="K604:U604"/>
    <mergeCell ref="K605:U605"/>
    <mergeCell ref="K606:U606"/>
    <mergeCell ref="K607:U607"/>
    <mergeCell ref="K608:U608"/>
    <mergeCell ref="K625:U625"/>
    <mergeCell ref="K626:U626"/>
    <mergeCell ref="K627:U627"/>
    <mergeCell ref="K628:U628"/>
    <mergeCell ref="B629:U629"/>
    <mergeCell ref="B609:J628"/>
    <mergeCell ref="K609:U609"/>
    <mergeCell ref="K610:U610"/>
    <mergeCell ref="K611:U611"/>
    <mergeCell ref="K612:U612"/>
    <mergeCell ref="K613:U613"/>
    <mergeCell ref="K614:U614"/>
    <mergeCell ref="K615:U615"/>
    <mergeCell ref="K616:U616"/>
    <mergeCell ref="S165:T165"/>
    <mergeCell ref="U165:V165"/>
    <mergeCell ref="S169:T169"/>
    <mergeCell ref="U169:V169"/>
    <mergeCell ref="K624:U624"/>
    <mergeCell ref="K618:U618"/>
    <mergeCell ref="K619:U619"/>
    <mergeCell ref="K620:U620"/>
    <mergeCell ref="K621:U621"/>
    <mergeCell ref="K622:U622"/>
    <mergeCell ref="K623:U623"/>
    <mergeCell ref="N590:R590"/>
    <mergeCell ref="S590:T590"/>
    <mergeCell ref="U590:V590"/>
    <mergeCell ref="R591:U591"/>
    <mergeCell ref="S236:T236"/>
    <mergeCell ref="S302:T302"/>
    <mergeCell ref="U302:V302"/>
    <mergeCell ref="S305:T305"/>
    <mergeCell ref="U305:V305"/>
    <mergeCell ref="S239:T239"/>
    <mergeCell ref="U239:V239"/>
    <mergeCell ref="S285:T285"/>
    <mergeCell ref="U285:V285"/>
  </mergeCells>
  <phoneticPr fontId="99" type="noConversion"/>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294640A1-C80B-4E10-993F-08E95AD104E5}">
          <x14:formula1>
            <xm:f>Parameters!$D$4:$D$23</xm:f>
          </x14:formula1>
          <xm:sqref>C592:C593 C219:C234 C9:C160 C583:C587 C170:C216 C163 C166 C168 C237 C240:C283 C286:C300 C303 C306:C336 C339:C580</xm:sqref>
        </x14:dataValidation>
        <x14:dataValidation type="list" allowBlank="1" showInputMessage="1" showErrorMessage="1" xr:uid="{D0A78446-B3E2-426D-9FC0-6D8903D72C57}">
          <x14:formula1>
            <xm:f>Parameters!$H$4:$H$8</xm:f>
          </x14:formula1>
          <xm:sqref>H592:H593 H219:H234 H9:H160 H170:H216 H583:H587 H163 H166 H168 H237 H240:H283 H286:H300 H303 H306:H336 H339:H580</xm:sqref>
        </x14:dataValidation>
        <x14:dataValidation type="list" allowBlank="1" showInputMessage="1" showErrorMessage="1" xr:uid="{3A4225BF-44CD-402F-BB52-D32699229080}">
          <x14:formula1>
            <xm:f>Parameters!$F$4:$F$85</xm:f>
          </x14:formula1>
          <xm:sqref>D306:D337 E306:E336 E170:E216 D240:D284 D237:D238 E237 E219:E234 D170:D217 D167 D168:E168 D166:E166 D163:D164 E163 E9:E160 D9:D161 D219:D235 E240:E283 D583:E587 D286:E300 D301 D304 D303:E303 D581 D588:D589 D339:E580</xm:sqref>
        </x14:dataValidation>
        <x14:dataValidation type="list" allowBlank="1" showInputMessage="1" showErrorMessage="1" xr:uid="{D03AC946-1C26-4F71-B1CD-E9A69889E6F0}">
          <x14:formula1>
            <xm:f>Parameters!$F$4:$F$96</xm:f>
          </x14:formula1>
          <xm:sqref>D592:D593</xm:sqref>
        </x14:dataValidation>
        <x14:dataValidation type="list" allowBlank="1" showInputMessage="1" showErrorMessage="1" xr:uid="{6C1DD3C0-2F5A-4D17-97D8-BCAF2251ACEF}">
          <x14:formula1>
            <xm:f>Parameters!$B$4:$B$92</xm:f>
          </x14:formula1>
          <xm:sqref>F219:F235 F240:F284 F306:F337 F237:F238 F170:F217 F166:F168 F163:F164 F9:F161 F286:F301 F303:F304 F583:F593 F339:F581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0640A-2E6E-4EE7-9ED5-9CBA69C528F2}">
  <dimension ref="A1:AK549"/>
  <sheetViews>
    <sheetView zoomScale="48" zoomScaleNormal="48" workbookViewId="0">
      <selection activeCell="B2" sqref="B2:V3"/>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402</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S8+S288+S327+S350+S380+S455</f>
        <v>0</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369</v>
      </c>
      <c r="B8" s="267"/>
      <c r="C8" s="267"/>
      <c r="D8" s="267"/>
      <c r="E8" s="267"/>
      <c r="F8" s="267"/>
      <c r="G8" s="267"/>
      <c r="H8" s="267"/>
      <c r="I8" s="267"/>
      <c r="J8" s="267"/>
      <c r="K8" s="267"/>
      <c r="L8" s="267"/>
      <c r="M8" s="267"/>
      <c r="N8" s="267"/>
      <c r="O8" s="267"/>
      <c r="P8" s="270"/>
      <c r="Q8" s="271"/>
      <c r="R8" s="272"/>
      <c r="S8" s="505">
        <f>G287</f>
        <v>0</v>
      </c>
      <c r="T8" s="505"/>
      <c r="U8" s="502" t="s">
        <v>206</v>
      </c>
      <c r="V8" s="502"/>
      <c r="W8" s="274"/>
      <c r="X8" s="274"/>
      <c r="Y8" s="70"/>
      <c r="Z8" s="70"/>
      <c r="AA8" s="70"/>
      <c r="AB8" s="70"/>
      <c r="AC8" s="70"/>
      <c r="AD8" s="70"/>
      <c r="AE8" s="70"/>
      <c r="AF8" s="70"/>
      <c r="AG8" s="70"/>
      <c r="AH8" s="70"/>
      <c r="AI8" s="70"/>
      <c r="AJ8" s="70"/>
      <c r="AK8" s="70"/>
    </row>
    <row r="9" spans="1:37" ht="27.75" customHeight="1">
      <c r="A9" s="14">
        <v>1</v>
      </c>
      <c r="B9" s="300"/>
      <c r="C9" s="16"/>
      <c r="D9" s="257"/>
      <c r="E9" s="301"/>
      <c r="F9" s="303"/>
      <c r="G9" s="302"/>
      <c r="H9" s="18"/>
      <c r="I9" s="50"/>
      <c r="J9" s="50"/>
      <c r="K9" s="50"/>
      <c r="L9" s="50"/>
      <c r="M9" s="50"/>
      <c r="N9" s="50"/>
      <c r="O9" s="50"/>
      <c r="P9" s="50"/>
      <c r="Q9" s="57"/>
      <c r="R9" s="58"/>
      <c r="S9" s="58"/>
      <c r="T9" s="58"/>
      <c r="U9" s="58"/>
      <c r="V9" s="256"/>
      <c r="W9" s="59"/>
      <c r="X9" s="60"/>
      <c r="Y9" s="27"/>
      <c r="Z9" s="27"/>
      <c r="AA9" s="27"/>
      <c r="AB9" s="27"/>
      <c r="AC9" s="27"/>
      <c r="AD9" s="26"/>
      <c r="AE9" s="9"/>
    </row>
    <row r="10" spans="1:37" ht="27.75" customHeight="1">
      <c r="A10" s="14">
        <v>2</v>
      </c>
      <c r="B10" s="300"/>
      <c r="C10" s="16"/>
      <c r="D10" s="257"/>
      <c r="E10" s="301"/>
      <c r="F10" s="303"/>
      <c r="G10" s="302"/>
      <c r="H10" s="18"/>
      <c r="I10" s="50"/>
      <c r="J10" s="50"/>
      <c r="K10" s="50"/>
      <c r="L10" s="50"/>
      <c r="M10" s="50"/>
      <c r="N10" s="50"/>
      <c r="O10" s="50"/>
      <c r="P10" s="50"/>
      <c r="Q10" s="57"/>
      <c r="R10" s="58"/>
      <c r="S10" s="58"/>
      <c r="T10" s="58"/>
      <c r="U10" s="58"/>
      <c r="V10" s="256"/>
      <c r="W10" s="59"/>
      <c r="X10" s="60"/>
      <c r="Y10" s="27"/>
      <c r="Z10" s="27"/>
      <c r="AA10" s="27"/>
      <c r="AB10" s="27"/>
      <c r="AC10" s="27"/>
      <c r="AD10" s="26"/>
      <c r="AE10" s="9"/>
    </row>
    <row r="11" spans="1:37" ht="27.75" customHeight="1">
      <c r="A11" s="14">
        <v>3</v>
      </c>
      <c r="B11" s="300"/>
      <c r="C11" s="16"/>
      <c r="D11" s="257"/>
      <c r="E11" s="301"/>
      <c r="F11" s="303"/>
      <c r="G11" s="302"/>
      <c r="H11" s="18"/>
      <c r="I11" s="50"/>
      <c r="J11" s="50"/>
      <c r="K11" s="50"/>
      <c r="L11" s="50"/>
      <c r="M11" s="50"/>
      <c r="N11" s="50"/>
      <c r="O11" s="50"/>
      <c r="P11" s="50"/>
      <c r="Q11" s="57"/>
      <c r="R11" s="58"/>
      <c r="S11" s="58"/>
      <c r="T11" s="58"/>
      <c r="U11" s="58"/>
      <c r="V11" s="256"/>
      <c r="W11" s="59"/>
      <c r="X11" s="60"/>
      <c r="Y11" s="27"/>
      <c r="Z11" s="27"/>
      <c r="AA11" s="27"/>
      <c r="AB11" s="27"/>
      <c r="AC11" s="27"/>
      <c r="AD11" s="26"/>
      <c r="AE11" s="9"/>
    </row>
    <row r="12" spans="1:37" ht="27.75" customHeight="1">
      <c r="A12" s="14">
        <v>4</v>
      </c>
      <c r="B12" s="300"/>
      <c r="C12" s="16"/>
      <c r="D12" s="257"/>
      <c r="E12" s="301"/>
      <c r="F12" s="303"/>
      <c r="G12" s="302"/>
      <c r="H12" s="18"/>
      <c r="I12" s="50"/>
      <c r="J12" s="50"/>
      <c r="K12" s="50"/>
      <c r="L12" s="50"/>
      <c r="M12" s="50"/>
      <c r="N12" s="50"/>
      <c r="O12" s="50"/>
      <c r="P12" s="50"/>
      <c r="Q12" s="57"/>
      <c r="R12" s="58"/>
      <c r="S12" s="58"/>
      <c r="T12" s="58"/>
      <c r="U12" s="58"/>
      <c r="V12" s="256"/>
      <c r="W12" s="59"/>
      <c r="X12" s="60"/>
      <c r="Y12" s="27"/>
      <c r="Z12" s="27"/>
      <c r="AA12" s="27"/>
      <c r="AB12" s="27"/>
      <c r="AC12" s="27"/>
      <c r="AD12" s="26"/>
      <c r="AE12" s="9"/>
    </row>
    <row r="13" spans="1:37" ht="27.75" customHeight="1">
      <c r="A13" s="14">
        <v>5</v>
      </c>
      <c r="B13" s="300"/>
      <c r="C13" s="16"/>
      <c r="D13" s="257"/>
      <c r="E13" s="301"/>
      <c r="F13" s="303"/>
      <c r="G13" s="302"/>
      <c r="H13" s="18"/>
      <c r="I13" s="50"/>
      <c r="J13" s="50"/>
      <c r="K13" s="50"/>
      <c r="L13" s="50"/>
      <c r="M13" s="50"/>
      <c r="N13" s="50"/>
      <c r="O13" s="50"/>
      <c r="P13" s="50"/>
      <c r="Q13" s="57"/>
      <c r="R13" s="58"/>
      <c r="S13" s="58"/>
      <c r="T13" s="58"/>
      <c r="U13" s="58"/>
      <c r="V13" s="256"/>
      <c r="W13" s="59"/>
      <c r="X13" s="60"/>
      <c r="Y13" s="27"/>
      <c r="Z13" s="27"/>
      <c r="AA13" s="27"/>
      <c r="AB13" s="27"/>
      <c r="AC13" s="27"/>
      <c r="AD13" s="26"/>
      <c r="AE13" s="9"/>
    </row>
    <row r="14" spans="1:37" ht="27.75" customHeight="1">
      <c r="A14" s="14">
        <v>6</v>
      </c>
      <c r="B14" s="300"/>
      <c r="C14" s="16"/>
      <c r="D14" s="257"/>
      <c r="E14" s="301"/>
      <c r="F14" s="303"/>
      <c r="G14" s="302"/>
      <c r="H14" s="18"/>
      <c r="I14" s="50"/>
      <c r="J14" s="50"/>
      <c r="K14" s="50"/>
      <c r="L14" s="50"/>
      <c r="M14" s="50"/>
      <c r="N14" s="50"/>
      <c r="O14" s="50"/>
      <c r="P14" s="50"/>
      <c r="Q14" s="57"/>
      <c r="R14" s="58"/>
      <c r="S14" s="58"/>
      <c r="T14" s="58"/>
      <c r="U14" s="58"/>
      <c r="V14" s="256"/>
      <c r="W14" s="59"/>
      <c r="X14" s="60"/>
      <c r="Y14" s="27"/>
      <c r="Z14" s="27"/>
      <c r="AA14" s="27"/>
      <c r="AB14" s="27"/>
      <c r="AC14" s="27"/>
      <c r="AD14" s="26"/>
      <c r="AE14" s="9"/>
    </row>
    <row r="15" spans="1:37" ht="27.75" customHeight="1">
      <c r="A15" s="14">
        <v>7</v>
      </c>
      <c r="B15" s="300"/>
      <c r="C15" s="16"/>
      <c r="D15" s="257"/>
      <c r="E15" s="301"/>
      <c r="F15" s="303"/>
      <c r="G15" s="302"/>
      <c r="H15" s="18"/>
      <c r="I15" s="50"/>
      <c r="J15" s="50"/>
      <c r="K15" s="50"/>
      <c r="L15" s="50"/>
      <c r="M15" s="50"/>
      <c r="N15" s="50"/>
      <c r="O15" s="50"/>
      <c r="P15" s="50"/>
      <c r="Q15" s="57"/>
      <c r="R15" s="58"/>
      <c r="S15" s="58"/>
      <c r="T15" s="58"/>
      <c r="U15" s="58"/>
      <c r="V15" s="256"/>
      <c r="W15" s="59"/>
      <c r="X15" s="60"/>
      <c r="Y15" s="27"/>
      <c r="Z15" s="27"/>
      <c r="AA15" s="27"/>
      <c r="AB15" s="27"/>
      <c r="AC15" s="27"/>
      <c r="AD15" s="26"/>
      <c r="AE15" s="9"/>
    </row>
    <row r="16" spans="1:37" ht="27.75" customHeight="1">
      <c r="A16" s="14">
        <v>8</v>
      </c>
      <c r="B16" s="300"/>
      <c r="C16" s="16"/>
      <c r="D16" s="257"/>
      <c r="E16" s="301"/>
      <c r="F16" s="303"/>
      <c r="G16" s="302"/>
      <c r="H16" s="18"/>
      <c r="I16" s="50"/>
      <c r="J16" s="50"/>
      <c r="K16" s="50"/>
      <c r="L16" s="50"/>
      <c r="M16" s="50"/>
      <c r="N16" s="50"/>
      <c r="O16" s="50"/>
      <c r="P16" s="50"/>
      <c r="Q16" s="57"/>
      <c r="R16" s="58"/>
      <c r="S16" s="58"/>
      <c r="T16" s="58"/>
      <c r="U16" s="58"/>
      <c r="V16" s="256"/>
      <c r="W16" s="59"/>
      <c r="X16" s="60"/>
      <c r="Y16" s="27"/>
      <c r="Z16" s="27"/>
      <c r="AA16" s="27"/>
      <c r="AB16" s="27"/>
      <c r="AC16" s="27"/>
      <c r="AD16" s="26"/>
      <c r="AE16" s="9"/>
    </row>
    <row r="17" spans="1:31" ht="27.75" customHeight="1">
      <c r="A17" s="14">
        <v>9</v>
      </c>
      <c r="B17" s="300"/>
      <c r="C17" s="16"/>
      <c r="D17" s="257"/>
      <c r="E17" s="301"/>
      <c r="F17" s="303"/>
      <c r="G17" s="302"/>
      <c r="H17" s="18"/>
      <c r="I17" s="50"/>
      <c r="J17" s="50"/>
      <c r="K17" s="50"/>
      <c r="L17" s="50"/>
      <c r="M17" s="50"/>
      <c r="N17" s="50"/>
      <c r="O17" s="50"/>
      <c r="P17" s="50"/>
      <c r="Q17" s="57"/>
      <c r="R17" s="58"/>
      <c r="S17" s="58"/>
      <c r="T17" s="58"/>
      <c r="U17" s="58"/>
      <c r="V17" s="256"/>
      <c r="W17" s="59"/>
      <c r="X17" s="60"/>
      <c r="Y17" s="27"/>
      <c r="Z17" s="27"/>
      <c r="AA17" s="27"/>
      <c r="AB17" s="27"/>
      <c r="AC17" s="27"/>
      <c r="AD17" s="26"/>
      <c r="AE17" s="9"/>
    </row>
    <row r="18" spans="1:31" ht="27.75" customHeight="1">
      <c r="A18" s="14">
        <v>10</v>
      </c>
      <c r="B18" s="300"/>
      <c r="C18" s="16"/>
      <c r="D18" s="257"/>
      <c r="E18" s="301"/>
      <c r="F18" s="303"/>
      <c r="G18" s="302"/>
      <c r="H18" s="18"/>
      <c r="I18" s="50"/>
      <c r="J18" s="50"/>
      <c r="K18" s="50"/>
      <c r="L18" s="50"/>
      <c r="M18" s="50"/>
      <c r="N18" s="50"/>
      <c r="O18" s="50"/>
      <c r="P18" s="50"/>
      <c r="Q18" s="57"/>
      <c r="R18" s="58"/>
      <c r="S18" s="58"/>
      <c r="T18" s="58"/>
      <c r="U18" s="58"/>
      <c r="V18" s="256"/>
      <c r="W18" s="59"/>
      <c r="X18" s="60"/>
      <c r="Y18" s="27"/>
      <c r="Z18" s="27"/>
      <c r="AA18" s="27"/>
      <c r="AB18" s="27"/>
      <c r="AC18" s="27"/>
      <c r="AD18" s="26"/>
      <c r="AE18" s="9"/>
    </row>
    <row r="19" spans="1:31" ht="27.75" customHeight="1">
      <c r="A19" s="14">
        <v>11</v>
      </c>
      <c r="B19" s="300"/>
      <c r="C19" s="16"/>
      <c r="D19" s="257"/>
      <c r="E19" s="301"/>
      <c r="F19" s="303"/>
      <c r="G19" s="302"/>
      <c r="H19" s="18"/>
      <c r="I19" s="50"/>
      <c r="J19" s="50"/>
      <c r="K19" s="50"/>
      <c r="L19" s="50"/>
      <c r="M19" s="50"/>
      <c r="N19" s="50"/>
      <c r="O19" s="50"/>
      <c r="P19" s="50"/>
      <c r="Q19" s="57"/>
      <c r="R19" s="58"/>
      <c r="S19" s="58"/>
      <c r="T19" s="58"/>
      <c r="U19" s="58"/>
      <c r="V19" s="256"/>
      <c r="W19" s="59"/>
      <c r="X19" s="60"/>
      <c r="Y19" s="27"/>
      <c r="Z19" s="27"/>
      <c r="AA19" s="27"/>
      <c r="AB19" s="27"/>
      <c r="AC19" s="27"/>
      <c r="AD19" s="26"/>
      <c r="AE19" s="9"/>
    </row>
    <row r="20" spans="1:31" ht="27.75" customHeight="1">
      <c r="A20" s="14">
        <v>12</v>
      </c>
      <c r="B20" s="300"/>
      <c r="C20" s="16"/>
      <c r="D20" s="257"/>
      <c r="E20" s="301"/>
      <c r="F20" s="303"/>
      <c r="G20" s="302"/>
      <c r="H20" s="18"/>
      <c r="I20" s="50"/>
      <c r="J20" s="50"/>
      <c r="K20" s="50"/>
      <c r="L20" s="50"/>
      <c r="M20" s="50"/>
      <c r="N20" s="50"/>
      <c r="O20" s="50"/>
      <c r="P20" s="50"/>
      <c r="Q20" s="57"/>
      <c r="R20" s="58"/>
      <c r="S20" s="58"/>
      <c r="T20" s="58"/>
      <c r="U20" s="58"/>
      <c r="V20" s="256"/>
      <c r="W20" s="59"/>
      <c r="X20" s="60"/>
      <c r="Y20" s="27"/>
      <c r="Z20" s="27"/>
      <c r="AA20" s="27"/>
      <c r="AB20" s="27"/>
      <c r="AC20" s="27"/>
      <c r="AD20" s="26"/>
      <c r="AE20" s="9"/>
    </row>
    <row r="21" spans="1:31" ht="27.75" customHeight="1">
      <c r="A21" s="14">
        <v>13</v>
      </c>
      <c r="B21" s="300"/>
      <c r="C21" s="16"/>
      <c r="D21" s="257"/>
      <c r="E21" s="301"/>
      <c r="F21" s="303"/>
      <c r="G21" s="302"/>
      <c r="H21" s="18"/>
      <c r="I21" s="50"/>
      <c r="J21" s="50"/>
      <c r="K21" s="50"/>
      <c r="L21" s="50"/>
      <c r="M21" s="50"/>
      <c r="N21" s="50"/>
      <c r="O21" s="50"/>
      <c r="P21" s="50"/>
      <c r="Q21" s="57"/>
      <c r="R21" s="58"/>
      <c r="S21" s="58"/>
      <c r="T21" s="58"/>
      <c r="U21" s="58"/>
      <c r="V21" s="256"/>
      <c r="W21" s="59"/>
      <c r="X21" s="60"/>
      <c r="Y21" s="27"/>
      <c r="Z21" s="27"/>
      <c r="AA21" s="27"/>
      <c r="AB21" s="27"/>
      <c r="AC21" s="27"/>
      <c r="AD21" s="26"/>
      <c r="AE21" s="9"/>
    </row>
    <row r="22" spans="1:31" ht="27.75" customHeight="1">
      <c r="A22" s="14">
        <v>14</v>
      </c>
      <c r="B22" s="300"/>
      <c r="C22" s="16"/>
      <c r="D22" s="257"/>
      <c r="E22" s="301"/>
      <c r="F22" s="303"/>
      <c r="G22" s="302"/>
      <c r="H22" s="18"/>
      <c r="I22" s="50"/>
      <c r="J22" s="50"/>
      <c r="K22" s="50"/>
      <c r="L22" s="50"/>
      <c r="M22" s="50"/>
      <c r="N22" s="50"/>
      <c r="O22" s="50"/>
      <c r="P22" s="50"/>
      <c r="Q22" s="57"/>
      <c r="R22" s="58"/>
      <c r="S22" s="58"/>
      <c r="T22" s="58"/>
      <c r="U22" s="58"/>
      <c r="V22" s="256"/>
      <c r="W22" s="59"/>
      <c r="X22" s="60"/>
      <c r="Y22" s="27"/>
      <c r="Z22" s="27"/>
      <c r="AA22" s="27"/>
      <c r="AB22" s="27"/>
      <c r="AC22" s="27"/>
      <c r="AD22" s="26"/>
      <c r="AE22" s="9"/>
    </row>
    <row r="23" spans="1:31" ht="27.75" customHeight="1">
      <c r="A23" s="14">
        <v>15</v>
      </c>
      <c r="B23" s="300"/>
      <c r="C23" s="16"/>
      <c r="D23" s="257"/>
      <c r="E23" s="301"/>
      <c r="F23" s="303"/>
      <c r="G23" s="302"/>
      <c r="H23" s="18"/>
      <c r="I23" s="50"/>
      <c r="J23" s="50"/>
      <c r="K23" s="50"/>
      <c r="L23" s="50"/>
      <c r="M23" s="50"/>
      <c r="N23" s="50"/>
      <c r="O23" s="50"/>
      <c r="P23" s="50"/>
      <c r="Q23" s="57"/>
      <c r="R23" s="58"/>
      <c r="S23" s="58"/>
      <c r="T23" s="58"/>
      <c r="U23" s="58"/>
      <c r="V23" s="256"/>
      <c r="W23" s="59"/>
      <c r="X23" s="60"/>
      <c r="Y23" s="27"/>
      <c r="Z23" s="27"/>
      <c r="AA23" s="27"/>
      <c r="AB23" s="27"/>
      <c r="AC23" s="27"/>
      <c r="AD23" s="26"/>
      <c r="AE23" s="9"/>
    </row>
    <row r="24" spans="1:31" ht="27.75" customHeight="1">
      <c r="A24" s="14">
        <v>16</v>
      </c>
      <c r="B24" s="300"/>
      <c r="C24" s="16"/>
      <c r="D24" s="257"/>
      <c r="E24" s="301"/>
      <c r="F24" s="303"/>
      <c r="G24" s="302"/>
      <c r="H24" s="18"/>
      <c r="I24" s="50"/>
      <c r="J24" s="50"/>
      <c r="K24" s="50"/>
      <c r="L24" s="50"/>
      <c r="M24" s="50"/>
      <c r="N24" s="50"/>
      <c r="O24" s="50"/>
      <c r="P24" s="50"/>
      <c r="Q24" s="57"/>
      <c r="R24" s="58"/>
      <c r="S24" s="58"/>
      <c r="T24" s="58"/>
      <c r="U24" s="58"/>
      <c r="V24" s="256"/>
      <c r="W24" s="59"/>
      <c r="X24" s="60"/>
      <c r="Y24" s="27"/>
      <c r="Z24" s="27"/>
      <c r="AA24" s="27"/>
      <c r="AB24" s="27"/>
      <c r="AC24" s="27"/>
      <c r="AD24" s="26"/>
      <c r="AE24" s="9"/>
    </row>
    <row r="25" spans="1:31" ht="27.75" customHeight="1">
      <c r="A25" s="14">
        <v>17</v>
      </c>
      <c r="B25" s="300"/>
      <c r="C25" s="16"/>
      <c r="D25" s="257"/>
      <c r="E25" s="301"/>
      <c r="F25" s="303"/>
      <c r="G25" s="302"/>
      <c r="H25" s="18"/>
      <c r="I25" s="50"/>
      <c r="J25" s="50"/>
      <c r="K25" s="50"/>
      <c r="L25" s="50"/>
      <c r="M25" s="50"/>
      <c r="N25" s="50"/>
      <c r="O25" s="50"/>
      <c r="P25" s="50"/>
      <c r="Q25" s="57"/>
      <c r="R25" s="58"/>
      <c r="S25" s="58"/>
      <c r="T25" s="58"/>
      <c r="U25" s="58"/>
      <c r="V25" s="256"/>
      <c r="W25" s="59"/>
      <c r="X25" s="60"/>
      <c r="Y25" s="27"/>
      <c r="Z25" s="27"/>
      <c r="AA25" s="27"/>
      <c r="AB25" s="27"/>
      <c r="AC25" s="27"/>
      <c r="AD25" s="26"/>
      <c r="AE25" s="9"/>
    </row>
    <row r="26" spans="1:31" ht="27.75" customHeight="1">
      <c r="A26" s="14">
        <v>18</v>
      </c>
      <c r="B26" s="300"/>
      <c r="C26" s="16"/>
      <c r="D26" s="257"/>
      <c r="E26" s="301"/>
      <c r="F26" s="303"/>
      <c r="G26" s="302"/>
      <c r="H26" s="18"/>
      <c r="I26" s="50"/>
      <c r="J26" s="50"/>
      <c r="K26" s="50"/>
      <c r="L26" s="50"/>
      <c r="M26" s="50"/>
      <c r="N26" s="50"/>
      <c r="O26" s="50"/>
      <c r="P26" s="50"/>
      <c r="Q26" s="57"/>
      <c r="R26" s="58"/>
      <c r="S26" s="58"/>
      <c r="T26" s="58"/>
      <c r="U26" s="58"/>
      <c r="V26" s="256"/>
      <c r="W26" s="59"/>
      <c r="X26" s="60"/>
      <c r="Y26" s="27"/>
      <c r="Z26" s="27"/>
      <c r="AA26" s="27"/>
      <c r="AB26" s="27"/>
      <c r="AC26" s="27"/>
      <c r="AD26" s="26"/>
      <c r="AE26" s="9"/>
    </row>
    <row r="27" spans="1:31" ht="27.75" customHeight="1">
      <c r="A27" s="14">
        <v>19</v>
      </c>
      <c r="B27" s="300"/>
      <c r="C27" s="16"/>
      <c r="D27" s="257"/>
      <c r="E27" s="301"/>
      <c r="F27" s="303"/>
      <c r="G27" s="302"/>
      <c r="H27" s="18"/>
      <c r="I27" s="50"/>
      <c r="J27" s="50"/>
      <c r="K27" s="50"/>
      <c r="L27" s="50"/>
      <c r="M27" s="50"/>
      <c r="N27" s="50"/>
      <c r="O27" s="50"/>
      <c r="P27" s="50"/>
      <c r="Q27" s="57"/>
      <c r="R27" s="58"/>
      <c r="S27" s="58"/>
      <c r="T27" s="58"/>
      <c r="U27" s="58"/>
      <c r="V27" s="256"/>
      <c r="W27" s="59"/>
      <c r="X27" s="60"/>
      <c r="Y27" s="27"/>
      <c r="Z27" s="27"/>
      <c r="AA27" s="27"/>
      <c r="AB27" s="27"/>
      <c r="AC27" s="27"/>
      <c r="AD27" s="26"/>
      <c r="AE27" s="9"/>
    </row>
    <row r="28" spans="1:31" ht="27.75" customHeight="1">
      <c r="A28" s="14">
        <v>20</v>
      </c>
      <c r="B28" s="300"/>
      <c r="C28" s="16"/>
      <c r="D28" s="257"/>
      <c r="E28" s="301"/>
      <c r="F28" s="303"/>
      <c r="G28" s="302"/>
      <c r="H28" s="18"/>
      <c r="I28" s="50"/>
      <c r="J28" s="50"/>
      <c r="K28" s="50"/>
      <c r="L28" s="50"/>
      <c r="M28" s="50"/>
      <c r="N28" s="50"/>
      <c r="O28" s="50"/>
      <c r="P28" s="50"/>
      <c r="Q28" s="57"/>
      <c r="R28" s="58"/>
      <c r="S28" s="58"/>
      <c r="T28" s="58"/>
      <c r="U28" s="58"/>
      <c r="V28" s="256"/>
      <c r="W28" s="59"/>
      <c r="X28" s="60"/>
      <c r="Y28" s="27"/>
      <c r="Z28" s="27"/>
      <c r="AA28" s="27"/>
      <c r="AB28" s="27"/>
      <c r="AC28" s="27"/>
      <c r="AD28" s="26"/>
      <c r="AE28" s="9"/>
    </row>
    <row r="29" spans="1:31" ht="27.75" customHeight="1">
      <c r="A29" s="14">
        <v>21</v>
      </c>
      <c r="B29" s="300"/>
      <c r="C29" s="16"/>
      <c r="D29" s="257"/>
      <c r="E29" s="301"/>
      <c r="F29" s="303"/>
      <c r="G29" s="302"/>
      <c r="H29" s="18"/>
      <c r="I29" s="50"/>
      <c r="J29" s="50"/>
      <c r="K29" s="50"/>
      <c r="L29" s="50"/>
      <c r="M29" s="50"/>
      <c r="N29" s="50"/>
      <c r="O29" s="50"/>
      <c r="P29" s="50"/>
      <c r="Q29" s="57"/>
      <c r="R29" s="58"/>
      <c r="S29" s="58"/>
      <c r="T29" s="58"/>
      <c r="U29" s="58"/>
      <c r="V29" s="256"/>
      <c r="W29" s="59"/>
      <c r="X29" s="60"/>
      <c r="Y29" s="27"/>
      <c r="Z29" s="27"/>
      <c r="AA29" s="27"/>
      <c r="AB29" s="27"/>
      <c r="AC29" s="27"/>
      <c r="AD29" s="26"/>
      <c r="AE29" s="9"/>
    </row>
    <row r="30" spans="1:31" ht="27.75" customHeight="1">
      <c r="A30" s="14">
        <v>22</v>
      </c>
      <c r="B30" s="300"/>
      <c r="C30" s="16"/>
      <c r="D30" s="257"/>
      <c r="E30" s="301"/>
      <c r="F30" s="303"/>
      <c r="G30" s="302"/>
      <c r="H30" s="18"/>
      <c r="I30" s="50"/>
      <c r="J30" s="50"/>
      <c r="K30" s="50"/>
      <c r="L30" s="50"/>
      <c r="M30" s="50"/>
      <c r="N30" s="50"/>
      <c r="O30" s="50"/>
      <c r="P30" s="50"/>
      <c r="Q30" s="57"/>
      <c r="R30" s="58"/>
      <c r="S30" s="58"/>
      <c r="T30" s="58"/>
      <c r="U30" s="58"/>
      <c r="V30" s="256"/>
      <c r="W30" s="59"/>
      <c r="X30" s="60"/>
      <c r="Y30" s="27"/>
      <c r="Z30" s="27"/>
      <c r="AA30" s="27"/>
      <c r="AB30" s="27"/>
      <c r="AC30" s="27"/>
      <c r="AD30" s="26"/>
      <c r="AE30" s="9"/>
    </row>
    <row r="31" spans="1:31" ht="27.75" customHeight="1">
      <c r="A31" s="14">
        <v>23</v>
      </c>
      <c r="B31" s="300"/>
      <c r="C31" s="16"/>
      <c r="D31" s="257"/>
      <c r="E31" s="301"/>
      <c r="F31" s="303"/>
      <c r="G31" s="302"/>
      <c r="H31" s="18"/>
      <c r="I31" s="50"/>
      <c r="J31" s="50"/>
      <c r="K31" s="50"/>
      <c r="L31" s="50"/>
      <c r="M31" s="50"/>
      <c r="N31" s="50"/>
      <c r="O31" s="50"/>
      <c r="P31" s="50"/>
      <c r="Q31" s="57"/>
      <c r="R31" s="58"/>
      <c r="S31" s="58"/>
      <c r="T31" s="58"/>
      <c r="U31" s="58"/>
      <c r="V31" s="256"/>
      <c r="W31" s="59"/>
      <c r="X31" s="60"/>
      <c r="Y31" s="27"/>
      <c r="Z31" s="27"/>
      <c r="AA31" s="27"/>
      <c r="AB31" s="27"/>
      <c r="AC31" s="27"/>
      <c r="AD31" s="26"/>
      <c r="AE31" s="9"/>
    </row>
    <row r="32" spans="1:31" ht="27.75" customHeight="1">
      <c r="A32" s="14">
        <v>24</v>
      </c>
      <c r="B32" s="300"/>
      <c r="C32" s="16"/>
      <c r="D32" s="257"/>
      <c r="E32" s="301"/>
      <c r="F32" s="303"/>
      <c r="G32" s="302"/>
      <c r="H32" s="18"/>
      <c r="I32" s="50"/>
      <c r="J32" s="50"/>
      <c r="K32" s="50"/>
      <c r="L32" s="50"/>
      <c r="M32" s="50"/>
      <c r="N32" s="50"/>
      <c r="O32" s="50"/>
      <c r="P32" s="50"/>
      <c r="Q32" s="57"/>
      <c r="R32" s="58"/>
      <c r="S32" s="58"/>
      <c r="T32" s="58"/>
      <c r="U32" s="58"/>
      <c r="V32" s="256"/>
      <c r="W32" s="59"/>
      <c r="X32" s="60"/>
      <c r="Y32" s="27"/>
      <c r="Z32" s="27"/>
      <c r="AA32" s="27"/>
      <c r="AB32" s="27"/>
      <c r="AC32" s="27"/>
      <c r="AD32" s="26"/>
      <c r="AE32" s="9"/>
    </row>
    <row r="33" spans="1:31" ht="27.75" customHeight="1">
      <c r="A33" s="14">
        <v>25</v>
      </c>
      <c r="B33" s="300"/>
      <c r="C33" s="16"/>
      <c r="D33" s="257"/>
      <c r="E33" s="301"/>
      <c r="F33" s="303"/>
      <c r="G33" s="302"/>
      <c r="H33" s="18"/>
      <c r="I33" s="50"/>
      <c r="J33" s="50"/>
      <c r="K33" s="50"/>
      <c r="L33" s="50"/>
      <c r="M33" s="50"/>
      <c r="N33" s="50"/>
      <c r="O33" s="50"/>
      <c r="P33" s="50"/>
      <c r="Q33" s="57"/>
      <c r="R33" s="58"/>
      <c r="S33" s="58"/>
      <c r="T33" s="58"/>
      <c r="U33" s="58"/>
      <c r="V33" s="256"/>
      <c r="W33" s="59"/>
      <c r="X33" s="60"/>
      <c r="Y33" s="27"/>
      <c r="Z33" s="27"/>
      <c r="AA33" s="27"/>
      <c r="AB33" s="27"/>
      <c r="AC33" s="27"/>
      <c r="AD33" s="26"/>
      <c r="AE33" s="9"/>
    </row>
    <row r="34" spans="1:31" ht="27.75" customHeight="1">
      <c r="A34" s="14">
        <v>26</v>
      </c>
      <c r="B34" s="300"/>
      <c r="C34" s="16"/>
      <c r="D34" s="257"/>
      <c r="E34" s="301"/>
      <c r="F34" s="303"/>
      <c r="G34" s="302"/>
      <c r="H34" s="18"/>
      <c r="I34" s="50"/>
      <c r="J34" s="50"/>
      <c r="K34" s="50"/>
      <c r="L34" s="50"/>
      <c r="M34" s="50"/>
      <c r="N34" s="50"/>
      <c r="O34" s="50"/>
      <c r="P34" s="50"/>
      <c r="Q34" s="57"/>
      <c r="R34" s="58"/>
      <c r="S34" s="58"/>
      <c r="T34" s="58"/>
      <c r="U34" s="58"/>
      <c r="V34" s="256"/>
      <c r="W34" s="59"/>
      <c r="X34" s="60"/>
      <c r="Y34" s="27"/>
      <c r="Z34" s="27"/>
      <c r="AA34" s="27"/>
      <c r="AB34" s="27"/>
      <c r="AC34" s="27"/>
      <c r="AD34" s="26"/>
      <c r="AE34" s="9"/>
    </row>
    <row r="35" spans="1:31" ht="27.75" customHeight="1">
      <c r="A35" s="14">
        <v>27</v>
      </c>
      <c r="B35" s="300"/>
      <c r="C35" s="16"/>
      <c r="D35" s="257"/>
      <c r="E35" s="301"/>
      <c r="F35" s="303"/>
      <c r="G35" s="302"/>
      <c r="H35" s="18"/>
      <c r="I35" s="50"/>
      <c r="J35" s="50"/>
      <c r="K35" s="50"/>
      <c r="L35" s="50"/>
      <c r="M35" s="50"/>
      <c r="N35" s="50"/>
      <c r="O35" s="50"/>
      <c r="P35" s="50"/>
      <c r="Q35" s="57"/>
      <c r="R35" s="58"/>
      <c r="S35" s="58"/>
      <c r="T35" s="58"/>
      <c r="U35" s="58"/>
      <c r="V35" s="256"/>
      <c r="W35" s="59"/>
      <c r="X35" s="60"/>
      <c r="Y35" s="27"/>
      <c r="Z35" s="27"/>
      <c r="AA35" s="27"/>
      <c r="AB35" s="27"/>
      <c r="AC35" s="27"/>
      <c r="AD35" s="26"/>
      <c r="AE35" s="9"/>
    </row>
    <row r="36" spans="1:31" ht="27.75" customHeight="1">
      <c r="A36" s="14">
        <v>28</v>
      </c>
      <c r="B36" s="300"/>
      <c r="C36" s="16"/>
      <c r="D36" s="257"/>
      <c r="E36" s="301"/>
      <c r="F36" s="303"/>
      <c r="G36" s="302"/>
      <c r="H36" s="18"/>
      <c r="I36" s="50"/>
      <c r="J36" s="50"/>
      <c r="K36" s="50"/>
      <c r="L36" s="50"/>
      <c r="M36" s="50"/>
      <c r="N36" s="50"/>
      <c r="O36" s="50"/>
      <c r="P36" s="50"/>
      <c r="Q36" s="57"/>
      <c r="R36" s="58"/>
      <c r="S36" s="58"/>
      <c r="T36" s="58"/>
      <c r="U36" s="58"/>
      <c r="V36" s="256"/>
      <c r="W36" s="59"/>
      <c r="X36" s="60"/>
      <c r="Y36" s="27"/>
      <c r="Z36" s="27"/>
      <c r="AA36" s="27"/>
      <c r="AB36" s="27"/>
      <c r="AC36" s="27"/>
      <c r="AD36" s="26"/>
      <c r="AE36" s="9"/>
    </row>
    <row r="37" spans="1:31" ht="27.75" customHeight="1">
      <c r="A37" s="14">
        <v>29</v>
      </c>
      <c r="B37" s="300"/>
      <c r="C37" s="16"/>
      <c r="D37" s="257"/>
      <c r="E37" s="301"/>
      <c r="F37" s="303"/>
      <c r="G37" s="302"/>
      <c r="H37" s="18"/>
      <c r="I37" s="50"/>
      <c r="J37" s="50"/>
      <c r="K37" s="50"/>
      <c r="L37" s="50"/>
      <c r="M37" s="50"/>
      <c r="N37" s="50"/>
      <c r="O37" s="50"/>
      <c r="P37" s="50"/>
      <c r="Q37" s="57"/>
      <c r="R37" s="58"/>
      <c r="S37" s="58"/>
      <c r="T37" s="58"/>
      <c r="U37" s="58"/>
      <c r="V37" s="256"/>
      <c r="W37" s="59"/>
      <c r="X37" s="60"/>
      <c r="Y37" s="27"/>
      <c r="Z37" s="27"/>
      <c r="AA37" s="27"/>
      <c r="AB37" s="27"/>
      <c r="AC37" s="27"/>
      <c r="AD37" s="26"/>
      <c r="AE37" s="9"/>
    </row>
    <row r="38" spans="1:31" ht="27.75" customHeight="1">
      <c r="A38" s="14">
        <v>30</v>
      </c>
      <c r="B38" s="300"/>
      <c r="C38" s="16"/>
      <c r="D38" s="257"/>
      <c r="E38" s="301"/>
      <c r="F38" s="303"/>
      <c r="G38" s="302"/>
      <c r="H38" s="18"/>
      <c r="I38" s="50"/>
      <c r="J38" s="50"/>
      <c r="K38" s="50"/>
      <c r="L38" s="50"/>
      <c r="M38" s="50"/>
      <c r="N38" s="50"/>
      <c r="O38" s="50"/>
      <c r="P38" s="50"/>
      <c r="Q38" s="57"/>
      <c r="R38" s="58"/>
      <c r="S38" s="58"/>
      <c r="T38" s="58"/>
      <c r="U38" s="58"/>
      <c r="V38" s="256"/>
      <c r="W38" s="59"/>
      <c r="X38" s="60"/>
      <c r="Y38" s="27"/>
      <c r="Z38" s="27"/>
      <c r="AA38" s="27"/>
      <c r="AB38" s="27"/>
      <c r="AC38" s="27"/>
      <c r="AD38" s="26"/>
      <c r="AE38" s="9"/>
    </row>
    <row r="39" spans="1:31" ht="27.75" customHeight="1">
      <c r="A39" s="14">
        <v>31</v>
      </c>
      <c r="B39" s="300"/>
      <c r="C39" s="16"/>
      <c r="D39" s="257"/>
      <c r="E39" s="301"/>
      <c r="F39" s="303"/>
      <c r="G39" s="302"/>
      <c r="H39" s="18"/>
      <c r="I39" s="50"/>
      <c r="J39" s="50"/>
      <c r="K39" s="50"/>
      <c r="L39" s="50"/>
      <c r="M39" s="50"/>
      <c r="N39" s="50"/>
      <c r="O39" s="50"/>
      <c r="P39" s="50"/>
      <c r="Q39" s="57"/>
      <c r="R39" s="58"/>
      <c r="S39" s="58"/>
      <c r="T39" s="58"/>
      <c r="U39" s="58"/>
      <c r="V39" s="256"/>
      <c r="W39" s="59"/>
      <c r="X39" s="60"/>
      <c r="Y39" s="27"/>
      <c r="Z39" s="27"/>
      <c r="AA39" s="27"/>
      <c r="AB39" s="27"/>
      <c r="AC39" s="27"/>
      <c r="AD39" s="26"/>
      <c r="AE39" s="9"/>
    </row>
    <row r="40" spans="1:31" ht="27.75" customHeight="1">
      <c r="A40" s="14">
        <v>32</v>
      </c>
      <c r="B40" s="300"/>
      <c r="C40" s="16"/>
      <c r="D40" s="257"/>
      <c r="E40" s="301"/>
      <c r="F40" s="303"/>
      <c r="G40" s="302"/>
      <c r="H40" s="18"/>
      <c r="I40" s="50"/>
      <c r="J40" s="50"/>
      <c r="K40" s="50"/>
      <c r="L40" s="50"/>
      <c r="M40" s="50"/>
      <c r="N40" s="50"/>
      <c r="O40" s="50"/>
      <c r="P40" s="50"/>
      <c r="Q40" s="57"/>
      <c r="R40" s="58"/>
      <c r="S40" s="58"/>
      <c r="T40" s="58"/>
      <c r="U40" s="58"/>
      <c r="V40" s="256"/>
      <c r="W40" s="59"/>
      <c r="X40" s="60"/>
      <c r="Y40" s="27"/>
      <c r="Z40" s="27"/>
      <c r="AA40" s="27"/>
      <c r="AB40" s="27"/>
      <c r="AC40" s="27"/>
      <c r="AD40" s="26"/>
      <c r="AE40" s="9"/>
    </row>
    <row r="41" spans="1:31" ht="27.75" customHeight="1">
      <c r="A41" s="14">
        <v>33</v>
      </c>
      <c r="B41" s="300"/>
      <c r="C41" s="16"/>
      <c r="D41" s="257"/>
      <c r="E41" s="301"/>
      <c r="F41" s="303"/>
      <c r="G41" s="302"/>
      <c r="H41" s="18"/>
      <c r="I41" s="50"/>
      <c r="J41" s="50"/>
      <c r="K41" s="50"/>
      <c r="L41" s="50"/>
      <c r="M41" s="50"/>
      <c r="N41" s="50"/>
      <c r="O41" s="50"/>
      <c r="P41" s="50"/>
      <c r="Q41" s="57"/>
      <c r="R41" s="58"/>
      <c r="S41" s="58"/>
      <c r="T41" s="58"/>
      <c r="U41" s="58"/>
      <c r="V41" s="256"/>
      <c r="W41" s="59"/>
      <c r="X41" s="60"/>
      <c r="Y41" s="27"/>
      <c r="Z41" s="27"/>
      <c r="AA41" s="27"/>
      <c r="AB41" s="27"/>
      <c r="AC41" s="27"/>
      <c r="AD41" s="26"/>
      <c r="AE41" s="9"/>
    </row>
    <row r="42" spans="1:31" ht="27.75" customHeight="1">
      <c r="A42" s="14">
        <v>34</v>
      </c>
      <c r="B42" s="300"/>
      <c r="C42" s="16"/>
      <c r="D42" s="257"/>
      <c r="E42" s="301"/>
      <c r="F42" s="303"/>
      <c r="G42" s="302"/>
      <c r="H42" s="18"/>
      <c r="I42" s="50"/>
      <c r="J42" s="50"/>
      <c r="K42" s="50"/>
      <c r="L42" s="50"/>
      <c r="M42" s="50"/>
      <c r="N42" s="50"/>
      <c r="O42" s="50"/>
      <c r="P42" s="50"/>
      <c r="Q42" s="57"/>
      <c r="R42" s="58"/>
      <c r="S42" s="58"/>
      <c r="T42" s="58"/>
      <c r="U42" s="58"/>
      <c r="V42" s="256"/>
      <c r="W42" s="59"/>
      <c r="X42" s="60"/>
      <c r="Y42" s="27"/>
      <c r="Z42" s="27"/>
      <c r="AA42" s="27"/>
      <c r="AB42" s="27"/>
      <c r="AC42" s="27"/>
      <c r="AD42" s="26"/>
      <c r="AE42" s="9"/>
    </row>
    <row r="43" spans="1:31" ht="27.75" customHeight="1">
      <c r="A43" s="14">
        <v>35</v>
      </c>
      <c r="B43" s="300"/>
      <c r="C43" s="16"/>
      <c r="D43" s="257"/>
      <c r="E43" s="301"/>
      <c r="F43" s="303"/>
      <c r="G43" s="302"/>
      <c r="H43" s="18"/>
      <c r="I43" s="50"/>
      <c r="J43" s="50"/>
      <c r="K43" s="50"/>
      <c r="L43" s="50"/>
      <c r="M43" s="50"/>
      <c r="N43" s="50"/>
      <c r="O43" s="50"/>
      <c r="P43" s="50"/>
      <c r="Q43" s="57"/>
      <c r="R43" s="58"/>
      <c r="S43" s="58"/>
      <c r="T43" s="58"/>
      <c r="U43" s="58"/>
      <c r="V43" s="256"/>
      <c r="W43" s="59"/>
      <c r="X43" s="60"/>
      <c r="Y43" s="27"/>
      <c r="Z43" s="27"/>
      <c r="AA43" s="27"/>
      <c r="AB43" s="27"/>
      <c r="AC43" s="27"/>
      <c r="AD43" s="26"/>
      <c r="AE43" s="9"/>
    </row>
    <row r="44" spans="1:31" ht="27.75" customHeight="1">
      <c r="A44" s="14">
        <v>36</v>
      </c>
      <c r="B44" s="300"/>
      <c r="C44" s="16"/>
      <c r="D44" s="257"/>
      <c r="E44" s="301"/>
      <c r="F44" s="303"/>
      <c r="G44" s="302"/>
      <c r="H44" s="18"/>
      <c r="I44" s="50"/>
      <c r="J44" s="50"/>
      <c r="K44" s="50"/>
      <c r="L44" s="50"/>
      <c r="M44" s="50"/>
      <c r="N44" s="50"/>
      <c r="O44" s="50"/>
      <c r="P44" s="50"/>
      <c r="Q44" s="57"/>
      <c r="R44" s="58"/>
      <c r="S44" s="58"/>
      <c r="T44" s="58"/>
      <c r="U44" s="58"/>
      <c r="V44" s="256"/>
      <c r="W44" s="59"/>
      <c r="X44" s="60"/>
      <c r="Y44" s="27"/>
      <c r="Z44" s="27"/>
      <c r="AA44" s="27"/>
      <c r="AB44" s="27"/>
      <c r="AC44" s="27"/>
      <c r="AD44" s="26"/>
      <c r="AE44" s="9"/>
    </row>
    <row r="45" spans="1:31" ht="27.75" customHeight="1">
      <c r="A45" s="14">
        <v>37</v>
      </c>
      <c r="B45" s="300"/>
      <c r="C45" s="16"/>
      <c r="D45" s="257"/>
      <c r="E45" s="301"/>
      <c r="F45" s="303"/>
      <c r="G45" s="302"/>
      <c r="H45" s="18"/>
      <c r="I45" s="50"/>
      <c r="J45" s="50"/>
      <c r="K45" s="50"/>
      <c r="L45" s="50"/>
      <c r="M45" s="50"/>
      <c r="N45" s="50"/>
      <c r="O45" s="50"/>
      <c r="P45" s="50"/>
      <c r="Q45" s="57"/>
      <c r="R45" s="58"/>
      <c r="S45" s="58"/>
      <c r="T45" s="58"/>
      <c r="U45" s="58"/>
      <c r="V45" s="256"/>
      <c r="W45" s="59"/>
      <c r="X45" s="60"/>
      <c r="Y45" s="27"/>
      <c r="Z45" s="27"/>
      <c r="AA45" s="27"/>
      <c r="AB45" s="27"/>
      <c r="AC45" s="27"/>
      <c r="AD45" s="26"/>
      <c r="AE45" s="9"/>
    </row>
    <row r="46" spans="1:31" ht="27.75" customHeight="1">
      <c r="A46" s="14">
        <v>38</v>
      </c>
      <c r="B46" s="300"/>
      <c r="C46" s="16"/>
      <c r="D46" s="257"/>
      <c r="E46" s="301"/>
      <c r="F46" s="303"/>
      <c r="G46" s="302"/>
      <c r="H46" s="18"/>
      <c r="I46" s="50"/>
      <c r="J46" s="50"/>
      <c r="K46" s="50"/>
      <c r="L46" s="50"/>
      <c r="M46" s="50"/>
      <c r="N46" s="50"/>
      <c r="O46" s="50"/>
      <c r="P46" s="50"/>
      <c r="Q46" s="57"/>
      <c r="R46" s="58"/>
      <c r="S46" s="58"/>
      <c r="T46" s="58"/>
      <c r="U46" s="58"/>
      <c r="V46" s="256"/>
      <c r="W46" s="59"/>
      <c r="X46" s="60"/>
      <c r="Y46" s="27"/>
      <c r="Z46" s="27"/>
      <c r="AA46" s="27"/>
      <c r="AB46" s="27"/>
      <c r="AC46" s="27"/>
      <c r="AD46" s="26"/>
      <c r="AE46" s="9"/>
    </row>
    <row r="47" spans="1:31" ht="27.75" customHeight="1">
      <c r="A47" s="14">
        <v>39</v>
      </c>
      <c r="B47" s="300"/>
      <c r="C47" s="16"/>
      <c r="D47" s="257"/>
      <c r="E47" s="301"/>
      <c r="F47" s="303"/>
      <c r="G47" s="302"/>
      <c r="H47" s="18"/>
      <c r="I47" s="50"/>
      <c r="J47" s="50"/>
      <c r="K47" s="50"/>
      <c r="L47" s="50"/>
      <c r="M47" s="50"/>
      <c r="N47" s="50"/>
      <c r="O47" s="50"/>
      <c r="P47" s="50"/>
      <c r="Q47" s="57"/>
      <c r="R47" s="58"/>
      <c r="S47" s="58"/>
      <c r="T47" s="58"/>
      <c r="U47" s="58"/>
      <c r="V47" s="256"/>
      <c r="W47" s="59"/>
      <c r="X47" s="60"/>
      <c r="Y47" s="27"/>
      <c r="Z47" s="27"/>
      <c r="AA47" s="27"/>
      <c r="AB47" s="27"/>
      <c r="AC47" s="27"/>
      <c r="AD47" s="26"/>
      <c r="AE47" s="9"/>
    </row>
    <row r="48" spans="1:31" ht="27.75" customHeight="1">
      <c r="A48" s="14">
        <v>40</v>
      </c>
      <c r="B48" s="300"/>
      <c r="C48" s="16"/>
      <c r="D48" s="257"/>
      <c r="E48" s="301"/>
      <c r="F48" s="303"/>
      <c r="G48" s="302"/>
      <c r="H48" s="18"/>
      <c r="I48" s="50"/>
      <c r="J48" s="50"/>
      <c r="K48" s="50"/>
      <c r="L48" s="50"/>
      <c r="M48" s="50"/>
      <c r="N48" s="50"/>
      <c r="O48" s="50"/>
      <c r="P48" s="50"/>
      <c r="Q48" s="57"/>
      <c r="R48" s="58"/>
      <c r="S48" s="58"/>
      <c r="T48" s="58"/>
      <c r="U48" s="58"/>
      <c r="V48" s="256"/>
      <c r="W48" s="59"/>
      <c r="X48" s="60"/>
      <c r="Y48" s="27"/>
      <c r="Z48" s="27"/>
      <c r="AA48" s="27"/>
      <c r="AB48" s="27"/>
      <c r="AC48" s="27"/>
      <c r="AD48" s="26"/>
      <c r="AE48" s="9"/>
    </row>
    <row r="49" spans="1:31" ht="27.75" customHeight="1">
      <c r="A49" s="14">
        <v>41</v>
      </c>
      <c r="B49" s="300"/>
      <c r="C49" s="16"/>
      <c r="D49" s="257"/>
      <c r="E49" s="301"/>
      <c r="F49" s="303"/>
      <c r="G49" s="302"/>
      <c r="H49" s="18"/>
      <c r="I49" s="50"/>
      <c r="J49" s="50"/>
      <c r="K49" s="50"/>
      <c r="L49" s="50"/>
      <c r="M49" s="50"/>
      <c r="N49" s="50"/>
      <c r="O49" s="50"/>
      <c r="P49" s="50"/>
      <c r="Q49" s="57"/>
      <c r="R49" s="58"/>
      <c r="S49" s="58"/>
      <c r="T49" s="58"/>
      <c r="U49" s="58"/>
      <c r="V49" s="256"/>
      <c r="W49" s="59"/>
      <c r="X49" s="60"/>
      <c r="Y49" s="27"/>
      <c r="Z49" s="27"/>
      <c r="AA49" s="27"/>
      <c r="AB49" s="27"/>
      <c r="AC49" s="27"/>
      <c r="AD49" s="26"/>
      <c r="AE49" s="9"/>
    </row>
    <row r="50" spans="1:31" ht="27.75" customHeight="1">
      <c r="A50" s="14">
        <v>42</v>
      </c>
      <c r="B50" s="300"/>
      <c r="C50" s="16"/>
      <c r="D50" s="257"/>
      <c r="E50" s="301"/>
      <c r="F50" s="303"/>
      <c r="G50" s="302"/>
      <c r="H50" s="18"/>
      <c r="I50" s="50"/>
      <c r="J50" s="50"/>
      <c r="K50" s="50"/>
      <c r="L50" s="50"/>
      <c r="M50" s="50"/>
      <c r="N50" s="50"/>
      <c r="O50" s="50"/>
      <c r="P50" s="50"/>
      <c r="Q50" s="57"/>
      <c r="R50" s="58"/>
      <c r="S50" s="58"/>
      <c r="T50" s="58"/>
      <c r="U50" s="58"/>
      <c r="V50" s="256"/>
      <c r="W50" s="59"/>
      <c r="X50" s="60"/>
      <c r="Y50" s="27"/>
      <c r="Z50" s="27"/>
      <c r="AA50" s="27"/>
      <c r="AB50" s="27"/>
      <c r="AC50" s="27"/>
      <c r="AD50" s="26"/>
      <c r="AE50" s="9"/>
    </row>
    <row r="51" spans="1:31" ht="27.75" customHeight="1">
      <c r="A51" s="14">
        <v>43</v>
      </c>
      <c r="B51" s="300"/>
      <c r="C51" s="16"/>
      <c r="D51" s="257"/>
      <c r="E51" s="301"/>
      <c r="F51" s="303"/>
      <c r="G51" s="302"/>
      <c r="H51" s="18"/>
      <c r="I51" s="50"/>
      <c r="J51" s="50"/>
      <c r="K51" s="50"/>
      <c r="L51" s="50"/>
      <c r="M51" s="50"/>
      <c r="N51" s="50"/>
      <c r="O51" s="50"/>
      <c r="P51" s="50"/>
      <c r="Q51" s="57"/>
      <c r="R51" s="58"/>
      <c r="S51" s="58"/>
      <c r="T51" s="58"/>
      <c r="U51" s="58"/>
      <c r="V51" s="256"/>
      <c r="W51" s="59"/>
      <c r="X51" s="60"/>
      <c r="Y51" s="27"/>
      <c r="Z51" s="27"/>
      <c r="AA51" s="27"/>
      <c r="AB51" s="27"/>
      <c r="AC51" s="27"/>
      <c r="AD51" s="26"/>
      <c r="AE51" s="9"/>
    </row>
    <row r="52" spans="1:31" ht="27.75" customHeight="1">
      <c r="A52" s="14">
        <v>44</v>
      </c>
      <c r="B52" s="300"/>
      <c r="C52" s="16"/>
      <c r="D52" s="257"/>
      <c r="E52" s="301"/>
      <c r="F52" s="303"/>
      <c r="G52" s="302"/>
      <c r="H52" s="18"/>
      <c r="I52" s="50"/>
      <c r="J52" s="50"/>
      <c r="K52" s="50"/>
      <c r="L52" s="50"/>
      <c r="M52" s="50"/>
      <c r="N52" s="50"/>
      <c r="O52" s="50"/>
      <c r="P52" s="50"/>
      <c r="Q52" s="57"/>
      <c r="R52" s="58"/>
      <c r="S52" s="58"/>
      <c r="T52" s="58"/>
      <c r="U52" s="58"/>
      <c r="V52" s="256"/>
      <c r="W52" s="59"/>
      <c r="X52" s="60"/>
      <c r="Y52" s="27"/>
      <c r="Z52" s="27"/>
      <c r="AA52" s="27"/>
      <c r="AB52" s="27"/>
      <c r="AC52" s="27"/>
      <c r="AD52" s="26"/>
      <c r="AE52" s="9"/>
    </row>
    <row r="53" spans="1:31" ht="27.75" customHeight="1">
      <c r="A53" s="14">
        <v>45</v>
      </c>
      <c r="B53" s="300"/>
      <c r="C53" s="16"/>
      <c r="D53" s="257"/>
      <c r="E53" s="301"/>
      <c r="F53" s="303"/>
      <c r="G53" s="302"/>
      <c r="H53" s="18"/>
      <c r="I53" s="50"/>
      <c r="J53" s="50"/>
      <c r="K53" s="50"/>
      <c r="L53" s="50"/>
      <c r="M53" s="50"/>
      <c r="N53" s="50"/>
      <c r="O53" s="50"/>
      <c r="P53" s="50"/>
      <c r="Q53" s="57"/>
      <c r="R53" s="58"/>
      <c r="S53" s="58"/>
      <c r="T53" s="58"/>
      <c r="U53" s="58"/>
      <c r="V53" s="256"/>
      <c r="W53" s="59"/>
      <c r="X53" s="60"/>
      <c r="Y53" s="27"/>
      <c r="Z53" s="27"/>
      <c r="AA53" s="27"/>
      <c r="AB53" s="27"/>
      <c r="AC53" s="27"/>
      <c r="AD53" s="26"/>
      <c r="AE53" s="9"/>
    </row>
    <row r="54" spans="1:31" ht="27.75" customHeight="1">
      <c r="A54" s="14">
        <v>46</v>
      </c>
      <c r="B54" s="300"/>
      <c r="C54" s="16"/>
      <c r="D54" s="257"/>
      <c r="E54" s="301"/>
      <c r="F54" s="303"/>
      <c r="G54" s="302"/>
      <c r="H54" s="18"/>
      <c r="I54" s="50"/>
      <c r="J54" s="50"/>
      <c r="K54" s="50"/>
      <c r="L54" s="50"/>
      <c r="M54" s="50"/>
      <c r="N54" s="50"/>
      <c r="O54" s="50"/>
      <c r="P54" s="50"/>
      <c r="Q54" s="57"/>
      <c r="R54" s="58"/>
      <c r="S54" s="58"/>
      <c r="T54" s="58"/>
      <c r="U54" s="58"/>
      <c r="V54" s="256"/>
      <c r="W54" s="59"/>
      <c r="X54" s="60"/>
      <c r="Y54" s="27"/>
      <c r="Z54" s="27"/>
      <c r="AA54" s="27"/>
      <c r="AB54" s="27"/>
      <c r="AC54" s="27"/>
      <c r="AD54" s="26"/>
      <c r="AE54" s="9"/>
    </row>
    <row r="55" spans="1:31" ht="27.75" customHeight="1">
      <c r="A55" s="14">
        <v>47</v>
      </c>
      <c r="B55" s="300"/>
      <c r="C55" s="16"/>
      <c r="D55" s="257"/>
      <c r="E55" s="301"/>
      <c r="F55" s="303"/>
      <c r="G55" s="302"/>
      <c r="H55" s="18"/>
      <c r="I55" s="50"/>
      <c r="J55" s="50"/>
      <c r="K55" s="50"/>
      <c r="L55" s="50"/>
      <c r="M55" s="50"/>
      <c r="N55" s="50"/>
      <c r="O55" s="50"/>
      <c r="P55" s="50"/>
      <c r="Q55" s="57"/>
      <c r="R55" s="58"/>
      <c r="S55" s="58"/>
      <c r="T55" s="58"/>
      <c r="U55" s="58"/>
      <c r="V55" s="256"/>
      <c r="W55" s="59"/>
      <c r="X55" s="60"/>
      <c r="Y55" s="27"/>
      <c r="Z55" s="27"/>
      <c r="AA55" s="27"/>
      <c r="AB55" s="27"/>
      <c r="AC55" s="27"/>
      <c r="AD55" s="26"/>
      <c r="AE55" s="9"/>
    </row>
    <row r="56" spans="1:31" ht="27.75" customHeight="1">
      <c r="A56" s="14">
        <v>48</v>
      </c>
      <c r="B56" s="300"/>
      <c r="C56" s="16"/>
      <c r="D56" s="257"/>
      <c r="E56" s="301"/>
      <c r="F56" s="303"/>
      <c r="G56" s="302"/>
      <c r="H56" s="18"/>
      <c r="I56" s="50"/>
      <c r="J56" s="50"/>
      <c r="K56" s="50"/>
      <c r="L56" s="50"/>
      <c r="M56" s="50"/>
      <c r="N56" s="50"/>
      <c r="O56" s="50"/>
      <c r="P56" s="50"/>
      <c r="Q56" s="57"/>
      <c r="R56" s="58"/>
      <c r="S56" s="58"/>
      <c r="T56" s="58"/>
      <c r="U56" s="58"/>
      <c r="V56" s="256"/>
      <c r="W56" s="59"/>
      <c r="X56" s="60"/>
      <c r="Y56" s="27"/>
      <c r="Z56" s="27"/>
      <c r="AA56" s="27"/>
      <c r="AB56" s="27"/>
      <c r="AC56" s="27"/>
      <c r="AD56" s="26"/>
      <c r="AE56" s="9"/>
    </row>
    <row r="57" spans="1:31" ht="27.75" customHeight="1">
      <c r="A57" s="14">
        <v>49</v>
      </c>
      <c r="B57" s="300"/>
      <c r="C57" s="16"/>
      <c r="D57" s="257"/>
      <c r="E57" s="301"/>
      <c r="F57" s="303"/>
      <c r="G57" s="302"/>
      <c r="H57" s="18"/>
      <c r="I57" s="50"/>
      <c r="J57" s="50"/>
      <c r="K57" s="50"/>
      <c r="L57" s="50"/>
      <c r="M57" s="50"/>
      <c r="N57" s="50"/>
      <c r="O57" s="50"/>
      <c r="P57" s="50"/>
      <c r="Q57" s="57"/>
      <c r="R57" s="58"/>
      <c r="S57" s="58"/>
      <c r="T57" s="58"/>
      <c r="U57" s="58"/>
      <c r="V57" s="256"/>
      <c r="W57" s="59"/>
      <c r="X57" s="60"/>
      <c r="Y57" s="27"/>
      <c r="Z57" s="27"/>
      <c r="AA57" s="27"/>
      <c r="AB57" s="27"/>
      <c r="AC57" s="27"/>
      <c r="AD57" s="26"/>
      <c r="AE57" s="9"/>
    </row>
    <row r="58" spans="1:31" ht="27.75" customHeight="1">
      <c r="A58" s="14">
        <v>50</v>
      </c>
      <c r="B58" s="300"/>
      <c r="C58" s="16"/>
      <c r="D58" s="257"/>
      <c r="E58" s="301"/>
      <c r="F58" s="303"/>
      <c r="G58" s="302"/>
      <c r="H58" s="18"/>
      <c r="I58" s="50"/>
      <c r="J58" s="50"/>
      <c r="K58" s="50"/>
      <c r="L58" s="50"/>
      <c r="M58" s="50"/>
      <c r="N58" s="50"/>
      <c r="O58" s="50"/>
      <c r="P58" s="50"/>
      <c r="Q58" s="57"/>
      <c r="R58" s="58"/>
      <c r="S58" s="58"/>
      <c r="T58" s="58"/>
      <c r="U58" s="58"/>
      <c r="V58" s="256"/>
      <c r="W58" s="59"/>
      <c r="X58" s="60"/>
      <c r="Y58" s="27"/>
      <c r="Z58" s="27"/>
      <c r="AA58" s="27"/>
      <c r="AB58" s="27"/>
      <c r="AC58" s="27"/>
      <c r="AD58" s="26"/>
      <c r="AE58" s="9"/>
    </row>
    <row r="59" spans="1:31" ht="27.75" customHeight="1">
      <c r="A59" s="14">
        <v>51</v>
      </c>
      <c r="B59" s="300"/>
      <c r="C59" s="16"/>
      <c r="D59" s="257"/>
      <c r="E59" s="301"/>
      <c r="F59" s="303"/>
      <c r="G59" s="302"/>
      <c r="H59" s="18"/>
      <c r="I59" s="50"/>
      <c r="J59" s="50"/>
      <c r="K59" s="50"/>
      <c r="L59" s="50"/>
      <c r="M59" s="50"/>
      <c r="N59" s="50"/>
      <c r="O59" s="50"/>
      <c r="P59" s="50"/>
      <c r="Q59" s="57"/>
      <c r="R59" s="58"/>
      <c r="S59" s="58"/>
      <c r="T59" s="58"/>
      <c r="U59" s="58"/>
      <c r="V59" s="256"/>
      <c r="W59" s="59"/>
      <c r="X59" s="60"/>
      <c r="Y59" s="27"/>
      <c r="Z59" s="27"/>
      <c r="AA59" s="27"/>
      <c r="AB59" s="27"/>
      <c r="AC59" s="27"/>
      <c r="AD59" s="26"/>
      <c r="AE59" s="9"/>
    </row>
    <row r="60" spans="1:31" ht="27.75" customHeight="1">
      <c r="A60" s="14">
        <v>52</v>
      </c>
      <c r="B60" s="300"/>
      <c r="C60" s="16"/>
      <c r="D60" s="257"/>
      <c r="E60" s="301"/>
      <c r="F60" s="303"/>
      <c r="G60" s="302"/>
      <c r="H60" s="18"/>
      <c r="I60" s="50"/>
      <c r="J60" s="50"/>
      <c r="K60" s="50"/>
      <c r="L60" s="50"/>
      <c r="M60" s="50"/>
      <c r="N60" s="50"/>
      <c r="O60" s="50"/>
      <c r="P60" s="50"/>
      <c r="Q60" s="57"/>
      <c r="R60" s="58"/>
      <c r="S60" s="58"/>
      <c r="T60" s="58"/>
      <c r="U60" s="58"/>
      <c r="V60" s="256"/>
      <c r="W60" s="59"/>
      <c r="X60" s="60"/>
      <c r="Y60" s="27"/>
      <c r="Z60" s="27"/>
      <c r="AA60" s="27"/>
      <c r="AB60" s="27"/>
      <c r="AC60" s="27"/>
      <c r="AD60" s="26"/>
      <c r="AE60" s="9"/>
    </row>
    <row r="61" spans="1:31" ht="27.75" customHeight="1">
      <c r="A61" s="14">
        <v>53</v>
      </c>
      <c r="B61" s="300"/>
      <c r="C61" s="16"/>
      <c r="D61" s="257"/>
      <c r="E61" s="301"/>
      <c r="F61" s="303"/>
      <c r="G61" s="302"/>
      <c r="H61" s="18"/>
      <c r="I61" s="50"/>
      <c r="J61" s="50"/>
      <c r="K61" s="50"/>
      <c r="L61" s="50"/>
      <c r="M61" s="50"/>
      <c r="N61" s="50"/>
      <c r="O61" s="50"/>
      <c r="P61" s="50"/>
      <c r="Q61" s="57"/>
      <c r="R61" s="58"/>
      <c r="S61" s="58"/>
      <c r="T61" s="58"/>
      <c r="U61" s="58"/>
      <c r="V61" s="256"/>
      <c r="W61" s="59"/>
      <c r="X61" s="60"/>
      <c r="Y61" s="27"/>
      <c r="Z61" s="27"/>
      <c r="AA61" s="27"/>
      <c r="AB61" s="27"/>
      <c r="AC61" s="27"/>
      <c r="AD61" s="26"/>
      <c r="AE61" s="9"/>
    </row>
    <row r="62" spans="1:31" ht="27.75" customHeight="1">
      <c r="A62" s="14">
        <v>54</v>
      </c>
      <c r="B62" s="300"/>
      <c r="C62" s="16"/>
      <c r="D62" s="257"/>
      <c r="E62" s="301"/>
      <c r="F62" s="303"/>
      <c r="G62" s="302"/>
      <c r="H62" s="18"/>
      <c r="I62" s="50"/>
      <c r="J62" s="50"/>
      <c r="K62" s="50"/>
      <c r="L62" s="50"/>
      <c r="M62" s="50"/>
      <c r="N62" s="50"/>
      <c r="O62" s="50"/>
      <c r="P62" s="50"/>
      <c r="Q62" s="57"/>
      <c r="R62" s="58"/>
      <c r="S62" s="58"/>
      <c r="T62" s="58"/>
      <c r="U62" s="58"/>
      <c r="V62" s="256"/>
      <c r="W62" s="59"/>
      <c r="X62" s="60"/>
      <c r="Y62" s="27"/>
      <c r="Z62" s="27"/>
      <c r="AA62" s="27"/>
      <c r="AB62" s="27"/>
      <c r="AC62" s="27"/>
      <c r="AD62" s="26"/>
      <c r="AE62" s="9"/>
    </row>
    <row r="63" spans="1:31" ht="27.75" customHeight="1">
      <c r="A63" s="14">
        <v>55</v>
      </c>
      <c r="B63" s="300"/>
      <c r="C63" s="16"/>
      <c r="D63" s="257"/>
      <c r="E63" s="301"/>
      <c r="F63" s="303"/>
      <c r="G63" s="302"/>
      <c r="H63" s="18"/>
      <c r="I63" s="50"/>
      <c r="J63" s="50"/>
      <c r="K63" s="50"/>
      <c r="L63" s="50"/>
      <c r="M63" s="50"/>
      <c r="N63" s="50"/>
      <c r="O63" s="50"/>
      <c r="P63" s="50"/>
      <c r="Q63" s="57"/>
      <c r="R63" s="58"/>
      <c r="S63" s="58"/>
      <c r="T63" s="58"/>
      <c r="U63" s="58"/>
      <c r="V63" s="256"/>
      <c r="W63" s="59"/>
      <c r="X63" s="60"/>
      <c r="Y63" s="27"/>
      <c r="Z63" s="27"/>
      <c r="AA63" s="27"/>
      <c r="AB63" s="27"/>
      <c r="AC63" s="27"/>
      <c r="AD63" s="26"/>
      <c r="AE63" s="9"/>
    </row>
    <row r="64" spans="1:31" ht="27.75" customHeight="1">
      <c r="A64" s="14">
        <v>56</v>
      </c>
      <c r="B64" s="300"/>
      <c r="C64" s="16"/>
      <c r="D64" s="257"/>
      <c r="E64" s="301"/>
      <c r="F64" s="303"/>
      <c r="G64" s="302"/>
      <c r="H64" s="18"/>
      <c r="I64" s="50"/>
      <c r="J64" s="50"/>
      <c r="K64" s="50"/>
      <c r="L64" s="50"/>
      <c r="M64" s="50"/>
      <c r="N64" s="50"/>
      <c r="O64" s="50"/>
      <c r="P64" s="50"/>
      <c r="Q64" s="57"/>
      <c r="R64" s="58"/>
      <c r="S64" s="58"/>
      <c r="T64" s="58"/>
      <c r="U64" s="58"/>
      <c r="V64" s="256"/>
      <c r="W64" s="59"/>
      <c r="X64" s="60"/>
      <c r="Y64" s="27"/>
      <c r="Z64" s="27"/>
      <c r="AA64" s="27"/>
      <c r="AB64" s="27"/>
      <c r="AC64" s="27"/>
      <c r="AD64" s="26"/>
      <c r="AE64" s="9"/>
    </row>
    <row r="65" spans="1:31" ht="27.75" customHeight="1">
      <c r="A65" s="14">
        <v>57</v>
      </c>
      <c r="B65" s="300"/>
      <c r="C65" s="16"/>
      <c r="D65" s="257"/>
      <c r="E65" s="301"/>
      <c r="F65" s="303"/>
      <c r="G65" s="302"/>
      <c r="H65" s="18"/>
      <c r="I65" s="50"/>
      <c r="J65" s="50"/>
      <c r="K65" s="50"/>
      <c r="L65" s="50"/>
      <c r="M65" s="50"/>
      <c r="N65" s="50"/>
      <c r="O65" s="50"/>
      <c r="P65" s="50"/>
      <c r="Q65" s="57"/>
      <c r="R65" s="58"/>
      <c r="S65" s="58"/>
      <c r="T65" s="58"/>
      <c r="U65" s="58"/>
      <c r="V65" s="256"/>
      <c r="W65" s="59"/>
      <c r="X65" s="60"/>
      <c r="Y65" s="27"/>
      <c r="Z65" s="27"/>
      <c r="AA65" s="27"/>
      <c r="AB65" s="27"/>
      <c r="AC65" s="27"/>
      <c r="AD65" s="26"/>
      <c r="AE65" s="9"/>
    </row>
    <row r="66" spans="1:31" ht="27.75" customHeight="1">
      <c r="A66" s="14">
        <v>58</v>
      </c>
      <c r="B66" s="300"/>
      <c r="C66" s="16"/>
      <c r="D66" s="257"/>
      <c r="E66" s="301"/>
      <c r="F66" s="303"/>
      <c r="G66" s="302"/>
      <c r="H66" s="18"/>
      <c r="I66" s="50"/>
      <c r="J66" s="50"/>
      <c r="K66" s="50"/>
      <c r="L66" s="50"/>
      <c r="M66" s="50"/>
      <c r="N66" s="50"/>
      <c r="O66" s="50"/>
      <c r="P66" s="50"/>
      <c r="Q66" s="57"/>
      <c r="R66" s="58"/>
      <c r="S66" s="58"/>
      <c r="T66" s="58"/>
      <c r="U66" s="58"/>
      <c r="V66" s="256"/>
      <c r="W66" s="59"/>
      <c r="X66" s="60"/>
      <c r="Y66" s="27"/>
      <c r="Z66" s="27"/>
      <c r="AA66" s="27"/>
      <c r="AB66" s="27"/>
      <c r="AC66" s="27"/>
      <c r="AD66" s="26"/>
      <c r="AE66" s="9"/>
    </row>
    <row r="67" spans="1:31" ht="27.75" customHeight="1">
      <c r="A67" s="14">
        <v>59</v>
      </c>
      <c r="B67" s="300"/>
      <c r="C67" s="16"/>
      <c r="D67" s="257"/>
      <c r="E67" s="301"/>
      <c r="F67" s="303"/>
      <c r="G67" s="302"/>
      <c r="H67" s="18"/>
      <c r="I67" s="50"/>
      <c r="J67" s="50"/>
      <c r="K67" s="50"/>
      <c r="L67" s="50"/>
      <c r="M67" s="50"/>
      <c r="N67" s="50"/>
      <c r="O67" s="50"/>
      <c r="P67" s="50"/>
      <c r="Q67" s="57"/>
      <c r="R67" s="58"/>
      <c r="S67" s="58"/>
      <c r="T67" s="58"/>
      <c r="U67" s="58"/>
      <c r="V67" s="256"/>
      <c r="W67" s="59"/>
      <c r="X67" s="60"/>
      <c r="Y67" s="27"/>
      <c r="Z67" s="27"/>
      <c r="AA67" s="27"/>
      <c r="AB67" s="27"/>
      <c r="AC67" s="27"/>
      <c r="AD67" s="26"/>
      <c r="AE67" s="9"/>
    </row>
    <row r="68" spans="1:31" ht="27.75" customHeight="1">
      <c r="A68" s="14">
        <v>60</v>
      </c>
      <c r="B68" s="300"/>
      <c r="C68" s="16"/>
      <c r="D68" s="257"/>
      <c r="E68" s="301"/>
      <c r="F68" s="303"/>
      <c r="G68" s="302"/>
      <c r="H68" s="18"/>
      <c r="I68" s="50"/>
      <c r="J68" s="50"/>
      <c r="K68" s="50"/>
      <c r="L68" s="50"/>
      <c r="M68" s="50"/>
      <c r="N68" s="50"/>
      <c r="O68" s="50"/>
      <c r="P68" s="50"/>
      <c r="Q68" s="57"/>
      <c r="R68" s="58"/>
      <c r="S68" s="58"/>
      <c r="T68" s="58"/>
      <c r="U68" s="58"/>
      <c r="V68" s="256"/>
      <c r="W68" s="59"/>
      <c r="X68" s="60"/>
      <c r="Y68" s="27"/>
      <c r="Z68" s="27"/>
      <c r="AA68" s="27"/>
      <c r="AB68" s="27"/>
      <c r="AC68" s="27"/>
      <c r="AD68" s="26"/>
      <c r="AE68" s="9"/>
    </row>
    <row r="69" spans="1:31" ht="27.75" customHeight="1">
      <c r="A69" s="14">
        <v>61</v>
      </c>
      <c r="B69" s="300"/>
      <c r="C69" s="16"/>
      <c r="D69" s="257"/>
      <c r="E69" s="301"/>
      <c r="F69" s="303"/>
      <c r="G69" s="302"/>
      <c r="H69" s="18"/>
      <c r="I69" s="50"/>
      <c r="J69" s="50"/>
      <c r="K69" s="50"/>
      <c r="L69" s="50"/>
      <c r="M69" s="50"/>
      <c r="N69" s="50"/>
      <c r="O69" s="50"/>
      <c r="P69" s="50"/>
      <c r="Q69" s="57"/>
      <c r="R69" s="58"/>
      <c r="S69" s="58"/>
      <c r="T69" s="58"/>
      <c r="U69" s="58"/>
      <c r="V69" s="256"/>
      <c r="W69" s="59"/>
      <c r="X69" s="60"/>
      <c r="Y69" s="27"/>
      <c r="Z69" s="27"/>
      <c r="AA69" s="27"/>
      <c r="AB69" s="27"/>
      <c r="AC69" s="27"/>
      <c r="AD69" s="26"/>
      <c r="AE69" s="9"/>
    </row>
    <row r="70" spans="1:31" ht="27.75" customHeight="1">
      <c r="A70" s="14">
        <v>62</v>
      </c>
      <c r="B70" s="300"/>
      <c r="C70" s="16"/>
      <c r="D70" s="257"/>
      <c r="E70" s="301"/>
      <c r="F70" s="303"/>
      <c r="G70" s="302"/>
      <c r="H70" s="18"/>
      <c r="I70" s="50"/>
      <c r="J70" s="50"/>
      <c r="K70" s="50"/>
      <c r="L70" s="50"/>
      <c r="M70" s="50"/>
      <c r="N70" s="50"/>
      <c r="O70" s="50"/>
      <c r="P70" s="50"/>
      <c r="Q70" s="57"/>
      <c r="R70" s="58"/>
      <c r="S70" s="58"/>
      <c r="T70" s="58"/>
      <c r="U70" s="58"/>
      <c r="V70" s="256"/>
      <c r="W70" s="59"/>
      <c r="X70" s="60"/>
      <c r="Y70" s="27"/>
      <c r="Z70" s="27"/>
      <c r="AA70" s="27"/>
      <c r="AB70" s="27"/>
      <c r="AC70" s="27"/>
      <c r="AD70" s="26"/>
      <c r="AE70" s="9"/>
    </row>
    <row r="71" spans="1:31" ht="27.75" customHeight="1">
      <c r="A71" s="14">
        <v>63</v>
      </c>
      <c r="B71" s="300"/>
      <c r="C71" s="16"/>
      <c r="D71" s="257"/>
      <c r="E71" s="301"/>
      <c r="F71" s="303"/>
      <c r="G71" s="302"/>
      <c r="H71" s="18"/>
      <c r="I71" s="50"/>
      <c r="J71" s="50"/>
      <c r="K71" s="50"/>
      <c r="L71" s="50"/>
      <c r="M71" s="50"/>
      <c r="N71" s="50"/>
      <c r="O71" s="50"/>
      <c r="P71" s="50"/>
      <c r="Q71" s="57"/>
      <c r="R71" s="58"/>
      <c r="S71" s="58"/>
      <c r="T71" s="58"/>
      <c r="U71" s="58"/>
      <c r="V71" s="256"/>
      <c r="W71" s="59"/>
      <c r="X71" s="60"/>
      <c r="Y71" s="27"/>
      <c r="Z71" s="27"/>
      <c r="AA71" s="27"/>
      <c r="AB71" s="27"/>
      <c r="AC71" s="27"/>
      <c r="AD71" s="26"/>
      <c r="AE71" s="9"/>
    </row>
    <row r="72" spans="1:31" ht="27.75" customHeight="1">
      <c r="A72" s="14">
        <v>64</v>
      </c>
      <c r="B72" s="300"/>
      <c r="C72" s="16"/>
      <c r="D72" s="257"/>
      <c r="E72" s="301"/>
      <c r="F72" s="303"/>
      <c r="G72" s="302"/>
      <c r="H72" s="18"/>
      <c r="I72" s="50"/>
      <c r="J72" s="50"/>
      <c r="K72" s="50"/>
      <c r="L72" s="50"/>
      <c r="M72" s="50"/>
      <c r="N72" s="50"/>
      <c r="O72" s="50"/>
      <c r="P72" s="50"/>
      <c r="Q72" s="57"/>
      <c r="R72" s="58"/>
      <c r="S72" s="58"/>
      <c r="T72" s="58"/>
      <c r="U72" s="58"/>
      <c r="V72" s="256"/>
      <c r="W72" s="59"/>
      <c r="X72" s="60"/>
      <c r="Y72" s="27"/>
      <c r="Z72" s="27"/>
      <c r="AA72" s="27"/>
      <c r="AB72" s="27"/>
      <c r="AC72" s="27"/>
      <c r="AD72" s="26"/>
      <c r="AE72" s="9"/>
    </row>
    <row r="73" spans="1:31" ht="27.75" customHeight="1">
      <c r="A73" s="14">
        <v>65</v>
      </c>
      <c r="B73" s="300"/>
      <c r="C73" s="16"/>
      <c r="D73" s="257"/>
      <c r="E73" s="301"/>
      <c r="F73" s="303"/>
      <c r="G73" s="302"/>
      <c r="H73" s="18"/>
      <c r="I73" s="50"/>
      <c r="J73" s="50"/>
      <c r="K73" s="50"/>
      <c r="L73" s="50"/>
      <c r="M73" s="50"/>
      <c r="N73" s="50"/>
      <c r="O73" s="50"/>
      <c r="P73" s="50"/>
      <c r="Q73" s="57"/>
      <c r="R73" s="58"/>
      <c r="S73" s="58"/>
      <c r="T73" s="58"/>
      <c r="U73" s="58"/>
      <c r="V73" s="256"/>
      <c r="W73" s="59"/>
      <c r="X73" s="60"/>
      <c r="Y73" s="27"/>
      <c r="Z73" s="27"/>
      <c r="AA73" s="27"/>
      <c r="AB73" s="27"/>
      <c r="AC73" s="27"/>
      <c r="AD73" s="26"/>
      <c r="AE73" s="9"/>
    </row>
    <row r="74" spans="1:31" ht="27.75" customHeight="1">
      <c r="A74" s="14">
        <v>66</v>
      </c>
      <c r="B74" s="300"/>
      <c r="C74" s="16"/>
      <c r="D74" s="257"/>
      <c r="E74" s="301"/>
      <c r="F74" s="303"/>
      <c r="G74" s="302"/>
      <c r="H74" s="18"/>
      <c r="I74" s="50"/>
      <c r="J74" s="50"/>
      <c r="K74" s="50"/>
      <c r="L74" s="50"/>
      <c r="M74" s="50"/>
      <c r="N74" s="50"/>
      <c r="O74" s="50"/>
      <c r="P74" s="50"/>
      <c r="Q74" s="57"/>
      <c r="R74" s="58"/>
      <c r="S74" s="58"/>
      <c r="T74" s="58"/>
      <c r="U74" s="58"/>
      <c r="V74" s="256"/>
      <c r="W74" s="59"/>
      <c r="X74" s="60"/>
      <c r="Y74" s="27"/>
      <c r="Z74" s="27"/>
      <c r="AA74" s="27"/>
      <c r="AB74" s="27"/>
      <c r="AC74" s="27"/>
      <c r="AD74" s="26"/>
      <c r="AE74" s="9"/>
    </row>
    <row r="75" spans="1:31" ht="27.75" customHeight="1">
      <c r="A75" s="14">
        <v>67</v>
      </c>
      <c r="B75" s="300"/>
      <c r="C75" s="16"/>
      <c r="D75" s="257"/>
      <c r="E75" s="301"/>
      <c r="F75" s="303"/>
      <c r="G75" s="302"/>
      <c r="H75" s="18"/>
      <c r="I75" s="50"/>
      <c r="J75" s="50"/>
      <c r="K75" s="50"/>
      <c r="L75" s="50"/>
      <c r="M75" s="50"/>
      <c r="N75" s="50"/>
      <c r="O75" s="50"/>
      <c r="P75" s="50"/>
      <c r="Q75" s="57"/>
      <c r="R75" s="58"/>
      <c r="S75" s="58"/>
      <c r="T75" s="58"/>
      <c r="U75" s="58"/>
      <c r="V75" s="256"/>
      <c r="W75" s="59"/>
      <c r="X75" s="60"/>
      <c r="Y75" s="27"/>
      <c r="Z75" s="27"/>
      <c r="AA75" s="27"/>
      <c r="AB75" s="27"/>
      <c r="AC75" s="27"/>
      <c r="AD75" s="26"/>
      <c r="AE75" s="9"/>
    </row>
    <row r="76" spans="1:31" ht="27.75" customHeight="1">
      <c r="A76" s="14">
        <v>68</v>
      </c>
      <c r="B76" s="300"/>
      <c r="C76" s="16"/>
      <c r="D76" s="257"/>
      <c r="E76" s="301"/>
      <c r="F76" s="303"/>
      <c r="G76" s="302"/>
      <c r="H76" s="18"/>
      <c r="I76" s="50"/>
      <c r="J76" s="50"/>
      <c r="K76" s="50"/>
      <c r="L76" s="50"/>
      <c r="M76" s="50"/>
      <c r="N76" s="50"/>
      <c r="O76" s="50"/>
      <c r="P76" s="50"/>
      <c r="Q76" s="57"/>
      <c r="R76" s="58"/>
      <c r="S76" s="58"/>
      <c r="T76" s="58"/>
      <c r="U76" s="58"/>
      <c r="V76" s="256"/>
      <c r="W76" s="59"/>
      <c r="X76" s="60"/>
      <c r="Y76" s="27"/>
      <c r="Z76" s="27"/>
      <c r="AA76" s="27"/>
      <c r="AB76" s="27"/>
      <c r="AC76" s="27"/>
      <c r="AD76" s="26"/>
      <c r="AE76" s="9"/>
    </row>
    <row r="77" spans="1:31" ht="27.75" customHeight="1">
      <c r="A77" s="14">
        <v>69</v>
      </c>
      <c r="B77" s="300"/>
      <c r="C77" s="16"/>
      <c r="D77" s="257"/>
      <c r="E77" s="301"/>
      <c r="F77" s="303"/>
      <c r="G77" s="302"/>
      <c r="H77" s="18"/>
      <c r="I77" s="50"/>
      <c r="J77" s="50"/>
      <c r="K77" s="50"/>
      <c r="L77" s="50"/>
      <c r="M77" s="50"/>
      <c r="N77" s="50"/>
      <c r="O77" s="50"/>
      <c r="P77" s="50"/>
      <c r="Q77" s="57"/>
      <c r="R77" s="58"/>
      <c r="S77" s="58"/>
      <c r="T77" s="58"/>
      <c r="U77" s="58"/>
      <c r="V77" s="256"/>
      <c r="W77" s="59"/>
      <c r="X77" s="60"/>
      <c r="Y77" s="27"/>
      <c r="Z77" s="27"/>
      <c r="AA77" s="27"/>
      <c r="AB77" s="27"/>
      <c r="AC77" s="27"/>
      <c r="AD77" s="26"/>
      <c r="AE77" s="9"/>
    </row>
    <row r="78" spans="1:31" ht="27.75" customHeight="1">
      <c r="A78" s="14">
        <v>70</v>
      </c>
      <c r="B78" s="300"/>
      <c r="C78" s="16"/>
      <c r="D78" s="257"/>
      <c r="E78" s="301"/>
      <c r="F78" s="303"/>
      <c r="G78" s="302"/>
      <c r="H78" s="18"/>
      <c r="I78" s="50"/>
      <c r="J78" s="50"/>
      <c r="K78" s="50"/>
      <c r="L78" s="50"/>
      <c r="M78" s="50"/>
      <c r="N78" s="50"/>
      <c r="O78" s="50"/>
      <c r="P78" s="50"/>
      <c r="Q78" s="57"/>
      <c r="R78" s="58"/>
      <c r="S78" s="58"/>
      <c r="T78" s="58"/>
      <c r="U78" s="58"/>
      <c r="V78" s="256"/>
      <c r="W78" s="59"/>
      <c r="X78" s="60"/>
      <c r="Y78" s="27"/>
      <c r="Z78" s="27"/>
      <c r="AA78" s="27"/>
      <c r="AB78" s="27"/>
      <c r="AC78" s="27"/>
      <c r="AD78" s="26"/>
      <c r="AE78" s="9"/>
    </row>
    <row r="79" spans="1:31" ht="27.75" customHeight="1">
      <c r="A79" s="14">
        <v>71</v>
      </c>
      <c r="B79" s="300"/>
      <c r="C79" s="16"/>
      <c r="D79" s="257"/>
      <c r="E79" s="301"/>
      <c r="F79" s="303"/>
      <c r="G79" s="302"/>
      <c r="H79" s="18"/>
      <c r="I79" s="50"/>
      <c r="J79" s="50"/>
      <c r="K79" s="50"/>
      <c r="L79" s="50"/>
      <c r="M79" s="50"/>
      <c r="N79" s="50"/>
      <c r="O79" s="50"/>
      <c r="P79" s="50"/>
      <c r="Q79" s="57"/>
      <c r="R79" s="58"/>
      <c r="S79" s="58"/>
      <c r="T79" s="58"/>
      <c r="U79" s="58"/>
      <c r="V79" s="256"/>
      <c r="W79" s="59"/>
      <c r="X79" s="60"/>
      <c r="Y79" s="27"/>
      <c r="Z79" s="27"/>
      <c r="AA79" s="27"/>
      <c r="AB79" s="27"/>
      <c r="AC79" s="27"/>
      <c r="AD79" s="26"/>
      <c r="AE79" s="9"/>
    </row>
    <row r="80" spans="1:31" ht="27.75" customHeight="1">
      <c r="A80" s="14">
        <v>72</v>
      </c>
      <c r="B80" s="300"/>
      <c r="C80" s="16"/>
      <c r="D80" s="257"/>
      <c r="E80" s="301"/>
      <c r="F80" s="303"/>
      <c r="G80" s="302"/>
      <c r="H80" s="18"/>
      <c r="I80" s="50"/>
      <c r="J80" s="50"/>
      <c r="K80" s="50"/>
      <c r="L80" s="50"/>
      <c r="M80" s="50"/>
      <c r="N80" s="50"/>
      <c r="O80" s="50"/>
      <c r="P80" s="50"/>
      <c r="Q80" s="57"/>
      <c r="R80" s="58"/>
      <c r="S80" s="58"/>
      <c r="T80" s="58"/>
      <c r="U80" s="58"/>
      <c r="V80" s="256"/>
      <c r="W80" s="59"/>
      <c r="X80" s="60"/>
      <c r="Y80" s="27"/>
      <c r="Z80" s="27"/>
      <c r="AA80" s="27"/>
      <c r="AB80" s="27"/>
      <c r="AC80" s="27"/>
      <c r="AD80" s="26"/>
      <c r="AE80" s="9"/>
    </row>
    <row r="81" spans="1:31" ht="27.75" customHeight="1">
      <c r="A81" s="14">
        <v>73</v>
      </c>
      <c r="B81" s="300"/>
      <c r="C81" s="16"/>
      <c r="D81" s="257"/>
      <c r="E81" s="301"/>
      <c r="F81" s="303"/>
      <c r="G81" s="302"/>
      <c r="H81" s="18"/>
      <c r="I81" s="50"/>
      <c r="J81" s="50"/>
      <c r="K81" s="50"/>
      <c r="L81" s="50"/>
      <c r="M81" s="50"/>
      <c r="N81" s="50"/>
      <c r="O81" s="50"/>
      <c r="P81" s="50"/>
      <c r="Q81" s="57"/>
      <c r="R81" s="58"/>
      <c r="S81" s="58"/>
      <c r="T81" s="58"/>
      <c r="U81" s="58"/>
      <c r="V81" s="256"/>
      <c r="W81" s="59"/>
      <c r="X81" s="60"/>
      <c r="Y81" s="27"/>
      <c r="Z81" s="27"/>
      <c r="AA81" s="27"/>
      <c r="AB81" s="27"/>
      <c r="AC81" s="27"/>
      <c r="AD81" s="26"/>
      <c r="AE81" s="9"/>
    </row>
    <row r="82" spans="1:31" ht="27.75" customHeight="1">
      <c r="A82" s="14">
        <v>74</v>
      </c>
      <c r="B82" s="300"/>
      <c r="C82" s="16"/>
      <c r="D82" s="257"/>
      <c r="E82" s="301"/>
      <c r="F82" s="303"/>
      <c r="G82" s="302"/>
      <c r="H82" s="18"/>
      <c r="I82" s="50"/>
      <c r="J82" s="50"/>
      <c r="K82" s="50"/>
      <c r="L82" s="50"/>
      <c r="M82" s="50"/>
      <c r="N82" s="50"/>
      <c r="O82" s="50"/>
      <c r="P82" s="50"/>
      <c r="Q82" s="57"/>
      <c r="R82" s="58"/>
      <c r="S82" s="58"/>
      <c r="T82" s="58"/>
      <c r="U82" s="58"/>
      <c r="V82" s="256"/>
      <c r="W82" s="59"/>
      <c r="X82" s="60"/>
      <c r="Y82" s="27"/>
      <c r="Z82" s="27"/>
      <c r="AA82" s="27"/>
      <c r="AB82" s="27"/>
      <c r="AC82" s="27"/>
      <c r="AD82" s="26"/>
      <c r="AE82" s="9"/>
    </row>
    <row r="83" spans="1:31" ht="27.75" customHeight="1">
      <c r="A83" s="14">
        <v>75</v>
      </c>
      <c r="B83" s="300"/>
      <c r="C83" s="16"/>
      <c r="D83" s="257"/>
      <c r="E83" s="301"/>
      <c r="F83" s="303"/>
      <c r="G83" s="302"/>
      <c r="H83" s="18"/>
      <c r="I83" s="50"/>
      <c r="J83" s="50"/>
      <c r="K83" s="50"/>
      <c r="L83" s="50"/>
      <c r="M83" s="50"/>
      <c r="N83" s="50"/>
      <c r="O83" s="50"/>
      <c r="P83" s="50"/>
      <c r="Q83" s="57"/>
      <c r="R83" s="58"/>
      <c r="S83" s="58"/>
      <c r="T83" s="58"/>
      <c r="U83" s="58"/>
      <c r="V83" s="256"/>
      <c r="W83" s="59"/>
      <c r="X83" s="60"/>
      <c r="Y83" s="27"/>
      <c r="Z83" s="27"/>
      <c r="AA83" s="27"/>
      <c r="AB83" s="27"/>
      <c r="AC83" s="27"/>
      <c r="AD83" s="26"/>
      <c r="AE83" s="9"/>
    </row>
    <row r="84" spans="1:31" ht="27.75" customHeight="1">
      <c r="A84" s="14">
        <v>76</v>
      </c>
      <c r="B84" s="300"/>
      <c r="C84" s="16"/>
      <c r="D84" s="257"/>
      <c r="E84" s="301"/>
      <c r="F84" s="303"/>
      <c r="G84" s="302"/>
      <c r="H84" s="18"/>
      <c r="I84" s="50"/>
      <c r="J84" s="50"/>
      <c r="K84" s="50"/>
      <c r="L84" s="50"/>
      <c r="M84" s="50"/>
      <c r="N84" s="50"/>
      <c r="O84" s="50"/>
      <c r="P84" s="50"/>
      <c r="Q84" s="57"/>
      <c r="R84" s="58"/>
      <c r="S84" s="58"/>
      <c r="T84" s="58"/>
      <c r="U84" s="58"/>
      <c r="V84" s="256"/>
      <c r="W84" s="59"/>
      <c r="X84" s="60"/>
      <c r="Y84" s="27"/>
      <c r="Z84" s="27"/>
      <c r="AA84" s="27"/>
      <c r="AB84" s="27"/>
      <c r="AC84" s="27"/>
      <c r="AD84" s="26"/>
      <c r="AE84" s="9"/>
    </row>
    <row r="85" spans="1:31" ht="27.75" customHeight="1">
      <c r="A85" s="14">
        <v>77</v>
      </c>
      <c r="B85" s="300"/>
      <c r="C85" s="16"/>
      <c r="D85" s="257"/>
      <c r="E85" s="301"/>
      <c r="F85" s="303"/>
      <c r="G85" s="302"/>
      <c r="H85" s="18"/>
      <c r="I85" s="50"/>
      <c r="J85" s="50"/>
      <c r="K85" s="50"/>
      <c r="L85" s="50"/>
      <c r="M85" s="50"/>
      <c r="N85" s="50"/>
      <c r="O85" s="50"/>
      <c r="P85" s="50"/>
      <c r="Q85" s="57"/>
      <c r="R85" s="58"/>
      <c r="S85" s="58"/>
      <c r="T85" s="58"/>
      <c r="U85" s="58"/>
      <c r="V85" s="256"/>
      <c r="W85" s="59"/>
      <c r="X85" s="60"/>
      <c r="Y85" s="27"/>
      <c r="Z85" s="27"/>
      <c r="AA85" s="27"/>
      <c r="AB85" s="27"/>
      <c r="AC85" s="27"/>
      <c r="AD85" s="26"/>
      <c r="AE85" s="9"/>
    </row>
    <row r="86" spans="1:31" ht="27.75" customHeight="1">
      <c r="A86" s="14">
        <v>78</v>
      </c>
      <c r="B86" s="300"/>
      <c r="C86" s="16"/>
      <c r="D86" s="257"/>
      <c r="E86" s="301"/>
      <c r="F86" s="303"/>
      <c r="G86" s="302"/>
      <c r="H86" s="18"/>
      <c r="I86" s="50"/>
      <c r="J86" s="50"/>
      <c r="K86" s="50"/>
      <c r="L86" s="50"/>
      <c r="M86" s="50"/>
      <c r="N86" s="50"/>
      <c r="O86" s="50"/>
      <c r="P86" s="50"/>
      <c r="Q86" s="57"/>
      <c r="R86" s="58"/>
      <c r="S86" s="58"/>
      <c r="T86" s="58"/>
      <c r="U86" s="58"/>
      <c r="V86" s="256"/>
      <c r="W86" s="59"/>
      <c r="X86" s="60"/>
      <c r="Y86" s="27"/>
      <c r="Z86" s="27"/>
      <c r="AA86" s="27"/>
      <c r="AB86" s="27"/>
      <c r="AC86" s="27"/>
      <c r="AD86" s="26"/>
      <c r="AE86" s="9"/>
    </row>
    <row r="87" spans="1:31" ht="27.75" customHeight="1">
      <c r="A87" s="14">
        <v>79</v>
      </c>
      <c r="B87" s="300"/>
      <c r="C87" s="16"/>
      <c r="D87" s="257"/>
      <c r="E87" s="301"/>
      <c r="F87" s="303"/>
      <c r="G87" s="302"/>
      <c r="H87" s="18"/>
      <c r="I87" s="50"/>
      <c r="J87" s="50"/>
      <c r="K87" s="50"/>
      <c r="L87" s="50"/>
      <c r="M87" s="50"/>
      <c r="N87" s="50"/>
      <c r="O87" s="50"/>
      <c r="P87" s="50"/>
      <c r="Q87" s="57"/>
      <c r="R87" s="58"/>
      <c r="S87" s="58"/>
      <c r="T87" s="58"/>
      <c r="U87" s="58"/>
      <c r="V87" s="256"/>
      <c r="W87" s="59"/>
      <c r="X87" s="60"/>
      <c r="Y87" s="27"/>
      <c r="Z87" s="27"/>
      <c r="AA87" s="27"/>
      <c r="AB87" s="27"/>
      <c r="AC87" s="27"/>
      <c r="AD87" s="26"/>
      <c r="AE87" s="9"/>
    </row>
    <row r="88" spans="1:31" ht="27.75" customHeight="1">
      <c r="A88" s="14">
        <v>80</v>
      </c>
      <c r="B88" s="300"/>
      <c r="C88" s="16"/>
      <c r="D88" s="257"/>
      <c r="E88" s="301"/>
      <c r="F88" s="303"/>
      <c r="G88" s="302"/>
      <c r="H88" s="18"/>
      <c r="I88" s="50"/>
      <c r="J88" s="50"/>
      <c r="K88" s="50"/>
      <c r="L88" s="50"/>
      <c r="M88" s="50"/>
      <c r="N88" s="50"/>
      <c r="O88" s="50"/>
      <c r="P88" s="50"/>
      <c r="Q88" s="57"/>
      <c r="R88" s="58"/>
      <c r="S88" s="58"/>
      <c r="T88" s="58"/>
      <c r="U88" s="58"/>
      <c r="V88" s="256"/>
      <c r="W88" s="59"/>
      <c r="X88" s="60"/>
      <c r="Y88" s="27"/>
      <c r="Z88" s="27"/>
      <c r="AA88" s="27"/>
      <c r="AB88" s="27"/>
      <c r="AC88" s="27"/>
      <c r="AD88" s="26"/>
      <c r="AE88" s="9"/>
    </row>
    <row r="89" spans="1:31" ht="27.75" customHeight="1">
      <c r="A89" s="14">
        <v>81</v>
      </c>
      <c r="B89" s="300"/>
      <c r="C89" s="16"/>
      <c r="D89" s="257"/>
      <c r="E89" s="301"/>
      <c r="F89" s="303"/>
      <c r="G89" s="302"/>
      <c r="H89" s="18"/>
      <c r="I89" s="50"/>
      <c r="J89" s="50"/>
      <c r="K89" s="50"/>
      <c r="L89" s="50"/>
      <c r="M89" s="50"/>
      <c r="N89" s="50"/>
      <c r="O89" s="50"/>
      <c r="P89" s="50"/>
      <c r="Q89" s="57"/>
      <c r="R89" s="58"/>
      <c r="S89" s="58"/>
      <c r="T89" s="58"/>
      <c r="U89" s="58"/>
      <c r="V89" s="256"/>
      <c r="W89" s="59"/>
      <c r="X89" s="60"/>
      <c r="Y89" s="27"/>
      <c r="Z89" s="27"/>
      <c r="AA89" s="27"/>
      <c r="AB89" s="27"/>
      <c r="AC89" s="27"/>
      <c r="AD89" s="26"/>
      <c r="AE89" s="9"/>
    </row>
    <row r="90" spans="1:31" ht="27.75" customHeight="1">
      <c r="A90" s="14">
        <v>82</v>
      </c>
      <c r="B90" s="300"/>
      <c r="C90" s="16"/>
      <c r="D90" s="257"/>
      <c r="E90" s="301"/>
      <c r="F90" s="303"/>
      <c r="G90" s="302"/>
      <c r="H90" s="18"/>
      <c r="I90" s="50"/>
      <c r="J90" s="50"/>
      <c r="K90" s="50"/>
      <c r="L90" s="50"/>
      <c r="M90" s="50"/>
      <c r="N90" s="50"/>
      <c r="O90" s="50"/>
      <c r="P90" s="50"/>
      <c r="Q90" s="57"/>
      <c r="R90" s="58"/>
      <c r="S90" s="58"/>
      <c r="T90" s="58"/>
      <c r="U90" s="58"/>
      <c r="V90" s="256"/>
      <c r="W90" s="59"/>
      <c r="X90" s="60"/>
      <c r="Y90" s="27"/>
      <c r="Z90" s="27"/>
      <c r="AA90" s="27"/>
      <c r="AB90" s="27"/>
      <c r="AC90" s="27"/>
      <c r="AD90" s="26"/>
      <c r="AE90" s="9"/>
    </row>
    <row r="91" spans="1:31" ht="27.75" customHeight="1">
      <c r="A91" s="14">
        <v>83</v>
      </c>
      <c r="B91" s="300"/>
      <c r="C91" s="16"/>
      <c r="D91" s="257"/>
      <c r="E91" s="301"/>
      <c r="F91" s="303"/>
      <c r="G91" s="302"/>
      <c r="H91" s="18"/>
      <c r="I91" s="50"/>
      <c r="J91" s="50"/>
      <c r="K91" s="50"/>
      <c r="L91" s="50"/>
      <c r="M91" s="50"/>
      <c r="N91" s="50"/>
      <c r="O91" s="50"/>
      <c r="P91" s="50"/>
      <c r="Q91" s="57"/>
      <c r="R91" s="58"/>
      <c r="S91" s="58"/>
      <c r="T91" s="58"/>
      <c r="U91" s="58"/>
      <c r="V91" s="256"/>
      <c r="W91" s="59"/>
      <c r="X91" s="60"/>
      <c r="Y91" s="27"/>
      <c r="Z91" s="27"/>
      <c r="AA91" s="27"/>
      <c r="AB91" s="27"/>
      <c r="AC91" s="27"/>
      <c r="AD91" s="26"/>
      <c r="AE91" s="9"/>
    </row>
    <row r="92" spans="1:31" ht="27.75" customHeight="1">
      <c r="A92" s="14">
        <v>84</v>
      </c>
      <c r="B92" s="300"/>
      <c r="C92" s="16"/>
      <c r="D92" s="257"/>
      <c r="E92" s="301"/>
      <c r="F92" s="303"/>
      <c r="G92" s="302"/>
      <c r="H92" s="18"/>
      <c r="I92" s="50"/>
      <c r="J92" s="50"/>
      <c r="K92" s="50"/>
      <c r="L92" s="50"/>
      <c r="M92" s="50"/>
      <c r="N92" s="50"/>
      <c r="O92" s="50"/>
      <c r="P92" s="50"/>
      <c r="Q92" s="57"/>
      <c r="R92" s="58"/>
      <c r="S92" s="58"/>
      <c r="T92" s="58"/>
      <c r="U92" s="58"/>
      <c r="V92" s="256"/>
      <c r="W92" s="59"/>
      <c r="X92" s="60"/>
      <c r="Y92" s="27"/>
      <c r="Z92" s="27"/>
      <c r="AA92" s="27"/>
      <c r="AB92" s="27"/>
      <c r="AC92" s="27"/>
      <c r="AD92" s="26"/>
      <c r="AE92" s="9"/>
    </row>
    <row r="93" spans="1:31" ht="27.75" customHeight="1">
      <c r="A93" s="14">
        <v>85</v>
      </c>
      <c r="B93" s="300"/>
      <c r="C93" s="16"/>
      <c r="D93" s="257"/>
      <c r="E93" s="301"/>
      <c r="F93" s="303"/>
      <c r="G93" s="302"/>
      <c r="H93" s="18"/>
      <c r="I93" s="50"/>
      <c r="J93" s="50"/>
      <c r="K93" s="50"/>
      <c r="L93" s="50"/>
      <c r="M93" s="50"/>
      <c r="N93" s="50"/>
      <c r="O93" s="50"/>
      <c r="P93" s="50"/>
      <c r="Q93" s="57"/>
      <c r="R93" s="58"/>
      <c r="S93" s="58"/>
      <c r="T93" s="58"/>
      <c r="U93" s="58"/>
      <c r="V93" s="256"/>
      <c r="W93" s="59"/>
      <c r="X93" s="60"/>
      <c r="Y93" s="27"/>
      <c r="Z93" s="27"/>
      <c r="AA93" s="27"/>
      <c r="AB93" s="27"/>
      <c r="AC93" s="27"/>
      <c r="AD93" s="26"/>
      <c r="AE93" s="9"/>
    </row>
    <row r="94" spans="1:31" ht="27.75" customHeight="1">
      <c r="A94" s="14">
        <v>86</v>
      </c>
      <c r="B94" s="300"/>
      <c r="C94" s="16"/>
      <c r="D94" s="257"/>
      <c r="E94" s="301"/>
      <c r="F94" s="303"/>
      <c r="G94" s="302"/>
      <c r="H94" s="18"/>
      <c r="I94" s="50"/>
      <c r="J94" s="50"/>
      <c r="K94" s="50"/>
      <c r="L94" s="50"/>
      <c r="M94" s="50"/>
      <c r="N94" s="50"/>
      <c r="O94" s="50"/>
      <c r="P94" s="50"/>
      <c r="Q94" s="57"/>
      <c r="R94" s="58"/>
      <c r="S94" s="58"/>
      <c r="T94" s="58"/>
      <c r="U94" s="58"/>
      <c r="V94" s="256"/>
      <c r="W94" s="59"/>
      <c r="X94" s="60"/>
      <c r="Y94" s="27"/>
      <c r="Z94" s="27"/>
      <c r="AA94" s="27"/>
      <c r="AB94" s="27"/>
      <c r="AC94" s="27"/>
      <c r="AD94" s="26"/>
      <c r="AE94" s="9"/>
    </row>
    <row r="95" spans="1:31" ht="27.75" customHeight="1">
      <c r="A95" s="14">
        <v>87</v>
      </c>
      <c r="B95" s="300"/>
      <c r="C95" s="16"/>
      <c r="D95" s="257"/>
      <c r="E95" s="301"/>
      <c r="F95" s="303"/>
      <c r="G95" s="302"/>
      <c r="H95" s="18"/>
      <c r="I95" s="50"/>
      <c r="J95" s="50"/>
      <c r="K95" s="50"/>
      <c r="L95" s="50"/>
      <c r="M95" s="50"/>
      <c r="N95" s="50"/>
      <c r="O95" s="50"/>
      <c r="P95" s="50"/>
      <c r="Q95" s="57"/>
      <c r="R95" s="58"/>
      <c r="S95" s="58"/>
      <c r="T95" s="58"/>
      <c r="U95" s="58"/>
      <c r="V95" s="256"/>
      <c r="W95" s="59"/>
      <c r="X95" s="60"/>
      <c r="Y95" s="27"/>
      <c r="Z95" s="27"/>
      <c r="AA95" s="27"/>
      <c r="AB95" s="27"/>
      <c r="AC95" s="27"/>
      <c r="AD95" s="26"/>
      <c r="AE95" s="9"/>
    </row>
    <row r="96" spans="1:31" ht="27.75" customHeight="1">
      <c r="A96" s="14">
        <v>88</v>
      </c>
      <c r="B96" s="300"/>
      <c r="C96" s="16"/>
      <c r="D96" s="257"/>
      <c r="E96" s="301"/>
      <c r="F96" s="303"/>
      <c r="G96" s="302"/>
      <c r="H96" s="18"/>
      <c r="I96" s="50"/>
      <c r="J96" s="50"/>
      <c r="K96" s="50"/>
      <c r="L96" s="50"/>
      <c r="M96" s="50"/>
      <c r="N96" s="50"/>
      <c r="O96" s="50"/>
      <c r="P96" s="50"/>
      <c r="Q96" s="57"/>
      <c r="R96" s="58"/>
      <c r="S96" s="58"/>
      <c r="T96" s="58"/>
      <c r="U96" s="58"/>
      <c r="V96" s="256"/>
      <c r="W96" s="59"/>
      <c r="X96" s="60"/>
      <c r="Y96" s="27"/>
      <c r="Z96" s="27"/>
      <c r="AA96" s="27"/>
      <c r="AB96" s="27"/>
      <c r="AC96" s="27"/>
      <c r="AD96" s="26"/>
      <c r="AE96" s="9"/>
    </row>
    <row r="97" spans="1:31" ht="27.75" customHeight="1">
      <c r="A97" s="14">
        <v>89</v>
      </c>
      <c r="B97" s="300"/>
      <c r="C97" s="16"/>
      <c r="D97" s="257"/>
      <c r="E97" s="301"/>
      <c r="F97" s="303"/>
      <c r="G97" s="302"/>
      <c r="H97" s="18"/>
      <c r="I97" s="50"/>
      <c r="J97" s="50"/>
      <c r="K97" s="50"/>
      <c r="L97" s="50"/>
      <c r="M97" s="50"/>
      <c r="N97" s="50"/>
      <c r="O97" s="50"/>
      <c r="P97" s="50"/>
      <c r="Q97" s="57"/>
      <c r="R97" s="58"/>
      <c r="S97" s="58"/>
      <c r="T97" s="58"/>
      <c r="U97" s="58"/>
      <c r="V97" s="256"/>
      <c r="W97" s="59"/>
      <c r="X97" s="60"/>
      <c r="Y97" s="27"/>
      <c r="Z97" s="27"/>
      <c r="AA97" s="27"/>
      <c r="AB97" s="27"/>
      <c r="AC97" s="27"/>
      <c r="AD97" s="26"/>
      <c r="AE97" s="9"/>
    </row>
    <row r="98" spans="1:31" ht="27.75" customHeight="1">
      <c r="A98" s="14">
        <v>90</v>
      </c>
      <c r="B98" s="300"/>
      <c r="C98" s="16"/>
      <c r="D98" s="257"/>
      <c r="E98" s="301"/>
      <c r="F98" s="303"/>
      <c r="G98" s="302"/>
      <c r="H98" s="18"/>
      <c r="I98" s="50"/>
      <c r="J98" s="50"/>
      <c r="K98" s="50"/>
      <c r="L98" s="50"/>
      <c r="M98" s="50"/>
      <c r="N98" s="50"/>
      <c r="O98" s="50"/>
      <c r="P98" s="50"/>
      <c r="Q98" s="57"/>
      <c r="R98" s="58"/>
      <c r="S98" s="58"/>
      <c r="T98" s="58"/>
      <c r="U98" s="58"/>
      <c r="V98" s="256"/>
      <c r="W98" s="59"/>
      <c r="X98" s="60"/>
      <c r="Y98" s="27"/>
      <c r="Z98" s="27"/>
      <c r="AA98" s="27"/>
      <c r="AB98" s="27"/>
      <c r="AC98" s="27"/>
      <c r="AD98" s="26"/>
      <c r="AE98" s="9"/>
    </row>
    <row r="99" spans="1:31" ht="27.75" customHeight="1">
      <c r="A99" s="14">
        <v>91</v>
      </c>
      <c r="B99" s="300"/>
      <c r="C99" s="16"/>
      <c r="D99" s="257"/>
      <c r="E99" s="301"/>
      <c r="F99" s="303"/>
      <c r="G99" s="302"/>
      <c r="H99" s="18"/>
      <c r="I99" s="50"/>
      <c r="J99" s="50"/>
      <c r="K99" s="50"/>
      <c r="L99" s="50"/>
      <c r="M99" s="50"/>
      <c r="N99" s="50"/>
      <c r="O99" s="50"/>
      <c r="P99" s="50"/>
      <c r="Q99" s="57"/>
      <c r="R99" s="58"/>
      <c r="S99" s="58"/>
      <c r="T99" s="58"/>
      <c r="U99" s="58"/>
      <c r="V99" s="256"/>
      <c r="W99" s="59"/>
      <c r="X99" s="60"/>
      <c r="Y99" s="27"/>
      <c r="Z99" s="27"/>
      <c r="AA99" s="27"/>
      <c r="AB99" s="27"/>
      <c r="AC99" s="27"/>
      <c r="AD99" s="26"/>
      <c r="AE99" s="9"/>
    </row>
    <row r="100" spans="1:31" ht="27.75" customHeight="1">
      <c r="A100" s="14">
        <v>92</v>
      </c>
      <c r="B100" s="300"/>
      <c r="C100" s="16"/>
      <c r="D100" s="257"/>
      <c r="E100" s="301"/>
      <c r="F100" s="303"/>
      <c r="G100" s="302"/>
      <c r="H100" s="18"/>
      <c r="I100" s="50"/>
      <c r="J100" s="50"/>
      <c r="K100" s="50"/>
      <c r="L100" s="50"/>
      <c r="M100" s="50"/>
      <c r="N100" s="50"/>
      <c r="O100" s="50"/>
      <c r="P100" s="50"/>
      <c r="Q100" s="57"/>
      <c r="R100" s="58"/>
      <c r="S100" s="58"/>
      <c r="T100" s="58"/>
      <c r="U100" s="58"/>
      <c r="V100" s="256"/>
      <c r="W100" s="59"/>
      <c r="X100" s="60"/>
      <c r="Y100" s="27"/>
      <c r="Z100" s="27"/>
      <c r="AA100" s="27"/>
      <c r="AB100" s="27"/>
      <c r="AC100" s="27"/>
      <c r="AD100" s="26"/>
      <c r="AE100" s="9"/>
    </row>
    <row r="101" spans="1:31" ht="27.75" customHeight="1">
      <c r="A101" s="14">
        <v>93</v>
      </c>
      <c r="B101" s="300"/>
      <c r="C101" s="16"/>
      <c r="D101" s="257"/>
      <c r="E101" s="301"/>
      <c r="F101" s="303"/>
      <c r="G101" s="302"/>
      <c r="H101" s="18"/>
      <c r="I101" s="50"/>
      <c r="J101" s="50"/>
      <c r="K101" s="50"/>
      <c r="L101" s="50"/>
      <c r="M101" s="50"/>
      <c r="N101" s="50"/>
      <c r="O101" s="50"/>
      <c r="P101" s="50"/>
      <c r="Q101" s="57"/>
      <c r="R101" s="58"/>
      <c r="S101" s="58"/>
      <c r="T101" s="58"/>
      <c r="U101" s="58"/>
      <c r="V101" s="256"/>
      <c r="W101" s="59"/>
      <c r="X101" s="60"/>
      <c r="Y101" s="27"/>
      <c r="Z101" s="27"/>
      <c r="AA101" s="27"/>
      <c r="AB101" s="27"/>
      <c r="AC101" s="27"/>
      <c r="AD101" s="26"/>
      <c r="AE101" s="9"/>
    </row>
    <row r="102" spans="1:31" ht="27.75" customHeight="1">
      <c r="A102" s="14">
        <v>94</v>
      </c>
      <c r="B102" s="300"/>
      <c r="C102" s="16"/>
      <c r="D102" s="257"/>
      <c r="E102" s="301"/>
      <c r="F102" s="303"/>
      <c r="G102" s="302"/>
      <c r="H102" s="18"/>
      <c r="I102" s="50"/>
      <c r="J102" s="50"/>
      <c r="K102" s="50"/>
      <c r="L102" s="50"/>
      <c r="M102" s="50"/>
      <c r="N102" s="50"/>
      <c r="O102" s="50"/>
      <c r="P102" s="50"/>
      <c r="Q102" s="57"/>
      <c r="R102" s="58"/>
      <c r="S102" s="58"/>
      <c r="T102" s="58"/>
      <c r="U102" s="58"/>
      <c r="V102" s="256"/>
      <c r="W102" s="59"/>
      <c r="X102" s="60"/>
      <c r="Y102" s="27"/>
      <c r="Z102" s="27"/>
      <c r="AA102" s="27"/>
      <c r="AB102" s="27"/>
      <c r="AC102" s="27"/>
      <c r="AD102" s="26"/>
      <c r="AE102" s="9"/>
    </row>
    <row r="103" spans="1:31" ht="27.75" customHeight="1">
      <c r="A103" s="14">
        <v>95</v>
      </c>
      <c r="B103" s="300"/>
      <c r="C103" s="16"/>
      <c r="D103" s="257"/>
      <c r="E103" s="301"/>
      <c r="F103" s="303"/>
      <c r="G103" s="302"/>
      <c r="H103" s="18"/>
      <c r="I103" s="50"/>
      <c r="J103" s="50"/>
      <c r="K103" s="50"/>
      <c r="L103" s="50"/>
      <c r="M103" s="50"/>
      <c r="N103" s="50"/>
      <c r="O103" s="50"/>
      <c r="P103" s="50"/>
      <c r="Q103" s="57"/>
      <c r="R103" s="58"/>
      <c r="S103" s="58"/>
      <c r="T103" s="58"/>
      <c r="U103" s="58"/>
      <c r="V103" s="256"/>
      <c r="W103" s="59"/>
      <c r="X103" s="60"/>
      <c r="Y103" s="27"/>
      <c r="Z103" s="27"/>
      <c r="AA103" s="27"/>
      <c r="AB103" s="27"/>
      <c r="AC103" s="27"/>
      <c r="AD103" s="26"/>
      <c r="AE103" s="9"/>
    </row>
    <row r="104" spans="1:31" ht="27.75" customHeight="1">
      <c r="A104" s="14">
        <v>96</v>
      </c>
      <c r="B104" s="300"/>
      <c r="C104" s="16"/>
      <c r="D104" s="257"/>
      <c r="E104" s="301"/>
      <c r="F104" s="303"/>
      <c r="G104" s="302"/>
      <c r="H104" s="18"/>
      <c r="I104" s="50"/>
      <c r="J104" s="50"/>
      <c r="K104" s="50"/>
      <c r="L104" s="50"/>
      <c r="M104" s="50"/>
      <c r="N104" s="50"/>
      <c r="O104" s="50"/>
      <c r="P104" s="50"/>
      <c r="Q104" s="57"/>
      <c r="R104" s="58"/>
      <c r="S104" s="58"/>
      <c r="T104" s="58"/>
      <c r="U104" s="58"/>
      <c r="V104" s="256"/>
      <c r="W104" s="59"/>
      <c r="X104" s="60"/>
      <c r="Y104" s="27"/>
      <c r="Z104" s="27"/>
      <c r="AA104" s="27"/>
      <c r="AB104" s="27"/>
      <c r="AC104" s="27"/>
      <c r="AD104" s="26"/>
      <c r="AE104" s="9"/>
    </row>
    <row r="105" spans="1:31" ht="27.75" customHeight="1">
      <c r="A105" s="14">
        <v>97</v>
      </c>
      <c r="B105" s="300"/>
      <c r="C105" s="16"/>
      <c r="D105" s="257"/>
      <c r="E105" s="301"/>
      <c r="F105" s="303"/>
      <c r="G105" s="302"/>
      <c r="H105" s="18"/>
      <c r="I105" s="50"/>
      <c r="J105" s="50"/>
      <c r="K105" s="50"/>
      <c r="L105" s="50"/>
      <c r="M105" s="50"/>
      <c r="N105" s="50"/>
      <c r="O105" s="50"/>
      <c r="P105" s="50"/>
      <c r="Q105" s="57"/>
      <c r="R105" s="58"/>
      <c r="S105" s="58"/>
      <c r="T105" s="58"/>
      <c r="U105" s="58"/>
      <c r="V105" s="256"/>
      <c r="W105" s="59"/>
      <c r="X105" s="60"/>
      <c r="Y105" s="27"/>
      <c r="Z105" s="27"/>
      <c r="AA105" s="27"/>
      <c r="AB105" s="27"/>
      <c r="AC105" s="27"/>
      <c r="AD105" s="26"/>
      <c r="AE105" s="9"/>
    </row>
    <row r="106" spans="1:31" ht="27.75" customHeight="1">
      <c r="A106" s="14">
        <v>98</v>
      </c>
      <c r="B106" s="300"/>
      <c r="C106" s="16"/>
      <c r="D106" s="257"/>
      <c r="E106" s="301"/>
      <c r="F106" s="303"/>
      <c r="G106" s="302"/>
      <c r="H106" s="18"/>
      <c r="I106" s="50"/>
      <c r="J106" s="50"/>
      <c r="K106" s="50"/>
      <c r="L106" s="50"/>
      <c r="M106" s="50"/>
      <c r="N106" s="50"/>
      <c r="O106" s="50"/>
      <c r="P106" s="50"/>
      <c r="Q106" s="57"/>
      <c r="R106" s="58"/>
      <c r="S106" s="58"/>
      <c r="T106" s="58"/>
      <c r="U106" s="58"/>
      <c r="V106" s="256"/>
      <c r="W106" s="59"/>
      <c r="X106" s="60"/>
      <c r="Y106" s="27"/>
      <c r="Z106" s="27"/>
      <c r="AA106" s="27"/>
      <c r="AB106" s="27"/>
      <c r="AC106" s="27"/>
      <c r="AD106" s="26"/>
      <c r="AE106" s="9"/>
    </row>
    <row r="107" spans="1:31" ht="27.75" customHeight="1">
      <c r="A107" s="14">
        <v>99</v>
      </c>
      <c r="B107" s="300"/>
      <c r="C107" s="16"/>
      <c r="D107" s="257"/>
      <c r="E107" s="301"/>
      <c r="F107" s="303"/>
      <c r="G107" s="302"/>
      <c r="H107" s="18"/>
      <c r="I107" s="50"/>
      <c r="J107" s="50"/>
      <c r="K107" s="50"/>
      <c r="L107" s="50"/>
      <c r="M107" s="50"/>
      <c r="N107" s="50"/>
      <c r="O107" s="50"/>
      <c r="P107" s="50"/>
      <c r="Q107" s="57"/>
      <c r="R107" s="58"/>
      <c r="S107" s="58"/>
      <c r="T107" s="58"/>
      <c r="U107" s="58"/>
      <c r="V107" s="256"/>
      <c r="W107" s="59"/>
      <c r="X107" s="60"/>
      <c r="Y107" s="27"/>
      <c r="Z107" s="27"/>
      <c r="AA107" s="27"/>
      <c r="AB107" s="27"/>
      <c r="AC107" s="27"/>
      <c r="AD107" s="26"/>
      <c r="AE107" s="9"/>
    </row>
    <row r="108" spans="1:31" ht="27.75" customHeight="1">
      <c r="A108" s="14">
        <v>100</v>
      </c>
      <c r="B108" s="300"/>
      <c r="C108" s="16"/>
      <c r="D108" s="257"/>
      <c r="E108" s="301"/>
      <c r="F108" s="303"/>
      <c r="G108" s="302"/>
      <c r="H108" s="18"/>
      <c r="I108" s="50"/>
      <c r="J108" s="50"/>
      <c r="K108" s="50"/>
      <c r="L108" s="50"/>
      <c r="M108" s="50"/>
      <c r="N108" s="50"/>
      <c r="O108" s="50"/>
      <c r="P108" s="50"/>
      <c r="Q108" s="57"/>
      <c r="R108" s="58"/>
      <c r="S108" s="58"/>
      <c r="T108" s="58"/>
      <c r="U108" s="58"/>
      <c r="V108" s="256"/>
      <c r="W108" s="59"/>
      <c r="X108" s="60"/>
      <c r="Y108" s="27"/>
      <c r="Z108" s="27"/>
      <c r="AA108" s="27"/>
      <c r="AB108" s="27"/>
      <c r="AC108" s="27"/>
      <c r="AD108" s="26"/>
      <c r="AE108" s="9"/>
    </row>
    <row r="109" spans="1:31" ht="27.75" customHeight="1">
      <c r="A109" s="14">
        <v>101</v>
      </c>
      <c r="B109" s="300"/>
      <c r="C109" s="16"/>
      <c r="D109" s="257"/>
      <c r="E109" s="301"/>
      <c r="F109" s="303"/>
      <c r="G109" s="302"/>
      <c r="H109" s="18"/>
      <c r="I109" s="50"/>
      <c r="J109" s="50"/>
      <c r="K109" s="50"/>
      <c r="L109" s="50"/>
      <c r="M109" s="50"/>
      <c r="N109" s="50"/>
      <c r="O109" s="50"/>
      <c r="P109" s="50"/>
      <c r="Q109" s="57"/>
      <c r="R109" s="58"/>
      <c r="S109" s="58"/>
      <c r="T109" s="58"/>
      <c r="U109" s="58"/>
      <c r="V109" s="256"/>
      <c r="W109" s="59"/>
      <c r="X109" s="60"/>
      <c r="Y109" s="27"/>
      <c r="Z109" s="27"/>
      <c r="AA109" s="27"/>
      <c r="AB109" s="27"/>
      <c r="AC109" s="27"/>
      <c r="AD109" s="26"/>
      <c r="AE109" s="9"/>
    </row>
    <row r="110" spans="1:31" ht="27.75" customHeight="1">
      <c r="A110" s="14">
        <v>102</v>
      </c>
      <c r="B110" s="300"/>
      <c r="C110" s="16"/>
      <c r="D110" s="257"/>
      <c r="E110" s="301"/>
      <c r="F110" s="303"/>
      <c r="G110" s="302"/>
      <c r="H110" s="18"/>
      <c r="I110" s="50"/>
      <c r="J110" s="50"/>
      <c r="K110" s="50"/>
      <c r="L110" s="50"/>
      <c r="M110" s="50"/>
      <c r="N110" s="50"/>
      <c r="O110" s="50"/>
      <c r="P110" s="50"/>
      <c r="Q110" s="57"/>
      <c r="R110" s="58"/>
      <c r="S110" s="58"/>
      <c r="T110" s="58"/>
      <c r="U110" s="58"/>
      <c r="V110" s="256"/>
      <c r="W110" s="59"/>
      <c r="X110" s="60"/>
      <c r="Y110" s="27"/>
      <c r="Z110" s="27"/>
      <c r="AA110" s="27"/>
      <c r="AB110" s="27"/>
      <c r="AC110" s="27"/>
      <c r="AD110" s="26"/>
      <c r="AE110" s="9"/>
    </row>
    <row r="111" spans="1:31" ht="27.75" customHeight="1">
      <c r="A111" s="14">
        <v>103</v>
      </c>
      <c r="B111" s="300"/>
      <c r="C111" s="16"/>
      <c r="D111" s="257"/>
      <c r="E111" s="301"/>
      <c r="F111" s="303"/>
      <c r="G111" s="302"/>
      <c r="H111" s="18"/>
      <c r="I111" s="50"/>
      <c r="J111" s="50"/>
      <c r="K111" s="50"/>
      <c r="L111" s="50"/>
      <c r="M111" s="50"/>
      <c r="N111" s="50"/>
      <c r="O111" s="50"/>
      <c r="P111" s="50"/>
      <c r="Q111" s="57"/>
      <c r="R111" s="58"/>
      <c r="S111" s="58"/>
      <c r="T111" s="58"/>
      <c r="U111" s="58"/>
      <c r="V111" s="256"/>
      <c r="W111" s="59"/>
      <c r="X111" s="60"/>
      <c r="Y111" s="27"/>
      <c r="Z111" s="27"/>
      <c r="AA111" s="27"/>
      <c r="AB111" s="27"/>
      <c r="AC111" s="27"/>
      <c r="AD111" s="26"/>
      <c r="AE111" s="9"/>
    </row>
    <row r="112" spans="1:31" ht="27.75" customHeight="1">
      <c r="A112" s="14">
        <v>104</v>
      </c>
      <c r="B112" s="300"/>
      <c r="C112" s="16"/>
      <c r="D112" s="257"/>
      <c r="E112" s="301"/>
      <c r="F112" s="303"/>
      <c r="G112" s="302"/>
      <c r="H112" s="18"/>
      <c r="I112" s="50"/>
      <c r="J112" s="50"/>
      <c r="K112" s="50"/>
      <c r="L112" s="50"/>
      <c r="M112" s="50"/>
      <c r="N112" s="50"/>
      <c r="O112" s="50"/>
      <c r="P112" s="50"/>
      <c r="Q112" s="57"/>
      <c r="R112" s="58"/>
      <c r="S112" s="58"/>
      <c r="T112" s="58"/>
      <c r="U112" s="58"/>
      <c r="V112" s="256"/>
      <c r="W112" s="59"/>
      <c r="X112" s="60"/>
      <c r="Y112" s="27"/>
      <c r="Z112" s="27"/>
      <c r="AA112" s="27"/>
      <c r="AB112" s="27"/>
      <c r="AC112" s="27"/>
      <c r="AD112" s="26"/>
      <c r="AE112" s="9"/>
    </row>
    <row r="113" spans="1:31" ht="27.75" customHeight="1">
      <c r="A113" s="14">
        <v>105</v>
      </c>
      <c r="B113" s="300"/>
      <c r="C113" s="16"/>
      <c r="D113" s="257"/>
      <c r="E113" s="301"/>
      <c r="F113" s="303"/>
      <c r="G113" s="302"/>
      <c r="H113" s="18"/>
      <c r="I113" s="50"/>
      <c r="J113" s="50"/>
      <c r="K113" s="50"/>
      <c r="L113" s="50"/>
      <c r="M113" s="50"/>
      <c r="N113" s="50"/>
      <c r="O113" s="50"/>
      <c r="P113" s="50"/>
      <c r="Q113" s="57"/>
      <c r="R113" s="58"/>
      <c r="S113" s="58"/>
      <c r="T113" s="58"/>
      <c r="U113" s="58"/>
      <c r="V113" s="256"/>
      <c r="W113" s="59"/>
      <c r="X113" s="60"/>
      <c r="Y113" s="27"/>
      <c r="Z113" s="27"/>
      <c r="AA113" s="27"/>
      <c r="AB113" s="27"/>
      <c r="AC113" s="27"/>
      <c r="AD113" s="26"/>
      <c r="AE113" s="9"/>
    </row>
    <row r="114" spans="1:31" ht="27.75" customHeight="1">
      <c r="A114" s="14">
        <v>106</v>
      </c>
      <c r="B114" s="300"/>
      <c r="C114" s="16"/>
      <c r="D114" s="257"/>
      <c r="E114" s="301"/>
      <c r="F114" s="303"/>
      <c r="G114" s="302"/>
      <c r="H114" s="18"/>
      <c r="I114" s="50"/>
      <c r="J114" s="50"/>
      <c r="K114" s="50"/>
      <c r="L114" s="50"/>
      <c r="M114" s="50"/>
      <c r="N114" s="50"/>
      <c r="O114" s="50"/>
      <c r="P114" s="50"/>
      <c r="Q114" s="57"/>
      <c r="R114" s="58"/>
      <c r="S114" s="58"/>
      <c r="T114" s="58"/>
      <c r="U114" s="58"/>
      <c r="V114" s="256"/>
      <c r="W114" s="59"/>
      <c r="X114" s="60"/>
      <c r="Y114" s="27"/>
      <c r="Z114" s="27"/>
      <c r="AA114" s="27"/>
      <c r="AB114" s="27"/>
      <c r="AC114" s="27"/>
      <c r="AD114" s="26"/>
      <c r="AE114" s="9"/>
    </row>
    <row r="115" spans="1:31" ht="27.75" customHeight="1">
      <c r="A115" s="14">
        <v>107</v>
      </c>
      <c r="B115" s="300"/>
      <c r="C115" s="16"/>
      <c r="D115" s="257"/>
      <c r="E115" s="301"/>
      <c r="F115" s="303"/>
      <c r="G115" s="302"/>
      <c r="H115" s="18"/>
      <c r="I115" s="50"/>
      <c r="J115" s="50"/>
      <c r="K115" s="50"/>
      <c r="L115" s="50"/>
      <c r="M115" s="50"/>
      <c r="N115" s="50"/>
      <c r="O115" s="50"/>
      <c r="P115" s="50"/>
      <c r="Q115" s="57"/>
      <c r="R115" s="58"/>
      <c r="S115" s="58"/>
      <c r="T115" s="58"/>
      <c r="U115" s="58"/>
      <c r="V115" s="256"/>
      <c r="W115" s="59"/>
      <c r="X115" s="60"/>
      <c r="Y115" s="27"/>
      <c r="Z115" s="27"/>
      <c r="AA115" s="27"/>
      <c r="AB115" s="27"/>
      <c r="AC115" s="27"/>
      <c r="AD115" s="26"/>
      <c r="AE115" s="9"/>
    </row>
    <row r="116" spans="1:31" ht="27.75" customHeight="1">
      <c r="A116" s="14">
        <v>108</v>
      </c>
      <c r="B116" s="300"/>
      <c r="C116" s="16"/>
      <c r="D116" s="257"/>
      <c r="E116" s="301"/>
      <c r="F116" s="303"/>
      <c r="G116" s="302"/>
      <c r="H116" s="18"/>
      <c r="I116" s="50"/>
      <c r="J116" s="50"/>
      <c r="K116" s="50"/>
      <c r="L116" s="50"/>
      <c r="M116" s="50"/>
      <c r="N116" s="50"/>
      <c r="O116" s="50"/>
      <c r="P116" s="50"/>
      <c r="Q116" s="57"/>
      <c r="R116" s="58"/>
      <c r="S116" s="58"/>
      <c r="T116" s="58"/>
      <c r="U116" s="58"/>
      <c r="V116" s="256"/>
      <c r="W116" s="59"/>
      <c r="X116" s="60"/>
      <c r="Y116" s="27"/>
      <c r="Z116" s="27"/>
      <c r="AA116" s="27"/>
      <c r="AB116" s="27"/>
      <c r="AC116" s="27"/>
      <c r="AD116" s="26"/>
      <c r="AE116" s="9"/>
    </row>
    <row r="117" spans="1:31" ht="27.75" customHeight="1">
      <c r="A117" s="14">
        <v>109</v>
      </c>
      <c r="B117" s="300"/>
      <c r="C117" s="16"/>
      <c r="D117" s="257"/>
      <c r="E117" s="301"/>
      <c r="F117" s="303"/>
      <c r="G117" s="302"/>
      <c r="H117" s="18"/>
      <c r="I117" s="50"/>
      <c r="J117" s="50"/>
      <c r="K117" s="50"/>
      <c r="L117" s="50"/>
      <c r="M117" s="50"/>
      <c r="N117" s="50"/>
      <c r="O117" s="50"/>
      <c r="P117" s="50"/>
      <c r="Q117" s="57"/>
      <c r="R117" s="58"/>
      <c r="S117" s="58"/>
      <c r="T117" s="58"/>
      <c r="U117" s="58"/>
      <c r="V117" s="256"/>
      <c r="W117" s="59"/>
      <c r="X117" s="60"/>
      <c r="Y117" s="27"/>
      <c r="Z117" s="27"/>
      <c r="AA117" s="27"/>
      <c r="AB117" s="27"/>
      <c r="AC117" s="27"/>
      <c r="AD117" s="26"/>
      <c r="AE117" s="9"/>
    </row>
    <row r="118" spans="1:31" ht="27.75" customHeight="1">
      <c r="A118" s="14">
        <v>110</v>
      </c>
      <c r="B118" s="300"/>
      <c r="C118" s="16"/>
      <c r="D118" s="257"/>
      <c r="E118" s="301"/>
      <c r="F118" s="303"/>
      <c r="G118" s="302"/>
      <c r="H118" s="18"/>
      <c r="I118" s="50"/>
      <c r="J118" s="50"/>
      <c r="K118" s="50"/>
      <c r="L118" s="50"/>
      <c r="M118" s="50"/>
      <c r="N118" s="50"/>
      <c r="O118" s="50"/>
      <c r="P118" s="50"/>
      <c r="Q118" s="57"/>
      <c r="R118" s="58"/>
      <c r="S118" s="58"/>
      <c r="T118" s="58"/>
      <c r="U118" s="58"/>
      <c r="V118" s="256"/>
      <c r="W118" s="59"/>
      <c r="X118" s="60"/>
      <c r="Y118" s="27"/>
      <c r="Z118" s="27"/>
      <c r="AA118" s="27"/>
      <c r="AB118" s="27"/>
      <c r="AC118" s="27"/>
      <c r="AD118" s="26"/>
      <c r="AE118" s="9"/>
    </row>
    <row r="119" spans="1:31" ht="27.75" customHeight="1">
      <c r="A119" s="14">
        <v>111</v>
      </c>
      <c r="B119" s="300"/>
      <c r="C119" s="16"/>
      <c r="D119" s="257"/>
      <c r="E119" s="301"/>
      <c r="F119" s="303"/>
      <c r="G119" s="302"/>
      <c r="H119" s="18"/>
      <c r="I119" s="50"/>
      <c r="J119" s="50"/>
      <c r="K119" s="50"/>
      <c r="L119" s="50"/>
      <c r="M119" s="50"/>
      <c r="N119" s="50"/>
      <c r="O119" s="50"/>
      <c r="P119" s="50"/>
      <c r="Q119" s="57"/>
      <c r="R119" s="58"/>
      <c r="S119" s="58"/>
      <c r="T119" s="58"/>
      <c r="U119" s="58"/>
      <c r="V119" s="256"/>
      <c r="W119" s="59"/>
      <c r="X119" s="60"/>
      <c r="Y119" s="27"/>
      <c r="Z119" s="27"/>
      <c r="AA119" s="27"/>
      <c r="AB119" s="27"/>
      <c r="AC119" s="27"/>
      <c r="AD119" s="26"/>
      <c r="AE119" s="9"/>
    </row>
    <row r="120" spans="1:31" ht="27.75" customHeight="1">
      <c r="A120" s="14">
        <v>112</v>
      </c>
      <c r="B120" s="300"/>
      <c r="C120" s="16"/>
      <c r="D120" s="257"/>
      <c r="E120" s="301"/>
      <c r="F120" s="303"/>
      <c r="G120" s="302"/>
      <c r="H120" s="18"/>
      <c r="I120" s="50"/>
      <c r="J120" s="50"/>
      <c r="K120" s="50"/>
      <c r="L120" s="50"/>
      <c r="M120" s="50"/>
      <c r="N120" s="50"/>
      <c r="O120" s="50"/>
      <c r="P120" s="50"/>
      <c r="Q120" s="57"/>
      <c r="R120" s="58"/>
      <c r="S120" s="58"/>
      <c r="T120" s="58"/>
      <c r="U120" s="58"/>
      <c r="V120" s="256"/>
      <c r="W120" s="59"/>
      <c r="X120" s="60"/>
      <c r="Y120" s="27"/>
      <c r="Z120" s="27"/>
      <c r="AA120" s="27"/>
      <c r="AB120" s="27"/>
      <c r="AC120" s="27"/>
      <c r="AD120" s="26"/>
      <c r="AE120" s="9"/>
    </row>
    <row r="121" spans="1:31" ht="27.75" customHeight="1">
      <c r="A121" s="14">
        <v>113</v>
      </c>
      <c r="B121" s="300"/>
      <c r="C121" s="16"/>
      <c r="D121" s="257"/>
      <c r="E121" s="301"/>
      <c r="F121" s="303"/>
      <c r="G121" s="302"/>
      <c r="H121" s="18"/>
      <c r="I121" s="50"/>
      <c r="J121" s="50"/>
      <c r="K121" s="50"/>
      <c r="L121" s="50"/>
      <c r="M121" s="50"/>
      <c r="N121" s="50"/>
      <c r="O121" s="50"/>
      <c r="P121" s="50"/>
      <c r="Q121" s="57"/>
      <c r="R121" s="58"/>
      <c r="S121" s="58"/>
      <c r="T121" s="58"/>
      <c r="U121" s="58"/>
      <c r="V121" s="256"/>
      <c r="W121" s="59"/>
      <c r="X121" s="60"/>
      <c r="Y121" s="27"/>
      <c r="Z121" s="27"/>
      <c r="AA121" s="27"/>
      <c r="AB121" s="27"/>
      <c r="AC121" s="27"/>
      <c r="AD121" s="26"/>
      <c r="AE121" s="9"/>
    </row>
    <row r="122" spans="1:31" ht="27.75" customHeight="1">
      <c r="A122" s="14">
        <v>114</v>
      </c>
      <c r="B122" s="300"/>
      <c r="C122" s="16"/>
      <c r="D122" s="257"/>
      <c r="E122" s="301"/>
      <c r="F122" s="303"/>
      <c r="G122" s="302"/>
      <c r="H122" s="18"/>
      <c r="I122" s="50"/>
      <c r="J122" s="50"/>
      <c r="K122" s="50"/>
      <c r="L122" s="50"/>
      <c r="M122" s="50"/>
      <c r="N122" s="50"/>
      <c r="O122" s="50"/>
      <c r="P122" s="50"/>
      <c r="Q122" s="57"/>
      <c r="R122" s="58"/>
      <c r="S122" s="58"/>
      <c r="T122" s="58"/>
      <c r="U122" s="58"/>
      <c r="V122" s="256"/>
      <c r="W122" s="59"/>
      <c r="X122" s="60"/>
      <c r="Y122" s="27"/>
      <c r="Z122" s="27"/>
      <c r="AA122" s="27"/>
      <c r="AB122" s="27"/>
      <c r="AC122" s="27"/>
      <c r="AD122" s="26"/>
      <c r="AE122" s="9"/>
    </row>
    <row r="123" spans="1:31" ht="27.75" customHeight="1">
      <c r="A123" s="14">
        <v>115</v>
      </c>
      <c r="B123" s="300"/>
      <c r="C123" s="16"/>
      <c r="D123" s="257"/>
      <c r="E123" s="301"/>
      <c r="F123" s="303"/>
      <c r="G123" s="302"/>
      <c r="H123" s="18"/>
      <c r="I123" s="50"/>
      <c r="J123" s="50"/>
      <c r="K123" s="50"/>
      <c r="L123" s="50"/>
      <c r="M123" s="50"/>
      <c r="N123" s="50"/>
      <c r="O123" s="50"/>
      <c r="P123" s="50"/>
      <c r="Q123" s="57"/>
      <c r="R123" s="58"/>
      <c r="S123" s="58"/>
      <c r="T123" s="58"/>
      <c r="U123" s="58"/>
      <c r="V123" s="256"/>
      <c r="W123" s="59"/>
      <c r="X123" s="60"/>
      <c r="Y123" s="27"/>
      <c r="Z123" s="27"/>
      <c r="AA123" s="27"/>
      <c r="AB123" s="27"/>
      <c r="AC123" s="27"/>
      <c r="AD123" s="26"/>
      <c r="AE123" s="9"/>
    </row>
    <row r="124" spans="1:31" ht="27.75" customHeight="1">
      <c r="A124" s="14">
        <v>116</v>
      </c>
      <c r="B124" s="300"/>
      <c r="C124" s="16"/>
      <c r="D124" s="257"/>
      <c r="E124" s="301"/>
      <c r="F124" s="303"/>
      <c r="G124" s="302"/>
      <c r="H124" s="18"/>
      <c r="I124" s="50"/>
      <c r="J124" s="50"/>
      <c r="K124" s="50"/>
      <c r="L124" s="50"/>
      <c r="M124" s="50"/>
      <c r="N124" s="50"/>
      <c r="O124" s="50"/>
      <c r="P124" s="50"/>
      <c r="Q124" s="57"/>
      <c r="R124" s="58"/>
      <c r="S124" s="58"/>
      <c r="T124" s="58"/>
      <c r="U124" s="58"/>
      <c r="V124" s="256"/>
      <c r="W124" s="59"/>
      <c r="X124" s="60"/>
      <c r="Y124" s="27"/>
      <c r="Z124" s="27"/>
      <c r="AA124" s="27"/>
      <c r="AB124" s="27"/>
      <c r="AC124" s="27"/>
      <c r="AD124" s="26"/>
      <c r="AE124" s="9"/>
    </row>
    <row r="125" spans="1:31" ht="27.75" customHeight="1">
      <c r="A125" s="14">
        <v>117</v>
      </c>
      <c r="B125" s="300"/>
      <c r="C125" s="16"/>
      <c r="D125" s="257"/>
      <c r="E125" s="301"/>
      <c r="F125" s="303"/>
      <c r="G125" s="302"/>
      <c r="H125" s="18"/>
      <c r="I125" s="50"/>
      <c r="J125" s="50"/>
      <c r="K125" s="50"/>
      <c r="L125" s="50"/>
      <c r="M125" s="50"/>
      <c r="N125" s="50"/>
      <c r="O125" s="50"/>
      <c r="P125" s="50"/>
      <c r="Q125" s="57"/>
      <c r="R125" s="58"/>
      <c r="S125" s="58"/>
      <c r="T125" s="58"/>
      <c r="U125" s="58"/>
      <c r="V125" s="256"/>
      <c r="W125" s="59"/>
      <c r="X125" s="60"/>
      <c r="Y125" s="27"/>
      <c r="Z125" s="27"/>
      <c r="AA125" s="27"/>
      <c r="AB125" s="27"/>
      <c r="AC125" s="27"/>
      <c r="AD125" s="26"/>
      <c r="AE125" s="9"/>
    </row>
    <row r="126" spans="1:31" ht="27.75" customHeight="1">
      <c r="A126" s="14">
        <v>118</v>
      </c>
      <c r="B126" s="300"/>
      <c r="C126" s="16"/>
      <c r="D126" s="257"/>
      <c r="E126" s="301"/>
      <c r="F126" s="303"/>
      <c r="G126" s="302"/>
      <c r="H126" s="18"/>
      <c r="I126" s="50"/>
      <c r="J126" s="50"/>
      <c r="K126" s="50"/>
      <c r="L126" s="50"/>
      <c r="M126" s="50"/>
      <c r="N126" s="50"/>
      <c r="O126" s="50"/>
      <c r="P126" s="50"/>
      <c r="Q126" s="57"/>
      <c r="R126" s="58"/>
      <c r="S126" s="58"/>
      <c r="T126" s="58"/>
      <c r="U126" s="58"/>
      <c r="V126" s="256"/>
      <c r="W126" s="59"/>
      <c r="X126" s="60"/>
      <c r="Y126" s="27"/>
      <c r="Z126" s="27"/>
      <c r="AA126" s="27"/>
      <c r="AB126" s="27"/>
      <c r="AC126" s="27"/>
      <c r="AD126" s="26"/>
      <c r="AE126" s="9"/>
    </row>
    <row r="127" spans="1:31" ht="27.75" customHeight="1">
      <c r="A127" s="14">
        <v>119</v>
      </c>
      <c r="B127" s="300"/>
      <c r="C127" s="16"/>
      <c r="D127" s="257"/>
      <c r="E127" s="301"/>
      <c r="F127" s="303"/>
      <c r="G127" s="302"/>
      <c r="H127" s="18"/>
      <c r="I127" s="50"/>
      <c r="J127" s="50"/>
      <c r="K127" s="50"/>
      <c r="L127" s="50"/>
      <c r="M127" s="50"/>
      <c r="N127" s="50"/>
      <c r="O127" s="50"/>
      <c r="P127" s="50"/>
      <c r="Q127" s="57"/>
      <c r="R127" s="58"/>
      <c r="S127" s="58"/>
      <c r="T127" s="58"/>
      <c r="U127" s="58"/>
      <c r="V127" s="256"/>
      <c r="W127" s="59"/>
      <c r="X127" s="60"/>
      <c r="Y127" s="27"/>
      <c r="Z127" s="27"/>
      <c r="AA127" s="27"/>
      <c r="AB127" s="27"/>
      <c r="AC127" s="27"/>
      <c r="AD127" s="26"/>
      <c r="AE127" s="9"/>
    </row>
    <row r="128" spans="1:31" ht="27.75" customHeight="1">
      <c r="A128" s="14">
        <v>120</v>
      </c>
      <c r="B128" s="300"/>
      <c r="C128" s="16"/>
      <c r="D128" s="257"/>
      <c r="E128" s="301"/>
      <c r="F128" s="303"/>
      <c r="G128" s="302"/>
      <c r="H128" s="18"/>
      <c r="I128" s="50"/>
      <c r="J128" s="50"/>
      <c r="K128" s="50"/>
      <c r="L128" s="50"/>
      <c r="M128" s="50"/>
      <c r="N128" s="50"/>
      <c r="O128" s="50"/>
      <c r="P128" s="50"/>
      <c r="Q128" s="57"/>
      <c r="R128" s="58"/>
      <c r="S128" s="58"/>
      <c r="T128" s="58"/>
      <c r="U128" s="58"/>
      <c r="V128" s="256"/>
      <c r="W128" s="59"/>
      <c r="X128" s="60"/>
      <c r="Y128" s="27"/>
      <c r="Z128" s="27"/>
      <c r="AA128" s="27"/>
      <c r="AB128" s="27"/>
      <c r="AC128" s="27"/>
      <c r="AD128" s="26"/>
      <c r="AE128" s="9"/>
    </row>
    <row r="129" spans="1:31" ht="27.75" customHeight="1">
      <c r="A129" s="14">
        <v>121</v>
      </c>
      <c r="B129" s="300"/>
      <c r="C129" s="16"/>
      <c r="D129" s="257"/>
      <c r="E129" s="301"/>
      <c r="F129" s="303"/>
      <c r="G129" s="302"/>
      <c r="H129" s="18"/>
      <c r="I129" s="50"/>
      <c r="J129" s="50"/>
      <c r="K129" s="50"/>
      <c r="L129" s="50"/>
      <c r="M129" s="50"/>
      <c r="N129" s="50"/>
      <c r="O129" s="50"/>
      <c r="P129" s="50"/>
      <c r="Q129" s="57"/>
      <c r="R129" s="58"/>
      <c r="S129" s="58"/>
      <c r="T129" s="58"/>
      <c r="U129" s="58"/>
      <c r="V129" s="256"/>
      <c r="W129" s="59"/>
      <c r="X129" s="60"/>
      <c r="Y129" s="27"/>
      <c r="Z129" s="27"/>
      <c r="AA129" s="27"/>
      <c r="AB129" s="27"/>
      <c r="AC129" s="27"/>
      <c r="AD129" s="26"/>
      <c r="AE129" s="9"/>
    </row>
    <row r="130" spans="1:31" ht="27.75" customHeight="1">
      <c r="A130" s="14">
        <v>122</v>
      </c>
      <c r="B130" s="300"/>
      <c r="C130" s="16"/>
      <c r="D130" s="257"/>
      <c r="E130" s="301"/>
      <c r="F130" s="303"/>
      <c r="G130" s="302"/>
      <c r="H130" s="18"/>
      <c r="I130" s="50"/>
      <c r="J130" s="50"/>
      <c r="K130" s="50"/>
      <c r="L130" s="50"/>
      <c r="M130" s="50"/>
      <c r="N130" s="50"/>
      <c r="O130" s="50"/>
      <c r="P130" s="50"/>
      <c r="Q130" s="57"/>
      <c r="R130" s="58"/>
      <c r="S130" s="58"/>
      <c r="T130" s="58"/>
      <c r="U130" s="58"/>
      <c r="V130" s="256"/>
      <c r="W130" s="59"/>
      <c r="X130" s="60"/>
      <c r="Y130" s="27"/>
      <c r="Z130" s="27"/>
      <c r="AA130" s="27"/>
      <c r="AB130" s="27"/>
      <c r="AC130" s="27"/>
      <c r="AD130" s="26"/>
      <c r="AE130" s="9"/>
    </row>
    <row r="131" spans="1:31" ht="27.75" customHeight="1">
      <c r="A131" s="14">
        <v>123</v>
      </c>
      <c r="B131" s="300"/>
      <c r="C131" s="16"/>
      <c r="D131" s="257"/>
      <c r="E131" s="301"/>
      <c r="F131" s="303"/>
      <c r="G131" s="302"/>
      <c r="H131" s="18"/>
      <c r="I131" s="50"/>
      <c r="J131" s="50"/>
      <c r="K131" s="50"/>
      <c r="L131" s="50"/>
      <c r="M131" s="50"/>
      <c r="N131" s="50"/>
      <c r="O131" s="50"/>
      <c r="P131" s="50"/>
      <c r="Q131" s="57"/>
      <c r="R131" s="58"/>
      <c r="S131" s="58"/>
      <c r="T131" s="58"/>
      <c r="U131" s="58"/>
      <c r="V131" s="256"/>
      <c r="W131" s="59"/>
      <c r="X131" s="60"/>
      <c r="Y131" s="27"/>
      <c r="Z131" s="27"/>
      <c r="AA131" s="27"/>
      <c r="AB131" s="27"/>
      <c r="AC131" s="27"/>
      <c r="AD131" s="26"/>
      <c r="AE131" s="9"/>
    </row>
    <row r="132" spans="1:31" ht="27.75" customHeight="1">
      <c r="A132" s="14">
        <v>124</v>
      </c>
      <c r="B132" s="300"/>
      <c r="C132" s="16"/>
      <c r="D132" s="257"/>
      <c r="E132" s="301"/>
      <c r="F132" s="303"/>
      <c r="G132" s="302"/>
      <c r="H132" s="18"/>
      <c r="I132" s="50"/>
      <c r="J132" s="50"/>
      <c r="K132" s="50"/>
      <c r="L132" s="50"/>
      <c r="M132" s="50"/>
      <c r="N132" s="50"/>
      <c r="O132" s="50"/>
      <c r="P132" s="50"/>
      <c r="Q132" s="57"/>
      <c r="R132" s="58"/>
      <c r="S132" s="58"/>
      <c r="T132" s="58"/>
      <c r="U132" s="58"/>
      <c r="V132" s="256"/>
      <c r="W132" s="59"/>
      <c r="X132" s="60"/>
      <c r="Y132" s="27"/>
      <c r="Z132" s="27"/>
      <c r="AA132" s="27"/>
      <c r="AB132" s="27"/>
      <c r="AC132" s="27"/>
      <c r="AD132" s="26"/>
      <c r="AE132" s="9"/>
    </row>
    <row r="133" spans="1:31" ht="27.75" customHeight="1">
      <c r="A133" s="14">
        <v>125</v>
      </c>
      <c r="B133" s="300"/>
      <c r="C133" s="16"/>
      <c r="D133" s="257"/>
      <c r="E133" s="301"/>
      <c r="F133" s="303"/>
      <c r="G133" s="302"/>
      <c r="H133" s="18"/>
      <c r="I133" s="50"/>
      <c r="J133" s="50"/>
      <c r="K133" s="50"/>
      <c r="L133" s="50"/>
      <c r="M133" s="50"/>
      <c r="N133" s="50"/>
      <c r="O133" s="50"/>
      <c r="P133" s="50"/>
      <c r="Q133" s="57"/>
      <c r="R133" s="58"/>
      <c r="S133" s="58"/>
      <c r="T133" s="58"/>
      <c r="U133" s="58"/>
      <c r="V133" s="256"/>
      <c r="W133" s="59"/>
      <c r="X133" s="60"/>
      <c r="Y133" s="27"/>
      <c r="Z133" s="27"/>
      <c r="AA133" s="27"/>
      <c r="AB133" s="27"/>
      <c r="AC133" s="27"/>
      <c r="AD133" s="26"/>
      <c r="AE133" s="9"/>
    </row>
    <row r="134" spans="1:31" ht="27.75" customHeight="1">
      <c r="A134" s="14">
        <v>126</v>
      </c>
      <c r="B134" s="300"/>
      <c r="C134" s="16"/>
      <c r="D134" s="257"/>
      <c r="E134" s="301"/>
      <c r="F134" s="303"/>
      <c r="G134" s="302"/>
      <c r="H134" s="18"/>
      <c r="I134" s="50"/>
      <c r="J134" s="50"/>
      <c r="K134" s="50"/>
      <c r="L134" s="50"/>
      <c r="M134" s="50"/>
      <c r="N134" s="50"/>
      <c r="O134" s="50"/>
      <c r="P134" s="50"/>
      <c r="Q134" s="57"/>
      <c r="R134" s="58"/>
      <c r="S134" s="58"/>
      <c r="T134" s="58"/>
      <c r="U134" s="58"/>
      <c r="V134" s="256"/>
      <c r="W134" s="59"/>
      <c r="X134" s="60"/>
      <c r="Y134" s="27"/>
      <c r="Z134" s="27"/>
      <c r="AA134" s="27"/>
      <c r="AB134" s="27"/>
      <c r="AC134" s="27"/>
      <c r="AD134" s="26"/>
      <c r="AE134" s="9"/>
    </row>
    <row r="135" spans="1:31" ht="27.75" customHeight="1">
      <c r="A135" s="14">
        <v>127</v>
      </c>
      <c r="B135" s="300"/>
      <c r="C135" s="16"/>
      <c r="D135" s="257"/>
      <c r="E135" s="301"/>
      <c r="F135" s="303"/>
      <c r="G135" s="302"/>
      <c r="H135" s="18"/>
      <c r="I135" s="50"/>
      <c r="J135" s="50"/>
      <c r="K135" s="50"/>
      <c r="L135" s="50"/>
      <c r="M135" s="50"/>
      <c r="N135" s="50"/>
      <c r="O135" s="50"/>
      <c r="P135" s="50"/>
      <c r="Q135" s="57"/>
      <c r="R135" s="58"/>
      <c r="S135" s="58"/>
      <c r="T135" s="58"/>
      <c r="U135" s="58"/>
      <c r="V135" s="256"/>
      <c r="W135" s="59"/>
      <c r="X135" s="60"/>
      <c r="Y135" s="27"/>
      <c r="Z135" s="27"/>
      <c r="AA135" s="27"/>
      <c r="AB135" s="27"/>
      <c r="AC135" s="27"/>
      <c r="AD135" s="26"/>
      <c r="AE135" s="9"/>
    </row>
    <row r="136" spans="1:31" ht="27.75" customHeight="1">
      <c r="A136" s="14">
        <v>128</v>
      </c>
      <c r="B136" s="300"/>
      <c r="C136" s="16"/>
      <c r="D136" s="257"/>
      <c r="E136" s="301"/>
      <c r="F136" s="303"/>
      <c r="G136" s="302"/>
      <c r="H136" s="18"/>
      <c r="I136" s="50"/>
      <c r="J136" s="50"/>
      <c r="K136" s="50"/>
      <c r="L136" s="50"/>
      <c r="M136" s="50"/>
      <c r="N136" s="50"/>
      <c r="O136" s="50"/>
      <c r="P136" s="50"/>
      <c r="Q136" s="57"/>
      <c r="R136" s="58"/>
      <c r="S136" s="58"/>
      <c r="T136" s="58"/>
      <c r="U136" s="58"/>
      <c r="V136" s="256"/>
      <c r="W136" s="59"/>
      <c r="X136" s="60"/>
      <c r="Y136" s="27"/>
      <c r="Z136" s="27"/>
      <c r="AA136" s="27"/>
      <c r="AB136" s="27"/>
      <c r="AC136" s="27"/>
      <c r="AD136" s="26"/>
      <c r="AE136" s="9"/>
    </row>
    <row r="137" spans="1:31" ht="27.75" customHeight="1">
      <c r="A137" s="14">
        <v>129</v>
      </c>
      <c r="B137" s="300"/>
      <c r="C137" s="16"/>
      <c r="D137" s="257"/>
      <c r="E137" s="301"/>
      <c r="F137" s="303"/>
      <c r="G137" s="302"/>
      <c r="H137" s="18"/>
      <c r="I137" s="50"/>
      <c r="J137" s="50"/>
      <c r="K137" s="50"/>
      <c r="L137" s="50"/>
      <c r="M137" s="50"/>
      <c r="N137" s="50"/>
      <c r="O137" s="50"/>
      <c r="P137" s="50"/>
      <c r="Q137" s="57"/>
      <c r="R137" s="58"/>
      <c r="S137" s="58"/>
      <c r="T137" s="58"/>
      <c r="U137" s="58"/>
      <c r="V137" s="256"/>
      <c r="W137" s="59"/>
      <c r="X137" s="60"/>
      <c r="Y137" s="27"/>
      <c r="Z137" s="27"/>
      <c r="AA137" s="27"/>
      <c r="AB137" s="27"/>
      <c r="AC137" s="27"/>
      <c r="AD137" s="26"/>
      <c r="AE137" s="9"/>
    </row>
    <row r="138" spans="1:31" ht="27.75" customHeight="1">
      <c r="A138" s="14">
        <v>130</v>
      </c>
      <c r="B138" s="300"/>
      <c r="C138" s="16"/>
      <c r="D138" s="257"/>
      <c r="E138" s="301"/>
      <c r="F138" s="303"/>
      <c r="G138" s="302"/>
      <c r="H138" s="18"/>
      <c r="I138" s="50"/>
      <c r="J138" s="50"/>
      <c r="K138" s="50"/>
      <c r="L138" s="50"/>
      <c r="M138" s="50"/>
      <c r="N138" s="50"/>
      <c r="O138" s="50"/>
      <c r="P138" s="50"/>
      <c r="Q138" s="57"/>
      <c r="R138" s="58"/>
      <c r="S138" s="58"/>
      <c r="T138" s="58"/>
      <c r="U138" s="58"/>
      <c r="V138" s="256"/>
      <c r="W138" s="59"/>
      <c r="X138" s="60"/>
      <c r="Y138" s="27"/>
      <c r="Z138" s="27"/>
      <c r="AA138" s="27"/>
      <c r="AB138" s="27"/>
      <c r="AC138" s="27"/>
      <c r="AD138" s="26"/>
      <c r="AE138" s="9"/>
    </row>
    <row r="139" spans="1:31" ht="27.75" customHeight="1">
      <c r="A139" s="14">
        <v>131</v>
      </c>
      <c r="B139" s="300"/>
      <c r="C139" s="16"/>
      <c r="D139" s="257"/>
      <c r="E139" s="301"/>
      <c r="F139" s="303"/>
      <c r="G139" s="302"/>
      <c r="H139" s="18"/>
      <c r="I139" s="50"/>
      <c r="J139" s="50"/>
      <c r="K139" s="50"/>
      <c r="L139" s="50"/>
      <c r="M139" s="50"/>
      <c r="N139" s="50"/>
      <c r="O139" s="50"/>
      <c r="P139" s="50"/>
      <c r="Q139" s="57"/>
      <c r="R139" s="58"/>
      <c r="S139" s="58"/>
      <c r="T139" s="58"/>
      <c r="U139" s="58"/>
      <c r="V139" s="256"/>
      <c r="W139" s="59"/>
      <c r="X139" s="60"/>
      <c r="Y139" s="27"/>
      <c r="Z139" s="27"/>
      <c r="AA139" s="27"/>
      <c r="AB139" s="27"/>
      <c r="AC139" s="27"/>
      <c r="AD139" s="26"/>
      <c r="AE139" s="9"/>
    </row>
    <row r="140" spans="1:31" ht="27.75" customHeight="1">
      <c r="A140" s="14">
        <v>132</v>
      </c>
      <c r="B140" s="300"/>
      <c r="C140" s="16"/>
      <c r="D140" s="257"/>
      <c r="E140" s="301"/>
      <c r="F140" s="303"/>
      <c r="G140" s="302"/>
      <c r="H140" s="18"/>
      <c r="I140" s="50"/>
      <c r="J140" s="50"/>
      <c r="K140" s="50"/>
      <c r="L140" s="50"/>
      <c r="M140" s="50"/>
      <c r="N140" s="50"/>
      <c r="O140" s="50"/>
      <c r="P140" s="50"/>
      <c r="Q140" s="57"/>
      <c r="R140" s="58"/>
      <c r="S140" s="58"/>
      <c r="T140" s="58"/>
      <c r="U140" s="58"/>
      <c r="V140" s="256"/>
      <c r="W140" s="59"/>
      <c r="X140" s="60"/>
      <c r="Y140" s="27"/>
      <c r="Z140" s="27"/>
      <c r="AA140" s="27"/>
      <c r="AB140" s="27"/>
      <c r="AC140" s="27"/>
      <c r="AD140" s="26"/>
      <c r="AE140" s="9"/>
    </row>
    <row r="141" spans="1:31" ht="27.75" customHeight="1">
      <c r="A141" s="14">
        <v>133</v>
      </c>
      <c r="B141" s="300"/>
      <c r="C141" s="16"/>
      <c r="D141" s="257"/>
      <c r="E141" s="301"/>
      <c r="F141" s="303"/>
      <c r="G141" s="302"/>
      <c r="H141" s="18"/>
      <c r="I141" s="50"/>
      <c r="J141" s="50"/>
      <c r="K141" s="50"/>
      <c r="L141" s="50"/>
      <c r="M141" s="50"/>
      <c r="N141" s="50"/>
      <c r="O141" s="50"/>
      <c r="P141" s="50"/>
      <c r="Q141" s="57"/>
      <c r="R141" s="58"/>
      <c r="S141" s="58"/>
      <c r="T141" s="58"/>
      <c r="U141" s="58"/>
      <c r="V141" s="256"/>
      <c r="W141" s="59"/>
      <c r="X141" s="60"/>
      <c r="Y141" s="27"/>
      <c r="Z141" s="27"/>
      <c r="AA141" s="27"/>
      <c r="AB141" s="27"/>
      <c r="AC141" s="27"/>
      <c r="AD141" s="26"/>
      <c r="AE141" s="9"/>
    </row>
    <row r="142" spans="1:31" ht="27.75" customHeight="1">
      <c r="A142" s="14">
        <v>134</v>
      </c>
      <c r="B142" s="300"/>
      <c r="C142" s="16"/>
      <c r="D142" s="257"/>
      <c r="E142" s="301"/>
      <c r="F142" s="303"/>
      <c r="G142" s="302"/>
      <c r="H142" s="18"/>
      <c r="I142" s="50"/>
      <c r="J142" s="50"/>
      <c r="K142" s="50"/>
      <c r="L142" s="50"/>
      <c r="M142" s="50"/>
      <c r="N142" s="50"/>
      <c r="O142" s="50"/>
      <c r="P142" s="50"/>
      <c r="Q142" s="57"/>
      <c r="R142" s="58"/>
      <c r="S142" s="58"/>
      <c r="T142" s="58"/>
      <c r="U142" s="58"/>
      <c r="V142" s="256"/>
      <c r="W142" s="59"/>
      <c r="X142" s="60"/>
      <c r="Y142" s="27"/>
      <c r="Z142" s="27"/>
      <c r="AA142" s="27"/>
      <c r="AB142" s="27"/>
      <c r="AC142" s="27"/>
      <c r="AD142" s="26"/>
      <c r="AE142" s="9"/>
    </row>
    <row r="143" spans="1:31" ht="27.75" customHeight="1">
      <c r="A143" s="14">
        <v>135</v>
      </c>
      <c r="B143" s="300"/>
      <c r="C143" s="16"/>
      <c r="D143" s="257"/>
      <c r="E143" s="301"/>
      <c r="F143" s="303"/>
      <c r="G143" s="302"/>
      <c r="H143" s="18"/>
      <c r="I143" s="50"/>
      <c r="J143" s="50"/>
      <c r="K143" s="50"/>
      <c r="L143" s="50"/>
      <c r="M143" s="50"/>
      <c r="N143" s="50"/>
      <c r="O143" s="50"/>
      <c r="P143" s="50"/>
      <c r="Q143" s="57"/>
      <c r="R143" s="58"/>
      <c r="S143" s="58"/>
      <c r="T143" s="58"/>
      <c r="U143" s="58"/>
      <c r="V143" s="256"/>
      <c r="W143" s="59"/>
      <c r="X143" s="60"/>
      <c r="Y143" s="27"/>
      <c r="Z143" s="27"/>
      <c r="AA143" s="27"/>
      <c r="AB143" s="27"/>
      <c r="AC143" s="27"/>
      <c r="AD143" s="26"/>
      <c r="AE143" s="9"/>
    </row>
    <row r="144" spans="1:31" ht="27.75" customHeight="1">
      <c r="A144" s="14">
        <v>136</v>
      </c>
      <c r="B144" s="300"/>
      <c r="C144" s="16"/>
      <c r="D144" s="257"/>
      <c r="E144" s="301"/>
      <c r="F144" s="303"/>
      <c r="G144" s="302"/>
      <c r="H144" s="18"/>
      <c r="I144" s="50"/>
      <c r="J144" s="50"/>
      <c r="K144" s="50"/>
      <c r="L144" s="50"/>
      <c r="M144" s="50"/>
      <c r="N144" s="50"/>
      <c r="O144" s="50"/>
      <c r="P144" s="50"/>
      <c r="Q144" s="57"/>
      <c r="R144" s="58"/>
      <c r="S144" s="58"/>
      <c r="T144" s="58"/>
      <c r="U144" s="58"/>
      <c r="V144" s="256"/>
      <c r="W144" s="59"/>
      <c r="X144" s="60"/>
      <c r="Y144" s="27"/>
      <c r="Z144" s="27"/>
      <c r="AA144" s="27"/>
      <c r="AB144" s="27"/>
      <c r="AC144" s="27"/>
      <c r="AD144" s="26"/>
      <c r="AE144" s="9"/>
    </row>
    <row r="145" spans="1:31" ht="27.75" customHeight="1">
      <c r="A145" s="14">
        <v>137</v>
      </c>
      <c r="B145" s="300"/>
      <c r="C145" s="16"/>
      <c r="D145" s="257"/>
      <c r="E145" s="301"/>
      <c r="F145" s="303"/>
      <c r="G145" s="302"/>
      <c r="H145" s="18"/>
      <c r="I145" s="50"/>
      <c r="J145" s="50"/>
      <c r="K145" s="50"/>
      <c r="L145" s="50"/>
      <c r="M145" s="50"/>
      <c r="N145" s="50"/>
      <c r="O145" s="50"/>
      <c r="P145" s="50"/>
      <c r="Q145" s="57"/>
      <c r="R145" s="58"/>
      <c r="S145" s="58"/>
      <c r="T145" s="58"/>
      <c r="U145" s="58"/>
      <c r="V145" s="256"/>
      <c r="W145" s="59"/>
      <c r="X145" s="60"/>
      <c r="Y145" s="27"/>
      <c r="Z145" s="27"/>
      <c r="AA145" s="27"/>
      <c r="AB145" s="27"/>
      <c r="AC145" s="27"/>
      <c r="AD145" s="26"/>
      <c r="AE145" s="9"/>
    </row>
    <row r="146" spans="1:31" ht="27.75" customHeight="1">
      <c r="A146" s="14">
        <v>138</v>
      </c>
      <c r="B146" s="300"/>
      <c r="C146" s="16"/>
      <c r="D146" s="257"/>
      <c r="E146" s="301"/>
      <c r="F146" s="303"/>
      <c r="G146" s="302"/>
      <c r="H146" s="18"/>
      <c r="I146" s="50"/>
      <c r="J146" s="50"/>
      <c r="K146" s="50"/>
      <c r="L146" s="50"/>
      <c r="M146" s="50"/>
      <c r="N146" s="50"/>
      <c r="O146" s="50"/>
      <c r="P146" s="50"/>
      <c r="Q146" s="57"/>
      <c r="R146" s="58"/>
      <c r="S146" s="58"/>
      <c r="T146" s="58"/>
      <c r="U146" s="58"/>
      <c r="V146" s="256"/>
      <c r="W146" s="59"/>
      <c r="X146" s="60"/>
      <c r="Y146" s="27"/>
      <c r="Z146" s="27"/>
      <c r="AA146" s="27"/>
      <c r="AB146" s="27"/>
      <c r="AC146" s="27"/>
      <c r="AD146" s="26"/>
      <c r="AE146" s="9"/>
    </row>
    <row r="147" spans="1:31" ht="27.75" customHeight="1">
      <c r="A147" s="14">
        <v>139</v>
      </c>
      <c r="B147" s="300"/>
      <c r="C147" s="16"/>
      <c r="D147" s="257"/>
      <c r="E147" s="301"/>
      <c r="F147" s="303"/>
      <c r="G147" s="302"/>
      <c r="H147" s="18"/>
      <c r="I147" s="50"/>
      <c r="J147" s="50"/>
      <c r="K147" s="50"/>
      <c r="L147" s="50"/>
      <c r="M147" s="50"/>
      <c r="N147" s="50"/>
      <c r="O147" s="50"/>
      <c r="P147" s="50"/>
      <c r="Q147" s="57"/>
      <c r="R147" s="58"/>
      <c r="S147" s="58"/>
      <c r="T147" s="58"/>
      <c r="U147" s="58"/>
      <c r="V147" s="256"/>
      <c r="W147" s="59"/>
      <c r="X147" s="60"/>
      <c r="Y147" s="27"/>
      <c r="Z147" s="27"/>
      <c r="AA147" s="27"/>
      <c r="AB147" s="27"/>
      <c r="AC147" s="27"/>
      <c r="AD147" s="26"/>
      <c r="AE147" s="9"/>
    </row>
    <row r="148" spans="1:31" ht="27.75" customHeight="1">
      <c r="A148" s="14">
        <v>140</v>
      </c>
      <c r="B148" s="300"/>
      <c r="C148" s="16"/>
      <c r="D148" s="257"/>
      <c r="E148" s="301"/>
      <c r="F148" s="303"/>
      <c r="G148" s="302"/>
      <c r="H148" s="18"/>
      <c r="I148" s="50"/>
      <c r="J148" s="50"/>
      <c r="K148" s="50"/>
      <c r="L148" s="50"/>
      <c r="M148" s="50"/>
      <c r="N148" s="50"/>
      <c r="O148" s="50"/>
      <c r="P148" s="50"/>
      <c r="Q148" s="57"/>
      <c r="R148" s="58"/>
      <c r="S148" s="58"/>
      <c r="T148" s="58"/>
      <c r="U148" s="58"/>
      <c r="V148" s="256"/>
      <c r="W148" s="59"/>
      <c r="X148" s="60"/>
      <c r="Y148" s="27"/>
      <c r="Z148" s="27"/>
      <c r="AA148" s="27"/>
      <c r="AB148" s="27"/>
      <c r="AC148" s="27"/>
      <c r="AD148" s="26"/>
      <c r="AE148" s="9"/>
    </row>
    <row r="149" spans="1:31" ht="27.75" customHeight="1">
      <c r="A149" s="14">
        <v>141</v>
      </c>
      <c r="B149" s="300"/>
      <c r="C149" s="16"/>
      <c r="D149" s="257"/>
      <c r="E149" s="301"/>
      <c r="F149" s="303"/>
      <c r="G149" s="302"/>
      <c r="H149" s="18"/>
      <c r="I149" s="50"/>
      <c r="J149" s="50"/>
      <c r="K149" s="50"/>
      <c r="L149" s="50"/>
      <c r="M149" s="50"/>
      <c r="N149" s="50"/>
      <c r="O149" s="50"/>
      <c r="P149" s="50"/>
      <c r="Q149" s="57"/>
      <c r="R149" s="58"/>
      <c r="S149" s="58"/>
      <c r="T149" s="58"/>
      <c r="U149" s="58"/>
      <c r="V149" s="256"/>
      <c r="W149" s="59"/>
      <c r="X149" s="60"/>
      <c r="Y149" s="27"/>
      <c r="Z149" s="27"/>
      <c r="AA149" s="27"/>
      <c r="AB149" s="27"/>
      <c r="AC149" s="27"/>
      <c r="AD149" s="26"/>
      <c r="AE149" s="9"/>
    </row>
    <row r="150" spans="1:31" ht="27.75" customHeight="1">
      <c r="A150" s="14">
        <v>142</v>
      </c>
      <c r="B150" s="300"/>
      <c r="C150" s="16"/>
      <c r="D150" s="257"/>
      <c r="E150" s="301"/>
      <c r="F150" s="303"/>
      <c r="G150" s="302"/>
      <c r="H150" s="18"/>
      <c r="I150" s="50"/>
      <c r="J150" s="50"/>
      <c r="K150" s="50"/>
      <c r="L150" s="50"/>
      <c r="M150" s="50"/>
      <c r="N150" s="50"/>
      <c r="O150" s="50"/>
      <c r="P150" s="50"/>
      <c r="Q150" s="57"/>
      <c r="R150" s="58"/>
      <c r="S150" s="58"/>
      <c r="T150" s="58"/>
      <c r="U150" s="58"/>
      <c r="V150" s="256"/>
      <c r="W150" s="59"/>
      <c r="X150" s="60"/>
      <c r="Y150" s="27"/>
      <c r="Z150" s="27"/>
      <c r="AA150" s="27"/>
      <c r="AB150" s="27"/>
      <c r="AC150" s="27"/>
      <c r="AD150" s="26"/>
      <c r="AE150" s="9"/>
    </row>
    <row r="151" spans="1:31" ht="27.75" customHeight="1">
      <c r="A151" s="14">
        <v>143</v>
      </c>
      <c r="B151" s="300"/>
      <c r="C151" s="16"/>
      <c r="D151" s="257"/>
      <c r="E151" s="301"/>
      <c r="F151" s="303"/>
      <c r="G151" s="302"/>
      <c r="H151" s="18"/>
      <c r="I151" s="50"/>
      <c r="J151" s="50"/>
      <c r="K151" s="50"/>
      <c r="L151" s="50"/>
      <c r="M151" s="50"/>
      <c r="N151" s="50"/>
      <c r="O151" s="50"/>
      <c r="P151" s="50"/>
      <c r="Q151" s="57"/>
      <c r="R151" s="58"/>
      <c r="S151" s="58"/>
      <c r="T151" s="58"/>
      <c r="U151" s="58"/>
      <c r="V151" s="256"/>
      <c r="W151" s="59"/>
      <c r="X151" s="60"/>
      <c r="Y151" s="27"/>
      <c r="Z151" s="27"/>
      <c r="AA151" s="27"/>
      <c r="AB151" s="27"/>
      <c r="AC151" s="27"/>
      <c r="AD151" s="26"/>
      <c r="AE151" s="9"/>
    </row>
    <row r="152" spans="1:31" ht="27.75" customHeight="1">
      <c r="A152" s="14">
        <v>144</v>
      </c>
      <c r="B152" s="300"/>
      <c r="C152" s="16"/>
      <c r="D152" s="257"/>
      <c r="E152" s="301"/>
      <c r="F152" s="303"/>
      <c r="G152" s="302"/>
      <c r="H152" s="18"/>
      <c r="I152" s="50"/>
      <c r="J152" s="50"/>
      <c r="K152" s="50"/>
      <c r="L152" s="50"/>
      <c r="M152" s="50"/>
      <c r="N152" s="50"/>
      <c r="O152" s="50"/>
      <c r="P152" s="50"/>
      <c r="Q152" s="57"/>
      <c r="R152" s="58"/>
      <c r="S152" s="58"/>
      <c r="T152" s="58"/>
      <c r="U152" s="58"/>
      <c r="V152" s="256"/>
      <c r="W152" s="59"/>
      <c r="X152" s="60"/>
      <c r="Y152" s="27"/>
      <c r="Z152" s="27"/>
      <c r="AA152" s="27"/>
      <c r="AB152" s="27"/>
      <c r="AC152" s="27"/>
      <c r="AD152" s="26"/>
      <c r="AE152" s="9"/>
    </row>
    <row r="153" spans="1:31" ht="27.75" customHeight="1">
      <c r="A153" s="14">
        <v>145</v>
      </c>
      <c r="B153" s="300"/>
      <c r="C153" s="16"/>
      <c r="D153" s="257"/>
      <c r="E153" s="301"/>
      <c r="F153" s="303"/>
      <c r="G153" s="302"/>
      <c r="H153" s="18"/>
      <c r="I153" s="50"/>
      <c r="J153" s="50"/>
      <c r="K153" s="50"/>
      <c r="L153" s="50"/>
      <c r="M153" s="50"/>
      <c r="N153" s="50"/>
      <c r="O153" s="50"/>
      <c r="P153" s="50"/>
      <c r="Q153" s="57"/>
      <c r="R153" s="58"/>
      <c r="S153" s="58"/>
      <c r="T153" s="58"/>
      <c r="U153" s="58"/>
      <c r="V153" s="256"/>
      <c r="W153" s="59"/>
      <c r="X153" s="60"/>
      <c r="Y153" s="27"/>
      <c r="Z153" s="27"/>
      <c r="AA153" s="27"/>
      <c r="AB153" s="27"/>
      <c r="AC153" s="27"/>
      <c r="AD153" s="26"/>
      <c r="AE153" s="9"/>
    </row>
    <row r="154" spans="1:31" ht="27.75" customHeight="1">
      <c r="A154" s="14">
        <v>146</v>
      </c>
      <c r="B154" s="300"/>
      <c r="C154" s="16"/>
      <c r="D154" s="257"/>
      <c r="E154" s="301"/>
      <c r="F154" s="303"/>
      <c r="G154" s="302"/>
      <c r="H154" s="18"/>
      <c r="I154" s="50"/>
      <c r="J154" s="50"/>
      <c r="K154" s="50"/>
      <c r="L154" s="50"/>
      <c r="M154" s="50"/>
      <c r="N154" s="50"/>
      <c r="O154" s="50"/>
      <c r="P154" s="50"/>
      <c r="Q154" s="57"/>
      <c r="R154" s="58"/>
      <c r="S154" s="58"/>
      <c r="T154" s="58"/>
      <c r="U154" s="58"/>
      <c r="V154" s="256"/>
      <c r="W154" s="59"/>
      <c r="X154" s="60"/>
      <c r="Y154" s="27"/>
      <c r="Z154" s="27"/>
      <c r="AA154" s="27"/>
      <c r="AB154" s="27"/>
      <c r="AC154" s="27"/>
      <c r="AD154" s="26"/>
      <c r="AE154" s="9"/>
    </row>
    <row r="155" spans="1:31" ht="27.75" customHeight="1">
      <c r="A155" s="14">
        <v>147</v>
      </c>
      <c r="B155" s="300"/>
      <c r="C155" s="16"/>
      <c r="D155" s="257"/>
      <c r="E155" s="301"/>
      <c r="F155" s="303"/>
      <c r="G155" s="302"/>
      <c r="H155" s="18"/>
      <c r="I155" s="50"/>
      <c r="J155" s="50"/>
      <c r="K155" s="50"/>
      <c r="L155" s="50"/>
      <c r="M155" s="50"/>
      <c r="N155" s="50"/>
      <c r="O155" s="50"/>
      <c r="P155" s="50"/>
      <c r="Q155" s="57"/>
      <c r="R155" s="58"/>
      <c r="S155" s="58"/>
      <c r="T155" s="58"/>
      <c r="U155" s="58"/>
      <c r="V155" s="256"/>
      <c r="W155" s="59"/>
      <c r="X155" s="60"/>
      <c r="Y155" s="27"/>
      <c r="Z155" s="27"/>
      <c r="AA155" s="27"/>
      <c r="AB155" s="27"/>
      <c r="AC155" s="27"/>
      <c r="AD155" s="26"/>
      <c r="AE155" s="9"/>
    </row>
    <row r="156" spans="1:31" ht="27.75" customHeight="1">
      <c r="A156" s="14">
        <v>148</v>
      </c>
      <c r="B156" s="300"/>
      <c r="C156" s="16"/>
      <c r="D156" s="257"/>
      <c r="E156" s="301"/>
      <c r="F156" s="303"/>
      <c r="G156" s="302"/>
      <c r="H156" s="18"/>
      <c r="I156" s="50"/>
      <c r="J156" s="50"/>
      <c r="K156" s="50"/>
      <c r="L156" s="50"/>
      <c r="M156" s="50"/>
      <c r="N156" s="50"/>
      <c r="O156" s="50"/>
      <c r="P156" s="50"/>
      <c r="Q156" s="57"/>
      <c r="R156" s="58"/>
      <c r="S156" s="58"/>
      <c r="T156" s="58"/>
      <c r="U156" s="58"/>
      <c r="V156" s="256"/>
      <c r="W156" s="59"/>
      <c r="X156" s="60"/>
      <c r="Y156" s="27"/>
      <c r="Z156" s="27"/>
      <c r="AA156" s="27"/>
      <c r="AB156" s="27"/>
      <c r="AC156" s="27"/>
      <c r="AD156" s="26"/>
      <c r="AE156" s="9"/>
    </row>
    <row r="157" spans="1:31" ht="27.75" customHeight="1">
      <c r="A157" s="14">
        <v>149</v>
      </c>
      <c r="B157" s="300"/>
      <c r="C157" s="16"/>
      <c r="D157" s="257"/>
      <c r="E157" s="301"/>
      <c r="F157" s="303"/>
      <c r="G157" s="302"/>
      <c r="H157" s="18"/>
      <c r="I157" s="50"/>
      <c r="J157" s="50"/>
      <c r="K157" s="50"/>
      <c r="L157" s="50"/>
      <c r="M157" s="50"/>
      <c r="N157" s="50"/>
      <c r="O157" s="50"/>
      <c r="P157" s="50"/>
      <c r="Q157" s="57"/>
      <c r="R157" s="58"/>
      <c r="S157" s="58"/>
      <c r="T157" s="58"/>
      <c r="U157" s="58"/>
      <c r="V157" s="256"/>
      <c r="W157" s="59"/>
      <c r="X157" s="60"/>
      <c r="Y157" s="27"/>
      <c r="Z157" s="27"/>
      <c r="AA157" s="27"/>
      <c r="AB157" s="27"/>
      <c r="AC157" s="27"/>
      <c r="AD157" s="26"/>
      <c r="AE157" s="9"/>
    </row>
    <row r="158" spans="1:31" ht="27.75" customHeight="1">
      <c r="A158" s="14">
        <v>150</v>
      </c>
      <c r="B158" s="300"/>
      <c r="C158" s="16"/>
      <c r="D158" s="257"/>
      <c r="E158" s="301"/>
      <c r="F158" s="303"/>
      <c r="G158" s="302"/>
      <c r="H158" s="18"/>
      <c r="I158" s="50"/>
      <c r="J158" s="50"/>
      <c r="K158" s="50"/>
      <c r="L158" s="50"/>
      <c r="M158" s="50"/>
      <c r="N158" s="50"/>
      <c r="O158" s="50"/>
      <c r="P158" s="50"/>
      <c r="Q158" s="57"/>
      <c r="R158" s="58"/>
      <c r="S158" s="58"/>
      <c r="T158" s="58"/>
      <c r="U158" s="58"/>
      <c r="V158" s="256"/>
      <c r="W158" s="59"/>
      <c r="X158" s="60"/>
      <c r="Y158" s="27"/>
      <c r="Z158" s="27"/>
      <c r="AA158" s="27"/>
      <c r="AB158" s="27"/>
      <c r="AC158" s="27"/>
      <c r="AD158" s="26"/>
      <c r="AE158" s="9"/>
    </row>
    <row r="159" spans="1:31" ht="27.75" customHeight="1">
      <c r="A159" s="14">
        <v>151</v>
      </c>
      <c r="B159" s="300"/>
      <c r="C159" s="16"/>
      <c r="D159" s="257"/>
      <c r="E159" s="301"/>
      <c r="F159" s="303"/>
      <c r="G159" s="302"/>
      <c r="H159" s="18"/>
      <c r="I159" s="50"/>
      <c r="J159" s="50"/>
      <c r="K159" s="50"/>
      <c r="L159" s="50"/>
      <c r="M159" s="50"/>
      <c r="N159" s="50"/>
      <c r="O159" s="50"/>
      <c r="P159" s="50"/>
      <c r="Q159" s="57"/>
      <c r="R159" s="58"/>
      <c r="S159" s="58"/>
      <c r="T159" s="58"/>
      <c r="U159" s="58"/>
      <c r="V159" s="256"/>
      <c r="W159" s="59"/>
      <c r="X159" s="60"/>
      <c r="Y159" s="27"/>
      <c r="Z159" s="27"/>
      <c r="AA159" s="27"/>
      <c r="AB159" s="27"/>
      <c r="AC159" s="27"/>
      <c r="AD159" s="26"/>
      <c r="AE159" s="9"/>
    </row>
    <row r="160" spans="1:31" ht="27.75" customHeight="1">
      <c r="A160" s="14">
        <v>152</v>
      </c>
      <c r="B160" s="300"/>
      <c r="C160" s="16"/>
      <c r="D160" s="257"/>
      <c r="E160" s="301"/>
      <c r="F160" s="303"/>
      <c r="G160" s="302"/>
      <c r="H160" s="18"/>
      <c r="I160" s="50"/>
      <c r="J160" s="50"/>
      <c r="K160" s="50"/>
      <c r="L160" s="50"/>
      <c r="M160" s="50"/>
      <c r="N160" s="50"/>
      <c r="O160" s="50"/>
      <c r="P160" s="50"/>
      <c r="Q160" s="57"/>
      <c r="R160" s="58"/>
      <c r="S160" s="58"/>
      <c r="T160" s="58"/>
      <c r="U160" s="58"/>
      <c r="V160" s="256"/>
      <c r="W160" s="59"/>
      <c r="X160" s="60"/>
      <c r="Y160" s="27"/>
      <c r="Z160" s="27"/>
      <c r="AA160" s="27"/>
      <c r="AB160" s="27"/>
      <c r="AC160" s="27"/>
      <c r="AD160" s="26"/>
      <c r="AE160" s="9"/>
    </row>
    <row r="161" spans="1:31" ht="27.75" customHeight="1">
      <c r="A161" s="14">
        <v>153</v>
      </c>
      <c r="B161" s="300"/>
      <c r="C161" s="16"/>
      <c r="D161" s="257"/>
      <c r="E161" s="301"/>
      <c r="F161" s="303"/>
      <c r="G161" s="302"/>
      <c r="H161" s="18"/>
      <c r="I161" s="50"/>
      <c r="J161" s="50"/>
      <c r="K161" s="50"/>
      <c r="L161" s="50"/>
      <c r="M161" s="50"/>
      <c r="N161" s="50"/>
      <c r="O161" s="50"/>
      <c r="P161" s="50"/>
      <c r="Q161" s="57"/>
      <c r="R161" s="58"/>
      <c r="S161" s="58"/>
      <c r="T161" s="58"/>
      <c r="U161" s="58"/>
      <c r="V161" s="256"/>
      <c r="W161" s="59"/>
      <c r="X161" s="60"/>
      <c r="Y161" s="27"/>
      <c r="Z161" s="27"/>
      <c r="AA161" s="27"/>
      <c r="AB161" s="27"/>
      <c r="AC161" s="27"/>
      <c r="AD161" s="26"/>
      <c r="AE161" s="9"/>
    </row>
    <row r="162" spans="1:31" ht="27.75" customHeight="1">
      <c r="A162" s="14">
        <v>154</v>
      </c>
      <c r="B162" s="300"/>
      <c r="C162" s="16"/>
      <c r="D162" s="257"/>
      <c r="E162" s="301"/>
      <c r="F162" s="303"/>
      <c r="G162" s="302"/>
      <c r="H162" s="18"/>
      <c r="I162" s="50"/>
      <c r="J162" s="50"/>
      <c r="K162" s="50"/>
      <c r="L162" s="50"/>
      <c r="M162" s="50"/>
      <c r="N162" s="50"/>
      <c r="O162" s="50"/>
      <c r="P162" s="50"/>
      <c r="Q162" s="57"/>
      <c r="R162" s="58"/>
      <c r="S162" s="58"/>
      <c r="T162" s="58"/>
      <c r="U162" s="58"/>
      <c r="V162" s="256"/>
      <c r="W162" s="59"/>
      <c r="X162" s="60"/>
      <c r="Y162" s="27"/>
      <c r="Z162" s="27"/>
      <c r="AA162" s="27"/>
      <c r="AB162" s="27"/>
      <c r="AC162" s="27"/>
      <c r="AD162" s="26"/>
      <c r="AE162" s="9"/>
    </row>
    <row r="163" spans="1:31" ht="27.75" customHeight="1">
      <c r="A163" s="14">
        <v>155</v>
      </c>
      <c r="B163" s="300"/>
      <c r="C163" s="16"/>
      <c r="D163" s="257"/>
      <c r="E163" s="301"/>
      <c r="F163" s="303"/>
      <c r="G163" s="302"/>
      <c r="H163" s="18"/>
      <c r="I163" s="50"/>
      <c r="J163" s="50"/>
      <c r="K163" s="50"/>
      <c r="L163" s="50"/>
      <c r="M163" s="50"/>
      <c r="N163" s="50"/>
      <c r="O163" s="50"/>
      <c r="P163" s="50"/>
      <c r="Q163" s="57"/>
      <c r="R163" s="58"/>
      <c r="S163" s="58"/>
      <c r="T163" s="58"/>
      <c r="U163" s="58"/>
      <c r="V163" s="256"/>
      <c r="W163" s="59"/>
      <c r="X163" s="60"/>
      <c r="Y163" s="27"/>
      <c r="Z163" s="27"/>
      <c r="AA163" s="27"/>
      <c r="AB163" s="27"/>
      <c r="AC163" s="27"/>
      <c r="AD163" s="26"/>
      <c r="AE163" s="9"/>
    </row>
    <row r="164" spans="1:31" ht="27.75" customHeight="1">
      <c r="A164" s="14">
        <v>156</v>
      </c>
      <c r="B164" s="300"/>
      <c r="C164" s="16"/>
      <c r="D164" s="257"/>
      <c r="E164" s="301"/>
      <c r="F164" s="303"/>
      <c r="G164" s="302"/>
      <c r="H164" s="18"/>
      <c r="I164" s="50"/>
      <c r="J164" s="50"/>
      <c r="K164" s="50"/>
      <c r="L164" s="50"/>
      <c r="M164" s="50"/>
      <c r="N164" s="50"/>
      <c r="O164" s="50"/>
      <c r="P164" s="50"/>
      <c r="Q164" s="57"/>
      <c r="R164" s="58"/>
      <c r="S164" s="58"/>
      <c r="T164" s="58"/>
      <c r="U164" s="58"/>
      <c r="V164" s="256"/>
      <c r="W164" s="59"/>
      <c r="X164" s="60"/>
      <c r="Y164" s="27"/>
      <c r="Z164" s="27"/>
      <c r="AA164" s="27"/>
      <c r="AB164" s="27"/>
      <c r="AC164" s="27"/>
      <c r="AD164" s="26"/>
      <c r="AE164" s="9"/>
    </row>
    <row r="165" spans="1:31" ht="27.75" customHeight="1">
      <c r="A165" s="14">
        <v>157</v>
      </c>
      <c r="B165" s="300"/>
      <c r="C165" s="16"/>
      <c r="D165" s="257"/>
      <c r="E165" s="301"/>
      <c r="F165" s="303"/>
      <c r="G165" s="302"/>
      <c r="H165" s="18"/>
      <c r="I165" s="50"/>
      <c r="J165" s="50"/>
      <c r="K165" s="50"/>
      <c r="L165" s="50"/>
      <c r="M165" s="50"/>
      <c r="N165" s="50"/>
      <c r="O165" s="50"/>
      <c r="P165" s="50"/>
      <c r="Q165" s="57"/>
      <c r="R165" s="58"/>
      <c r="S165" s="58"/>
      <c r="T165" s="58"/>
      <c r="U165" s="58"/>
      <c r="V165" s="256"/>
      <c r="W165" s="59"/>
      <c r="X165" s="60"/>
      <c r="Y165" s="27"/>
      <c r="Z165" s="27"/>
      <c r="AA165" s="27"/>
      <c r="AB165" s="27"/>
      <c r="AC165" s="27"/>
      <c r="AD165" s="26"/>
      <c r="AE165" s="9"/>
    </row>
    <row r="166" spans="1:31" ht="27.75" customHeight="1">
      <c r="A166" s="14">
        <v>158</v>
      </c>
      <c r="B166" s="300"/>
      <c r="C166" s="16"/>
      <c r="D166" s="257"/>
      <c r="E166" s="301"/>
      <c r="F166" s="303"/>
      <c r="G166" s="302"/>
      <c r="H166" s="18"/>
      <c r="I166" s="50"/>
      <c r="J166" s="50"/>
      <c r="K166" s="50"/>
      <c r="L166" s="50"/>
      <c r="M166" s="50"/>
      <c r="N166" s="50"/>
      <c r="O166" s="50"/>
      <c r="P166" s="50"/>
      <c r="Q166" s="57"/>
      <c r="R166" s="58"/>
      <c r="S166" s="58"/>
      <c r="T166" s="58"/>
      <c r="U166" s="58"/>
      <c r="V166" s="256"/>
      <c r="W166" s="59"/>
      <c r="X166" s="60"/>
      <c r="Y166" s="27"/>
      <c r="Z166" s="27"/>
      <c r="AA166" s="27"/>
      <c r="AB166" s="27"/>
      <c r="AC166" s="27"/>
      <c r="AD166" s="26"/>
      <c r="AE166" s="9"/>
    </row>
    <row r="167" spans="1:31" ht="27.75" customHeight="1">
      <c r="A167" s="14">
        <v>159</v>
      </c>
      <c r="B167" s="300"/>
      <c r="C167" s="16"/>
      <c r="D167" s="257"/>
      <c r="E167" s="301"/>
      <c r="F167" s="303"/>
      <c r="G167" s="302"/>
      <c r="H167" s="18"/>
      <c r="I167" s="50"/>
      <c r="J167" s="50"/>
      <c r="K167" s="50"/>
      <c r="L167" s="50"/>
      <c r="M167" s="50"/>
      <c r="N167" s="50"/>
      <c r="O167" s="50"/>
      <c r="P167" s="50"/>
      <c r="Q167" s="57"/>
      <c r="R167" s="58"/>
      <c r="S167" s="58"/>
      <c r="T167" s="58"/>
      <c r="U167" s="58"/>
      <c r="V167" s="256"/>
      <c r="W167" s="59"/>
      <c r="X167" s="60"/>
      <c r="Y167" s="27"/>
      <c r="Z167" s="27"/>
      <c r="AA167" s="27"/>
      <c r="AB167" s="27"/>
      <c r="AC167" s="27"/>
      <c r="AD167" s="26"/>
      <c r="AE167" s="9"/>
    </row>
    <row r="168" spans="1:31" ht="27.75" customHeight="1">
      <c r="A168" s="14">
        <v>160</v>
      </c>
      <c r="B168" s="300"/>
      <c r="C168" s="16"/>
      <c r="D168" s="257"/>
      <c r="E168" s="301"/>
      <c r="F168" s="303"/>
      <c r="G168" s="302"/>
      <c r="H168" s="18"/>
      <c r="I168" s="50"/>
      <c r="J168" s="50"/>
      <c r="K168" s="50"/>
      <c r="L168" s="50"/>
      <c r="M168" s="50"/>
      <c r="N168" s="50"/>
      <c r="O168" s="50"/>
      <c r="P168" s="50"/>
      <c r="Q168" s="57"/>
      <c r="R168" s="58"/>
      <c r="S168" s="58"/>
      <c r="T168" s="58"/>
      <c r="U168" s="58"/>
      <c r="V168" s="256"/>
      <c r="W168" s="59"/>
      <c r="X168" s="60"/>
      <c r="Y168" s="27"/>
      <c r="Z168" s="27"/>
      <c r="AA168" s="27"/>
      <c r="AB168" s="27"/>
      <c r="AC168" s="27"/>
      <c r="AD168" s="26"/>
      <c r="AE168" s="9"/>
    </row>
    <row r="169" spans="1:31" ht="27.75" customHeight="1">
      <c r="A169" s="14">
        <v>161</v>
      </c>
      <c r="B169" s="300"/>
      <c r="C169" s="16"/>
      <c r="D169" s="257"/>
      <c r="E169" s="301"/>
      <c r="F169" s="303"/>
      <c r="G169" s="302"/>
      <c r="H169" s="18"/>
      <c r="I169" s="50"/>
      <c r="J169" s="50"/>
      <c r="K169" s="50"/>
      <c r="L169" s="50"/>
      <c r="M169" s="50"/>
      <c r="N169" s="50"/>
      <c r="O169" s="50"/>
      <c r="P169" s="50"/>
      <c r="Q169" s="57"/>
      <c r="R169" s="58"/>
      <c r="S169" s="58"/>
      <c r="T169" s="58"/>
      <c r="U169" s="58"/>
      <c r="V169" s="256"/>
      <c r="W169" s="59"/>
      <c r="X169" s="60"/>
      <c r="Y169" s="27"/>
      <c r="Z169" s="27"/>
      <c r="AA169" s="27"/>
      <c r="AB169" s="27"/>
      <c r="AC169" s="27"/>
      <c r="AD169" s="26"/>
      <c r="AE169" s="9"/>
    </row>
    <row r="170" spans="1:31" ht="27.75" customHeight="1">
      <c r="A170" s="14">
        <v>162</v>
      </c>
      <c r="B170" s="300"/>
      <c r="C170" s="16"/>
      <c r="D170" s="257"/>
      <c r="E170" s="301"/>
      <c r="F170" s="303"/>
      <c r="G170" s="302"/>
      <c r="H170" s="18"/>
      <c r="I170" s="50"/>
      <c r="J170" s="50"/>
      <c r="K170" s="50"/>
      <c r="L170" s="50"/>
      <c r="M170" s="50"/>
      <c r="N170" s="50"/>
      <c r="O170" s="50"/>
      <c r="P170" s="50"/>
      <c r="Q170" s="57"/>
      <c r="R170" s="58"/>
      <c r="S170" s="58"/>
      <c r="T170" s="58"/>
      <c r="U170" s="58"/>
      <c r="V170" s="256"/>
      <c r="W170" s="59"/>
      <c r="X170" s="60"/>
      <c r="Y170" s="27"/>
      <c r="Z170" s="27"/>
      <c r="AA170" s="27"/>
      <c r="AB170" s="27"/>
      <c r="AC170" s="27"/>
      <c r="AD170" s="26"/>
      <c r="AE170" s="9"/>
    </row>
    <row r="171" spans="1:31" ht="27.75" customHeight="1">
      <c r="A171" s="14">
        <v>163</v>
      </c>
      <c r="B171" s="300"/>
      <c r="C171" s="16"/>
      <c r="D171" s="257"/>
      <c r="E171" s="301"/>
      <c r="F171" s="303"/>
      <c r="G171" s="302"/>
      <c r="H171" s="18"/>
      <c r="I171" s="50"/>
      <c r="J171" s="50"/>
      <c r="K171" s="50"/>
      <c r="L171" s="50"/>
      <c r="M171" s="50"/>
      <c r="N171" s="50"/>
      <c r="O171" s="50"/>
      <c r="P171" s="50"/>
      <c r="Q171" s="57"/>
      <c r="R171" s="58"/>
      <c r="S171" s="58"/>
      <c r="T171" s="58"/>
      <c r="U171" s="58"/>
      <c r="V171" s="256"/>
      <c r="W171" s="59"/>
      <c r="X171" s="60"/>
      <c r="Y171" s="27"/>
      <c r="Z171" s="27"/>
      <c r="AA171" s="27"/>
      <c r="AB171" s="27"/>
      <c r="AC171" s="27"/>
      <c r="AD171" s="26"/>
      <c r="AE171" s="9"/>
    </row>
    <row r="172" spans="1:31" ht="27.75" customHeight="1">
      <c r="A172" s="14">
        <v>164</v>
      </c>
      <c r="B172" s="300"/>
      <c r="C172" s="16"/>
      <c r="D172" s="257"/>
      <c r="E172" s="301"/>
      <c r="F172" s="303"/>
      <c r="G172" s="302"/>
      <c r="H172" s="18"/>
      <c r="I172" s="50"/>
      <c r="J172" s="50"/>
      <c r="K172" s="50"/>
      <c r="L172" s="50"/>
      <c r="M172" s="50"/>
      <c r="N172" s="50"/>
      <c r="O172" s="50"/>
      <c r="P172" s="50"/>
      <c r="Q172" s="57"/>
      <c r="R172" s="58"/>
      <c r="S172" s="58"/>
      <c r="T172" s="58"/>
      <c r="U172" s="58"/>
      <c r="V172" s="256"/>
      <c r="W172" s="59"/>
      <c r="X172" s="60"/>
      <c r="Y172" s="27"/>
      <c r="Z172" s="27"/>
      <c r="AA172" s="27"/>
      <c r="AB172" s="27"/>
      <c r="AC172" s="27"/>
      <c r="AD172" s="26"/>
      <c r="AE172" s="9"/>
    </row>
    <row r="173" spans="1:31" ht="27.75" customHeight="1">
      <c r="A173" s="14">
        <v>165</v>
      </c>
      <c r="B173" s="300"/>
      <c r="C173" s="16"/>
      <c r="D173" s="257"/>
      <c r="E173" s="301"/>
      <c r="F173" s="303"/>
      <c r="G173" s="302"/>
      <c r="H173" s="18"/>
      <c r="I173" s="50"/>
      <c r="J173" s="50"/>
      <c r="K173" s="50"/>
      <c r="L173" s="50"/>
      <c r="M173" s="50"/>
      <c r="N173" s="50"/>
      <c r="O173" s="50"/>
      <c r="P173" s="50"/>
      <c r="Q173" s="57"/>
      <c r="R173" s="58"/>
      <c r="S173" s="58"/>
      <c r="T173" s="58"/>
      <c r="U173" s="58"/>
      <c r="V173" s="256"/>
      <c r="W173" s="59"/>
      <c r="X173" s="60"/>
      <c r="Y173" s="27"/>
      <c r="Z173" s="27"/>
      <c r="AA173" s="27"/>
      <c r="AB173" s="27"/>
      <c r="AC173" s="27"/>
      <c r="AD173" s="26"/>
      <c r="AE173" s="9"/>
    </row>
    <row r="174" spans="1:31" ht="27.75" customHeight="1">
      <c r="A174" s="14">
        <v>166</v>
      </c>
      <c r="B174" s="300"/>
      <c r="C174" s="16"/>
      <c r="D174" s="257"/>
      <c r="E174" s="301"/>
      <c r="F174" s="303"/>
      <c r="G174" s="302"/>
      <c r="H174" s="18"/>
      <c r="I174" s="50"/>
      <c r="J174" s="50"/>
      <c r="K174" s="50"/>
      <c r="L174" s="50"/>
      <c r="M174" s="50"/>
      <c r="N174" s="50"/>
      <c r="O174" s="50"/>
      <c r="P174" s="50"/>
      <c r="Q174" s="57"/>
      <c r="R174" s="58"/>
      <c r="S174" s="58"/>
      <c r="T174" s="58"/>
      <c r="U174" s="58"/>
      <c r="V174" s="256"/>
      <c r="W174" s="59"/>
      <c r="X174" s="60"/>
      <c r="Y174" s="27"/>
      <c r="Z174" s="27"/>
      <c r="AA174" s="27"/>
      <c r="AB174" s="27"/>
      <c r="AC174" s="27"/>
      <c r="AD174" s="26"/>
      <c r="AE174" s="9"/>
    </row>
    <row r="175" spans="1:31" ht="27.75" customHeight="1">
      <c r="A175" s="14">
        <v>167</v>
      </c>
      <c r="B175" s="300"/>
      <c r="C175" s="16"/>
      <c r="D175" s="257"/>
      <c r="E175" s="301"/>
      <c r="F175" s="303"/>
      <c r="G175" s="302"/>
      <c r="H175" s="18"/>
      <c r="I175" s="50"/>
      <c r="J175" s="50"/>
      <c r="K175" s="50"/>
      <c r="L175" s="50"/>
      <c r="M175" s="50"/>
      <c r="N175" s="50"/>
      <c r="O175" s="50"/>
      <c r="P175" s="50"/>
      <c r="Q175" s="57"/>
      <c r="R175" s="58"/>
      <c r="S175" s="58"/>
      <c r="T175" s="58"/>
      <c r="U175" s="58"/>
      <c r="V175" s="256"/>
      <c r="W175" s="59"/>
      <c r="X175" s="60"/>
      <c r="Y175" s="27"/>
      <c r="Z175" s="27"/>
      <c r="AA175" s="27"/>
      <c r="AB175" s="27"/>
      <c r="AC175" s="27"/>
      <c r="AD175" s="26"/>
      <c r="AE175" s="9"/>
    </row>
    <row r="176" spans="1:31" ht="27.75" customHeight="1">
      <c r="A176" s="14">
        <v>168</v>
      </c>
      <c r="B176" s="300"/>
      <c r="C176" s="16"/>
      <c r="D176" s="257"/>
      <c r="E176" s="301"/>
      <c r="F176" s="303"/>
      <c r="G176" s="302"/>
      <c r="H176" s="18"/>
      <c r="I176" s="50"/>
      <c r="J176" s="50"/>
      <c r="K176" s="50"/>
      <c r="L176" s="50"/>
      <c r="M176" s="50"/>
      <c r="N176" s="50"/>
      <c r="O176" s="50"/>
      <c r="P176" s="50"/>
      <c r="Q176" s="57"/>
      <c r="R176" s="58"/>
      <c r="S176" s="58"/>
      <c r="T176" s="58"/>
      <c r="U176" s="58"/>
      <c r="V176" s="256"/>
      <c r="W176" s="59"/>
      <c r="X176" s="60"/>
      <c r="Y176" s="27"/>
      <c r="Z176" s="27"/>
      <c r="AA176" s="27"/>
      <c r="AB176" s="27"/>
      <c r="AC176" s="27"/>
      <c r="AD176" s="26"/>
      <c r="AE176" s="9"/>
    </row>
    <row r="177" spans="1:31" ht="27.75" customHeight="1">
      <c r="A177" s="14">
        <v>169</v>
      </c>
      <c r="B177" s="300"/>
      <c r="C177" s="16"/>
      <c r="D177" s="257"/>
      <c r="E177" s="301"/>
      <c r="F177" s="303"/>
      <c r="G177" s="302"/>
      <c r="H177" s="18"/>
      <c r="I177" s="50"/>
      <c r="J177" s="50"/>
      <c r="K177" s="50"/>
      <c r="L177" s="50"/>
      <c r="M177" s="50"/>
      <c r="N177" s="50"/>
      <c r="O177" s="50"/>
      <c r="P177" s="50"/>
      <c r="Q177" s="57"/>
      <c r="R177" s="58"/>
      <c r="S177" s="58"/>
      <c r="T177" s="58"/>
      <c r="U177" s="58"/>
      <c r="V177" s="256"/>
      <c r="W177" s="59"/>
      <c r="X177" s="60"/>
      <c r="Y177" s="27"/>
      <c r="Z177" s="27"/>
      <c r="AA177" s="27"/>
      <c r="AB177" s="27"/>
      <c r="AC177" s="27"/>
      <c r="AD177" s="26"/>
      <c r="AE177" s="9"/>
    </row>
    <row r="178" spans="1:31" ht="27.75" customHeight="1">
      <c r="A178" s="14">
        <v>170</v>
      </c>
      <c r="B178" s="300"/>
      <c r="C178" s="16"/>
      <c r="D178" s="257"/>
      <c r="E178" s="301"/>
      <c r="F178" s="303"/>
      <c r="G178" s="302"/>
      <c r="H178" s="18"/>
      <c r="I178" s="50"/>
      <c r="J178" s="50"/>
      <c r="K178" s="50"/>
      <c r="L178" s="50"/>
      <c r="M178" s="50"/>
      <c r="N178" s="50"/>
      <c r="O178" s="50"/>
      <c r="P178" s="50"/>
      <c r="Q178" s="57"/>
      <c r="R178" s="58"/>
      <c r="S178" s="58"/>
      <c r="T178" s="58"/>
      <c r="U178" s="58"/>
      <c r="V178" s="256"/>
      <c r="W178" s="59"/>
      <c r="X178" s="60"/>
      <c r="Y178" s="27"/>
      <c r="Z178" s="27"/>
      <c r="AA178" s="27"/>
      <c r="AB178" s="27"/>
      <c r="AC178" s="27"/>
      <c r="AD178" s="26"/>
      <c r="AE178" s="9"/>
    </row>
    <row r="179" spans="1:31" ht="27.75" customHeight="1">
      <c r="A179" s="14">
        <v>171</v>
      </c>
      <c r="B179" s="300"/>
      <c r="C179" s="16"/>
      <c r="D179" s="257"/>
      <c r="E179" s="301"/>
      <c r="F179" s="303"/>
      <c r="G179" s="302"/>
      <c r="H179" s="18"/>
      <c r="I179" s="50"/>
      <c r="J179" s="50"/>
      <c r="K179" s="50"/>
      <c r="L179" s="50"/>
      <c r="M179" s="50"/>
      <c r="N179" s="50"/>
      <c r="O179" s="50"/>
      <c r="P179" s="50"/>
      <c r="Q179" s="57"/>
      <c r="R179" s="58"/>
      <c r="S179" s="58"/>
      <c r="T179" s="58"/>
      <c r="U179" s="58"/>
      <c r="V179" s="256"/>
      <c r="W179" s="59"/>
      <c r="X179" s="60"/>
      <c r="Y179" s="27"/>
      <c r="Z179" s="27"/>
      <c r="AA179" s="27"/>
      <c r="AB179" s="27"/>
      <c r="AC179" s="27"/>
      <c r="AD179" s="26"/>
      <c r="AE179" s="9"/>
    </row>
    <row r="180" spans="1:31" ht="27.75" customHeight="1">
      <c r="A180" s="14">
        <v>172</v>
      </c>
      <c r="B180" s="300"/>
      <c r="C180" s="16"/>
      <c r="D180" s="257"/>
      <c r="E180" s="301"/>
      <c r="F180" s="303"/>
      <c r="G180" s="302"/>
      <c r="H180" s="18"/>
      <c r="I180" s="50"/>
      <c r="J180" s="50"/>
      <c r="K180" s="50"/>
      <c r="L180" s="50"/>
      <c r="M180" s="50"/>
      <c r="N180" s="50"/>
      <c r="O180" s="50"/>
      <c r="P180" s="50"/>
      <c r="Q180" s="57"/>
      <c r="R180" s="58"/>
      <c r="S180" s="58"/>
      <c r="T180" s="58"/>
      <c r="U180" s="58"/>
      <c r="V180" s="256"/>
      <c r="W180" s="59"/>
      <c r="X180" s="60"/>
      <c r="Y180" s="27"/>
      <c r="Z180" s="27"/>
      <c r="AA180" s="27"/>
      <c r="AB180" s="27"/>
      <c r="AC180" s="27"/>
      <c r="AD180" s="26"/>
      <c r="AE180" s="9"/>
    </row>
    <row r="181" spans="1:31" ht="27.75" customHeight="1">
      <c r="A181" s="14">
        <v>173</v>
      </c>
      <c r="B181" s="300"/>
      <c r="C181" s="16"/>
      <c r="D181" s="257"/>
      <c r="E181" s="301"/>
      <c r="F181" s="303"/>
      <c r="G181" s="302"/>
      <c r="H181" s="18"/>
      <c r="I181" s="50"/>
      <c r="J181" s="50"/>
      <c r="K181" s="50"/>
      <c r="L181" s="50"/>
      <c r="M181" s="50"/>
      <c r="N181" s="50"/>
      <c r="O181" s="50"/>
      <c r="P181" s="50"/>
      <c r="Q181" s="57"/>
      <c r="R181" s="58"/>
      <c r="S181" s="58"/>
      <c r="T181" s="58"/>
      <c r="U181" s="58"/>
      <c r="V181" s="256"/>
      <c r="W181" s="59"/>
      <c r="X181" s="60"/>
      <c r="Y181" s="27"/>
      <c r="Z181" s="27"/>
      <c r="AA181" s="27"/>
      <c r="AB181" s="27"/>
      <c r="AC181" s="27"/>
      <c r="AD181" s="26"/>
      <c r="AE181" s="9"/>
    </row>
    <row r="182" spans="1:31" ht="27.75" customHeight="1">
      <c r="A182" s="14">
        <v>174</v>
      </c>
      <c r="B182" s="300"/>
      <c r="C182" s="16"/>
      <c r="D182" s="257"/>
      <c r="E182" s="301"/>
      <c r="F182" s="303"/>
      <c r="G182" s="302"/>
      <c r="H182" s="18"/>
      <c r="I182" s="50"/>
      <c r="J182" s="50"/>
      <c r="K182" s="50"/>
      <c r="L182" s="50"/>
      <c r="M182" s="50"/>
      <c r="N182" s="50"/>
      <c r="O182" s="50"/>
      <c r="P182" s="50"/>
      <c r="Q182" s="57"/>
      <c r="R182" s="58"/>
      <c r="S182" s="58"/>
      <c r="T182" s="58"/>
      <c r="U182" s="58"/>
      <c r="V182" s="256"/>
      <c r="W182" s="59"/>
      <c r="X182" s="60"/>
      <c r="Y182" s="27"/>
      <c r="Z182" s="27"/>
      <c r="AA182" s="27"/>
      <c r="AB182" s="27"/>
      <c r="AC182" s="27"/>
      <c r="AD182" s="26"/>
      <c r="AE182" s="9"/>
    </row>
    <row r="183" spans="1:31" ht="27.75" customHeight="1">
      <c r="A183" s="14">
        <v>175</v>
      </c>
      <c r="B183" s="300"/>
      <c r="C183" s="16"/>
      <c r="D183" s="257"/>
      <c r="E183" s="301"/>
      <c r="F183" s="303"/>
      <c r="G183" s="302"/>
      <c r="H183" s="18"/>
      <c r="I183" s="50"/>
      <c r="J183" s="50"/>
      <c r="K183" s="50"/>
      <c r="L183" s="50"/>
      <c r="M183" s="50"/>
      <c r="N183" s="50"/>
      <c r="O183" s="50"/>
      <c r="P183" s="50"/>
      <c r="Q183" s="57"/>
      <c r="R183" s="58"/>
      <c r="S183" s="58"/>
      <c r="T183" s="58"/>
      <c r="U183" s="58"/>
      <c r="V183" s="256"/>
      <c r="W183" s="59"/>
      <c r="X183" s="60"/>
      <c r="Y183" s="27"/>
      <c r="Z183" s="27"/>
      <c r="AA183" s="27"/>
      <c r="AB183" s="27"/>
      <c r="AC183" s="27"/>
      <c r="AD183" s="26"/>
      <c r="AE183" s="9"/>
    </row>
    <row r="184" spans="1:31" ht="27.75" customHeight="1">
      <c r="A184" s="14">
        <v>176</v>
      </c>
      <c r="B184" s="300"/>
      <c r="C184" s="16"/>
      <c r="D184" s="257"/>
      <c r="E184" s="301"/>
      <c r="F184" s="303"/>
      <c r="G184" s="302"/>
      <c r="H184" s="18"/>
      <c r="I184" s="50"/>
      <c r="J184" s="50"/>
      <c r="K184" s="50"/>
      <c r="L184" s="50"/>
      <c r="M184" s="50"/>
      <c r="N184" s="50"/>
      <c r="O184" s="50"/>
      <c r="P184" s="50"/>
      <c r="Q184" s="57"/>
      <c r="R184" s="58"/>
      <c r="S184" s="58"/>
      <c r="T184" s="58"/>
      <c r="U184" s="58"/>
      <c r="V184" s="256"/>
      <c r="W184" s="59"/>
      <c r="X184" s="60"/>
      <c r="Y184" s="27"/>
      <c r="Z184" s="27"/>
      <c r="AA184" s="27"/>
      <c r="AB184" s="27"/>
      <c r="AC184" s="27"/>
      <c r="AD184" s="26"/>
      <c r="AE184" s="9"/>
    </row>
    <row r="185" spans="1:31" ht="27.75" customHeight="1">
      <c r="A185" s="14">
        <v>177</v>
      </c>
      <c r="B185" s="300"/>
      <c r="C185" s="16"/>
      <c r="D185" s="257"/>
      <c r="E185" s="301"/>
      <c r="F185" s="303"/>
      <c r="G185" s="302"/>
      <c r="H185" s="18"/>
      <c r="I185" s="50"/>
      <c r="J185" s="50"/>
      <c r="K185" s="50"/>
      <c r="L185" s="50"/>
      <c r="M185" s="50"/>
      <c r="N185" s="50"/>
      <c r="O185" s="50"/>
      <c r="P185" s="50"/>
      <c r="Q185" s="57"/>
      <c r="R185" s="58"/>
      <c r="S185" s="58"/>
      <c r="T185" s="58"/>
      <c r="U185" s="58"/>
      <c r="V185" s="256"/>
      <c r="W185" s="59"/>
      <c r="X185" s="60"/>
      <c r="Y185" s="27"/>
      <c r="Z185" s="27"/>
      <c r="AA185" s="27"/>
      <c r="AB185" s="27"/>
      <c r="AC185" s="27"/>
      <c r="AD185" s="26"/>
      <c r="AE185" s="9"/>
    </row>
    <row r="186" spans="1:31" ht="27.75" customHeight="1">
      <c r="A186" s="14">
        <v>178</v>
      </c>
      <c r="B186" s="300"/>
      <c r="C186" s="16"/>
      <c r="D186" s="257"/>
      <c r="E186" s="301"/>
      <c r="F186" s="303"/>
      <c r="G186" s="302"/>
      <c r="H186" s="18"/>
      <c r="I186" s="50"/>
      <c r="J186" s="50"/>
      <c r="K186" s="50"/>
      <c r="L186" s="50"/>
      <c r="M186" s="50"/>
      <c r="N186" s="50"/>
      <c r="O186" s="50"/>
      <c r="P186" s="50"/>
      <c r="Q186" s="57"/>
      <c r="R186" s="58"/>
      <c r="S186" s="58"/>
      <c r="T186" s="58"/>
      <c r="U186" s="58"/>
      <c r="V186" s="256"/>
      <c r="W186" s="59"/>
      <c r="X186" s="60"/>
      <c r="Y186" s="27"/>
      <c r="Z186" s="27"/>
      <c r="AA186" s="27"/>
      <c r="AB186" s="27"/>
      <c r="AC186" s="27"/>
      <c r="AD186" s="26"/>
      <c r="AE186" s="9"/>
    </row>
    <row r="187" spans="1:31" ht="27.75" customHeight="1">
      <c r="A187" s="14">
        <v>179</v>
      </c>
      <c r="B187" s="300"/>
      <c r="C187" s="16"/>
      <c r="D187" s="257"/>
      <c r="E187" s="301"/>
      <c r="F187" s="303"/>
      <c r="G187" s="302"/>
      <c r="H187" s="18"/>
      <c r="I187" s="50"/>
      <c r="J187" s="50"/>
      <c r="K187" s="50"/>
      <c r="L187" s="50"/>
      <c r="M187" s="50"/>
      <c r="N187" s="50"/>
      <c r="O187" s="50"/>
      <c r="P187" s="50"/>
      <c r="Q187" s="57"/>
      <c r="R187" s="58"/>
      <c r="S187" s="58"/>
      <c r="T187" s="58"/>
      <c r="U187" s="58"/>
      <c r="V187" s="256"/>
      <c r="W187" s="59"/>
      <c r="X187" s="60"/>
      <c r="Y187" s="27"/>
      <c r="Z187" s="27"/>
      <c r="AA187" s="27"/>
      <c r="AB187" s="27"/>
      <c r="AC187" s="27"/>
      <c r="AD187" s="26"/>
      <c r="AE187" s="9"/>
    </row>
    <row r="188" spans="1:31" ht="27.75" customHeight="1">
      <c r="A188" s="14">
        <v>180</v>
      </c>
      <c r="B188" s="300"/>
      <c r="C188" s="16"/>
      <c r="D188" s="257"/>
      <c r="E188" s="301"/>
      <c r="F188" s="303"/>
      <c r="G188" s="302"/>
      <c r="H188" s="18"/>
      <c r="I188" s="50"/>
      <c r="J188" s="50"/>
      <c r="K188" s="50"/>
      <c r="L188" s="50"/>
      <c r="M188" s="50"/>
      <c r="N188" s="50"/>
      <c r="O188" s="50"/>
      <c r="P188" s="50"/>
      <c r="Q188" s="57"/>
      <c r="R188" s="58"/>
      <c r="S188" s="58"/>
      <c r="T188" s="58"/>
      <c r="U188" s="58"/>
      <c r="V188" s="256"/>
      <c r="W188" s="59"/>
      <c r="X188" s="60"/>
      <c r="Y188" s="27"/>
      <c r="Z188" s="27"/>
      <c r="AA188" s="27"/>
      <c r="AB188" s="27"/>
      <c r="AC188" s="27"/>
      <c r="AD188" s="26"/>
      <c r="AE188" s="9"/>
    </row>
    <row r="189" spans="1:31" ht="27.75" customHeight="1">
      <c r="A189" s="14">
        <v>181</v>
      </c>
      <c r="B189" s="300"/>
      <c r="C189" s="16"/>
      <c r="D189" s="257"/>
      <c r="E189" s="301"/>
      <c r="F189" s="303"/>
      <c r="G189" s="302"/>
      <c r="H189" s="18"/>
      <c r="I189" s="50"/>
      <c r="J189" s="50"/>
      <c r="K189" s="50"/>
      <c r="L189" s="50"/>
      <c r="M189" s="50"/>
      <c r="N189" s="50"/>
      <c r="O189" s="50"/>
      <c r="P189" s="50"/>
      <c r="Q189" s="57"/>
      <c r="R189" s="58"/>
      <c r="S189" s="58"/>
      <c r="T189" s="58"/>
      <c r="U189" s="58"/>
      <c r="V189" s="256"/>
      <c r="W189" s="59"/>
      <c r="X189" s="60"/>
      <c r="Y189" s="27"/>
      <c r="Z189" s="27"/>
      <c r="AA189" s="27"/>
      <c r="AB189" s="27"/>
      <c r="AC189" s="27"/>
      <c r="AD189" s="26"/>
      <c r="AE189" s="9"/>
    </row>
    <row r="190" spans="1:31" ht="27.75" customHeight="1">
      <c r="A190" s="14">
        <v>182</v>
      </c>
      <c r="B190" s="300"/>
      <c r="C190" s="16"/>
      <c r="D190" s="257"/>
      <c r="E190" s="301"/>
      <c r="F190" s="303"/>
      <c r="G190" s="302"/>
      <c r="H190" s="18"/>
      <c r="I190" s="50"/>
      <c r="J190" s="50"/>
      <c r="K190" s="50"/>
      <c r="L190" s="50"/>
      <c r="M190" s="50"/>
      <c r="N190" s="50"/>
      <c r="O190" s="50"/>
      <c r="P190" s="50"/>
      <c r="Q190" s="57"/>
      <c r="R190" s="58"/>
      <c r="S190" s="58"/>
      <c r="T190" s="58"/>
      <c r="U190" s="58"/>
      <c r="V190" s="256"/>
      <c r="W190" s="59"/>
      <c r="X190" s="60"/>
      <c r="Y190" s="27"/>
      <c r="Z190" s="27"/>
      <c r="AA190" s="27"/>
      <c r="AB190" s="27"/>
      <c r="AC190" s="27"/>
      <c r="AD190" s="26"/>
      <c r="AE190" s="9"/>
    </row>
    <row r="191" spans="1:31" ht="27.75" customHeight="1">
      <c r="A191" s="14">
        <v>183</v>
      </c>
      <c r="B191" s="300"/>
      <c r="C191" s="16"/>
      <c r="D191" s="257"/>
      <c r="E191" s="301"/>
      <c r="F191" s="303"/>
      <c r="G191" s="302"/>
      <c r="H191" s="18"/>
      <c r="I191" s="50"/>
      <c r="J191" s="50"/>
      <c r="K191" s="50"/>
      <c r="L191" s="50"/>
      <c r="M191" s="50"/>
      <c r="N191" s="50"/>
      <c r="O191" s="50"/>
      <c r="P191" s="50"/>
      <c r="Q191" s="57"/>
      <c r="R191" s="58"/>
      <c r="S191" s="58"/>
      <c r="T191" s="58"/>
      <c r="U191" s="58"/>
      <c r="V191" s="256"/>
      <c r="W191" s="59"/>
      <c r="X191" s="60"/>
      <c r="Y191" s="27"/>
      <c r="Z191" s="27"/>
      <c r="AA191" s="27"/>
      <c r="AB191" s="27"/>
      <c r="AC191" s="27"/>
      <c r="AD191" s="26"/>
      <c r="AE191" s="9"/>
    </row>
    <row r="192" spans="1:31" ht="27.75" customHeight="1">
      <c r="A192" s="14">
        <v>184</v>
      </c>
      <c r="B192" s="300"/>
      <c r="C192" s="16"/>
      <c r="D192" s="257"/>
      <c r="E192" s="301"/>
      <c r="F192" s="303"/>
      <c r="G192" s="302"/>
      <c r="H192" s="18"/>
      <c r="I192" s="50"/>
      <c r="J192" s="50"/>
      <c r="K192" s="50"/>
      <c r="L192" s="50"/>
      <c r="M192" s="50"/>
      <c r="N192" s="50"/>
      <c r="O192" s="50"/>
      <c r="P192" s="50"/>
      <c r="Q192" s="57"/>
      <c r="R192" s="58"/>
      <c r="S192" s="58"/>
      <c r="T192" s="58"/>
      <c r="U192" s="58"/>
      <c r="V192" s="256"/>
      <c r="W192" s="59"/>
      <c r="X192" s="60"/>
      <c r="Y192" s="27"/>
      <c r="Z192" s="27"/>
      <c r="AA192" s="27"/>
      <c r="AB192" s="27"/>
      <c r="AC192" s="27"/>
      <c r="AD192" s="26"/>
      <c r="AE192" s="9"/>
    </row>
    <row r="193" spans="1:31" ht="27.75" customHeight="1">
      <c r="A193" s="14">
        <v>185</v>
      </c>
      <c r="B193" s="300"/>
      <c r="C193" s="16"/>
      <c r="D193" s="257"/>
      <c r="E193" s="301"/>
      <c r="F193" s="303"/>
      <c r="G193" s="302"/>
      <c r="H193" s="18"/>
      <c r="I193" s="50"/>
      <c r="J193" s="50"/>
      <c r="K193" s="50"/>
      <c r="L193" s="50"/>
      <c r="M193" s="50"/>
      <c r="N193" s="50"/>
      <c r="O193" s="50"/>
      <c r="P193" s="50"/>
      <c r="Q193" s="57"/>
      <c r="R193" s="58"/>
      <c r="S193" s="58"/>
      <c r="T193" s="58"/>
      <c r="U193" s="58"/>
      <c r="V193" s="256"/>
      <c r="W193" s="59"/>
      <c r="X193" s="60"/>
      <c r="Y193" s="27"/>
      <c r="Z193" s="27"/>
      <c r="AA193" s="27"/>
      <c r="AB193" s="27"/>
      <c r="AC193" s="27"/>
      <c r="AD193" s="26"/>
      <c r="AE193" s="9"/>
    </row>
    <row r="194" spans="1:31" ht="27.75" customHeight="1">
      <c r="A194" s="14">
        <v>186</v>
      </c>
      <c r="B194" s="300"/>
      <c r="C194" s="16"/>
      <c r="D194" s="257"/>
      <c r="E194" s="301"/>
      <c r="F194" s="303"/>
      <c r="G194" s="302"/>
      <c r="H194" s="18"/>
      <c r="I194" s="50"/>
      <c r="J194" s="50"/>
      <c r="K194" s="50"/>
      <c r="L194" s="50"/>
      <c r="M194" s="50"/>
      <c r="N194" s="50"/>
      <c r="O194" s="50"/>
      <c r="P194" s="50"/>
      <c r="Q194" s="57"/>
      <c r="R194" s="58"/>
      <c r="S194" s="58"/>
      <c r="T194" s="58"/>
      <c r="U194" s="58"/>
      <c r="V194" s="256"/>
      <c r="W194" s="59"/>
      <c r="X194" s="60"/>
      <c r="Y194" s="27"/>
      <c r="Z194" s="27"/>
      <c r="AA194" s="27"/>
      <c r="AB194" s="27"/>
      <c r="AC194" s="27"/>
      <c r="AD194" s="26"/>
      <c r="AE194" s="9"/>
    </row>
    <row r="195" spans="1:31" ht="27.75" customHeight="1">
      <c r="A195" s="14">
        <v>187</v>
      </c>
      <c r="B195" s="300"/>
      <c r="C195" s="16"/>
      <c r="D195" s="257"/>
      <c r="E195" s="301"/>
      <c r="F195" s="303"/>
      <c r="G195" s="302"/>
      <c r="H195" s="18"/>
      <c r="I195" s="50"/>
      <c r="J195" s="50"/>
      <c r="K195" s="50"/>
      <c r="L195" s="50"/>
      <c r="M195" s="50"/>
      <c r="N195" s="50"/>
      <c r="O195" s="50"/>
      <c r="P195" s="50"/>
      <c r="Q195" s="57"/>
      <c r="R195" s="58"/>
      <c r="S195" s="58"/>
      <c r="T195" s="58"/>
      <c r="U195" s="58"/>
      <c r="V195" s="256"/>
      <c r="W195" s="59"/>
      <c r="X195" s="60"/>
      <c r="Y195" s="27"/>
      <c r="Z195" s="27"/>
      <c r="AA195" s="27"/>
      <c r="AB195" s="27"/>
      <c r="AC195" s="27"/>
      <c r="AD195" s="26"/>
      <c r="AE195" s="9"/>
    </row>
    <row r="196" spans="1:31" ht="27.75" customHeight="1">
      <c r="A196" s="14">
        <v>188</v>
      </c>
      <c r="B196" s="300"/>
      <c r="C196" s="16"/>
      <c r="D196" s="257"/>
      <c r="E196" s="301"/>
      <c r="F196" s="303"/>
      <c r="G196" s="302"/>
      <c r="H196" s="18"/>
      <c r="I196" s="50"/>
      <c r="J196" s="50"/>
      <c r="K196" s="50"/>
      <c r="L196" s="50"/>
      <c r="M196" s="50"/>
      <c r="N196" s="50"/>
      <c r="O196" s="50"/>
      <c r="P196" s="50"/>
      <c r="Q196" s="57"/>
      <c r="R196" s="58"/>
      <c r="S196" s="58"/>
      <c r="T196" s="58"/>
      <c r="U196" s="58"/>
      <c r="V196" s="256"/>
      <c r="W196" s="59"/>
      <c r="X196" s="60"/>
      <c r="Y196" s="27"/>
      <c r="Z196" s="27"/>
      <c r="AA196" s="27"/>
      <c r="AB196" s="27"/>
      <c r="AC196" s="27"/>
      <c r="AD196" s="26"/>
      <c r="AE196" s="9"/>
    </row>
    <row r="197" spans="1:31" ht="27.75" customHeight="1">
      <c r="A197" s="14">
        <v>189</v>
      </c>
      <c r="B197" s="300"/>
      <c r="C197" s="16"/>
      <c r="D197" s="257"/>
      <c r="E197" s="301"/>
      <c r="F197" s="303"/>
      <c r="G197" s="302"/>
      <c r="H197" s="18"/>
      <c r="I197" s="50"/>
      <c r="J197" s="50"/>
      <c r="K197" s="50"/>
      <c r="L197" s="50"/>
      <c r="M197" s="50"/>
      <c r="N197" s="50"/>
      <c r="O197" s="50"/>
      <c r="P197" s="50"/>
      <c r="Q197" s="57"/>
      <c r="R197" s="58"/>
      <c r="S197" s="58"/>
      <c r="T197" s="58"/>
      <c r="U197" s="58"/>
      <c r="V197" s="256"/>
      <c r="W197" s="59"/>
      <c r="X197" s="60"/>
      <c r="Y197" s="27"/>
      <c r="Z197" s="27"/>
      <c r="AA197" s="27"/>
      <c r="AB197" s="27"/>
      <c r="AC197" s="27"/>
      <c r="AD197" s="26"/>
      <c r="AE197" s="9"/>
    </row>
    <row r="198" spans="1:31" ht="27.75" customHeight="1">
      <c r="A198" s="14">
        <v>190</v>
      </c>
      <c r="B198" s="300"/>
      <c r="C198" s="16"/>
      <c r="D198" s="257"/>
      <c r="E198" s="301"/>
      <c r="F198" s="303"/>
      <c r="G198" s="302"/>
      <c r="H198" s="18"/>
      <c r="I198" s="50"/>
      <c r="J198" s="50"/>
      <c r="K198" s="50"/>
      <c r="L198" s="50"/>
      <c r="M198" s="50"/>
      <c r="N198" s="50"/>
      <c r="O198" s="50"/>
      <c r="P198" s="50"/>
      <c r="Q198" s="57"/>
      <c r="R198" s="58"/>
      <c r="S198" s="58"/>
      <c r="T198" s="58"/>
      <c r="U198" s="58"/>
      <c r="V198" s="256"/>
      <c r="W198" s="59"/>
      <c r="X198" s="60"/>
      <c r="Y198" s="27"/>
      <c r="Z198" s="27"/>
      <c r="AA198" s="27"/>
      <c r="AB198" s="27"/>
      <c r="AC198" s="27"/>
      <c r="AD198" s="26"/>
      <c r="AE198" s="9"/>
    </row>
    <row r="199" spans="1:31" ht="27.75" customHeight="1">
      <c r="A199" s="14">
        <v>191</v>
      </c>
      <c r="B199" s="300"/>
      <c r="C199" s="16"/>
      <c r="D199" s="257"/>
      <c r="E199" s="301"/>
      <c r="F199" s="303"/>
      <c r="G199" s="302"/>
      <c r="H199" s="18"/>
      <c r="I199" s="50"/>
      <c r="J199" s="50"/>
      <c r="K199" s="50"/>
      <c r="L199" s="50"/>
      <c r="M199" s="50"/>
      <c r="N199" s="50"/>
      <c r="O199" s="50"/>
      <c r="P199" s="50"/>
      <c r="Q199" s="57"/>
      <c r="R199" s="58"/>
      <c r="S199" s="58"/>
      <c r="T199" s="58"/>
      <c r="U199" s="58"/>
      <c r="V199" s="256"/>
      <c r="W199" s="59"/>
      <c r="X199" s="60"/>
      <c r="Y199" s="27"/>
      <c r="Z199" s="27"/>
      <c r="AA199" s="27"/>
      <c r="AB199" s="27"/>
      <c r="AC199" s="27"/>
      <c r="AD199" s="26"/>
      <c r="AE199" s="9"/>
    </row>
    <row r="200" spans="1:31" ht="27.75" customHeight="1">
      <c r="A200" s="14">
        <v>192</v>
      </c>
      <c r="B200" s="300"/>
      <c r="C200" s="16"/>
      <c r="D200" s="257"/>
      <c r="E200" s="301"/>
      <c r="F200" s="303"/>
      <c r="G200" s="302"/>
      <c r="H200" s="18"/>
      <c r="I200" s="50"/>
      <c r="J200" s="50"/>
      <c r="K200" s="50"/>
      <c r="L200" s="50"/>
      <c r="M200" s="50"/>
      <c r="N200" s="50"/>
      <c r="O200" s="50"/>
      <c r="P200" s="50"/>
      <c r="Q200" s="57"/>
      <c r="R200" s="58"/>
      <c r="S200" s="58"/>
      <c r="T200" s="58"/>
      <c r="U200" s="58"/>
      <c r="V200" s="256"/>
      <c r="W200" s="59"/>
      <c r="X200" s="60"/>
      <c r="Y200" s="27"/>
      <c r="Z200" s="27"/>
      <c r="AA200" s="27"/>
      <c r="AB200" s="27"/>
      <c r="AC200" s="27"/>
      <c r="AD200" s="26"/>
      <c r="AE200" s="9"/>
    </row>
    <row r="201" spans="1:31" ht="27.75" customHeight="1">
      <c r="A201" s="14">
        <v>193</v>
      </c>
      <c r="B201" s="300"/>
      <c r="C201" s="16"/>
      <c r="D201" s="257"/>
      <c r="E201" s="301"/>
      <c r="F201" s="303"/>
      <c r="G201" s="302"/>
      <c r="H201" s="18"/>
      <c r="I201" s="50"/>
      <c r="J201" s="50"/>
      <c r="K201" s="50"/>
      <c r="L201" s="50"/>
      <c r="M201" s="50"/>
      <c r="N201" s="50"/>
      <c r="O201" s="50"/>
      <c r="P201" s="50"/>
      <c r="Q201" s="57"/>
      <c r="R201" s="58"/>
      <c r="S201" s="58"/>
      <c r="T201" s="58"/>
      <c r="U201" s="58"/>
      <c r="V201" s="256"/>
      <c r="W201" s="59"/>
      <c r="X201" s="60"/>
      <c r="Y201" s="27"/>
      <c r="Z201" s="27"/>
      <c r="AA201" s="27"/>
      <c r="AB201" s="27"/>
      <c r="AC201" s="27"/>
      <c r="AD201" s="26"/>
      <c r="AE201" s="9"/>
    </row>
    <row r="202" spans="1:31" ht="27.75" customHeight="1">
      <c r="A202" s="14">
        <v>194</v>
      </c>
      <c r="B202" s="300"/>
      <c r="C202" s="16"/>
      <c r="D202" s="257"/>
      <c r="E202" s="301"/>
      <c r="F202" s="303"/>
      <c r="G202" s="302"/>
      <c r="H202" s="18"/>
      <c r="I202" s="50"/>
      <c r="J202" s="50"/>
      <c r="K202" s="50"/>
      <c r="L202" s="50"/>
      <c r="M202" s="50"/>
      <c r="N202" s="50"/>
      <c r="O202" s="50"/>
      <c r="P202" s="50"/>
      <c r="Q202" s="57"/>
      <c r="R202" s="58"/>
      <c r="S202" s="58"/>
      <c r="T202" s="58"/>
      <c r="U202" s="58"/>
      <c r="V202" s="256"/>
      <c r="W202" s="59"/>
      <c r="X202" s="60"/>
      <c r="Y202" s="27"/>
      <c r="Z202" s="27"/>
      <c r="AA202" s="27"/>
      <c r="AB202" s="27"/>
      <c r="AC202" s="27"/>
      <c r="AD202" s="26"/>
      <c r="AE202" s="9"/>
    </row>
    <row r="203" spans="1:31" ht="27.75" customHeight="1">
      <c r="A203" s="14">
        <v>195</v>
      </c>
      <c r="B203" s="300"/>
      <c r="C203" s="16"/>
      <c r="D203" s="257"/>
      <c r="E203" s="301"/>
      <c r="F203" s="303"/>
      <c r="G203" s="302"/>
      <c r="H203" s="18"/>
      <c r="I203" s="50"/>
      <c r="J203" s="50"/>
      <c r="K203" s="50"/>
      <c r="L203" s="50"/>
      <c r="M203" s="50"/>
      <c r="N203" s="50"/>
      <c r="O203" s="50"/>
      <c r="P203" s="50"/>
      <c r="Q203" s="57"/>
      <c r="R203" s="58"/>
      <c r="S203" s="58"/>
      <c r="T203" s="58"/>
      <c r="U203" s="58"/>
      <c r="V203" s="256"/>
      <c r="W203" s="59"/>
      <c r="X203" s="60"/>
      <c r="Y203" s="27"/>
      <c r="Z203" s="27"/>
      <c r="AA203" s="27"/>
      <c r="AB203" s="27"/>
      <c r="AC203" s="27"/>
      <c r="AD203" s="26"/>
      <c r="AE203" s="9"/>
    </row>
    <row r="204" spans="1:31" ht="27.75" customHeight="1">
      <c r="A204" s="14">
        <v>196</v>
      </c>
      <c r="B204" s="300"/>
      <c r="C204" s="16"/>
      <c r="D204" s="257"/>
      <c r="E204" s="301"/>
      <c r="F204" s="303"/>
      <c r="G204" s="302"/>
      <c r="H204" s="18"/>
      <c r="I204" s="50"/>
      <c r="J204" s="50"/>
      <c r="K204" s="50"/>
      <c r="L204" s="50"/>
      <c r="M204" s="50"/>
      <c r="N204" s="50"/>
      <c r="O204" s="50"/>
      <c r="P204" s="50"/>
      <c r="Q204" s="57"/>
      <c r="R204" s="58"/>
      <c r="S204" s="58"/>
      <c r="T204" s="58"/>
      <c r="U204" s="58"/>
      <c r="V204" s="256"/>
      <c r="W204" s="59"/>
      <c r="X204" s="60"/>
      <c r="Y204" s="27"/>
      <c r="Z204" s="27"/>
      <c r="AA204" s="27"/>
      <c r="AB204" s="27"/>
      <c r="AC204" s="27"/>
      <c r="AD204" s="26"/>
      <c r="AE204" s="9"/>
    </row>
    <row r="205" spans="1:31" ht="27.75" customHeight="1">
      <c r="A205" s="14">
        <v>197</v>
      </c>
      <c r="B205" s="300"/>
      <c r="C205" s="16"/>
      <c r="D205" s="257"/>
      <c r="E205" s="301"/>
      <c r="F205" s="303"/>
      <c r="G205" s="302"/>
      <c r="H205" s="18"/>
      <c r="I205" s="50"/>
      <c r="J205" s="50"/>
      <c r="K205" s="50"/>
      <c r="L205" s="50"/>
      <c r="M205" s="50"/>
      <c r="N205" s="50"/>
      <c r="O205" s="50"/>
      <c r="P205" s="50"/>
      <c r="Q205" s="57"/>
      <c r="R205" s="58"/>
      <c r="S205" s="58"/>
      <c r="T205" s="58"/>
      <c r="U205" s="58"/>
      <c r="V205" s="256"/>
      <c r="W205" s="59"/>
      <c r="X205" s="60"/>
      <c r="Y205" s="27"/>
      <c r="Z205" s="27"/>
      <c r="AA205" s="27"/>
      <c r="AB205" s="27"/>
      <c r="AC205" s="27"/>
      <c r="AD205" s="26"/>
      <c r="AE205" s="9"/>
    </row>
    <row r="206" spans="1:31" ht="27.75" customHeight="1">
      <c r="A206" s="14">
        <v>198</v>
      </c>
      <c r="B206" s="300"/>
      <c r="C206" s="16"/>
      <c r="D206" s="257"/>
      <c r="E206" s="301"/>
      <c r="F206" s="303"/>
      <c r="G206" s="302"/>
      <c r="H206" s="18"/>
      <c r="I206" s="50"/>
      <c r="J206" s="50"/>
      <c r="K206" s="50"/>
      <c r="L206" s="50"/>
      <c r="M206" s="50"/>
      <c r="N206" s="50"/>
      <c r="O206" s="50"/>
      <c r="P206" s="50"/>
      <c r="Q206" s="57"/>
      <c r="R206" s="58"/>
      <c r="S206" s="58"/>
      <c r="T206" s="58"/>
      <c r="U206" s="58"/>
      <c r="V206" s="256"/>
      <c r="W206" s="59"/>
      <c r="X206" s="60"/>
      <c r="Y206" s="27"/>
      <c r="Z206" s="27"/>
      <c r="AA206" s="27"/>
      <c r="AB206" s="27"/>
      <c r="AC206" s="27"/>
      <c r="AD206" s="26"/>
      <c r="AE206" s="9"/>
    </row>
    <row r="207" spans="1:31" ht="27.75" customHeight="1">
      <c r="A207" s="14">
        <v>199</v>
      </c>
      <c r="B207" s="300"/>
      <c r="C207" s="16"/>
      <c r="D207" s="257"/>
      <c r="E207" s="301"/>
      <c r="F207" s="303"/>
      <c r="G207" s="302"/>
      <c r="H207" s="18"/>
      <c r="I207" s="50"/>
      <c r="J207" s="50"/>
      <c r="K207" s="50"/>
      <c r="L207" s="50"/>
      <c r="M207" s="50"/>
      <c r="N207" s="50"/>
      <c r="O207" s="50"/>
      <c r="P207" s="50"/>
      <c r="Q207" s="57"/>
      <c r="R207" s="58"/>
      <c r="S207" s="58"/>
      <c r="T207" s="58"/>
      <c r="U207" s="58"/>
      <c r="V207" s="256"/>
      <c r="W207" s="59"/>
      <c r="X207" s="60"/>
      <c r="Y207" s="27"/>
      <c r="Z207" s="27"/>
      <c r="AA207" s="27"/>
      <c r="AB207" s="27"/>
      <c r="AC207" s="27"/>
      <c r="AD207" s="26"/>
      <c r="AE207" s="9"/>
    </row>
    <row r="208" spans="1:31" ht="27.75" customHeight="1">
      <c r="A208" s="14">
        <v>200</v>
      </c>
      <c r="B208" s="300"/>
      <c r="C208" s="16"/>
      <c r="D208" s="257"/>
      <c r="E208" s="301"/>
      <c r="F208" s="303"/>
      <c r="G208" s="302"/>
      <c r="H208" s="18"/>
      <c r="I208" s="50"/>
      <c r="J208" s="50"/>
      <c r="K208" s="50"/>
      <c r="L208" s="50"/>
      <c r="M208" s="50"/>
      <c r="N208" s="50"/>
      <c r="O208" s="50"/>
      <c r="P208" s="50"/>
      <c r="Q208" s="57"/>
      <c r="R208" s="58"/>
      <c r="S208" s="58"/>
      <c r="T208" s="58"/>
      <c r="U208" s="58"/>
      <c r="V208" s="256"/>
      <c r="W208" s="59"/>
      <c r="X208" s="60"/>
      <c r="Y208" s="27"/>
      <c r="Z208" s="27"/>
      <c r="AA208" s="27"/>
      <c r="AB208" s="27"/>
      <c r="AC208" s="27"/>
      <c r="AD208" s="26"/>
      <c r="AE208" s="9"/>
    </row>
    <row r="209" spans="1:31" ht="27.75" customHeight="1">
      <c r="A209" s="14">
        <v>201</v>
      </c>
      <c r="B209" s="300"/>
      <c r="C209" s="16"/>
      <c r="D209" s="257"/>
      <c r="E209" s="301"/>
      <c r="F209" s="303"/>
      <c r="G209" s="302"/>
      <c r="H209" s="18"/>
      <c r="I209" s="50"/>
      <c r="J209" s="50"/>
      <c r="K209" s="50"/>
      <c r="L209" s="50"/>
      <c r="M209" s="50"/>
      <c r="N209" s="50"/>
      <c r="O209" s="50"/>
      <c r="P209" s="50"/>
      <c r="Q209" s="57"/>
      <c r="R209" s="58"/>
      <c r="S209" s="58"/>
      <c r="T209" s="58"/>
      <c r="U209" s="58"/>
      <c r="V209" s="256"/>
      <c r="W209" s="59"/>
      <c r="X209" s="60"/>
      <c r="Y209" s="27"/>
      <c r="Z209" s="27"/>
      <c r="AA209" s="27"/>
      <c r="AB209" s="27"/>
      <c r="AC209" s="27"/>
      <c r="AD209" s="26"/>
      <c r="AE209" s="9"/>
    </row>
    <row r="210" spans="1:31" ht="27.75" customHeight="1">
      <c r="A210" s="14">
        <v>202</v>
      </c>
      <c r="B210" s="300"/>
      <c r="C210" s="16"/>
      <c r="D210" s="257"/>
      <c r="E210" s="301"/>
      <c r="F210" s="303"/>
      <c r="G210" s="302"/>
      <c r="H210" s="18"/>
      <c r="I210" s="50"/>
      <c r="J210" s="50"/>
      <c r="K210" s="50"/>
      <c r="L210" s="50"/>
      <c r="M210" s="50"/>
      <c r="N210" s="50"/>
      <c r="O210" s="50"/>
      <c r="P210" s="50"/>
      <c r="Q210" s="57"/>
      <c r="R210" s="58"/>
      <c r="S210" s="58"/>
      <c r="T210" s="58"/>
      <c r="U210" s="58"/>
      <c r="V210" s="256"/>
      <c r="W210" s="59"/>
      <c r="X210" s="60"/>
      <c r="Y210" s="27"/>
      <c r="Z210" s="27"/>
      <c r="AA210" s="27"/>
      <c r="AB210" s="27"/>
      <c r="AC210" s="27"/>
      <c r="AD210" s="26"/>
      <c r="AE210" s="9"/>
    </row>
    <row r="211" spans="1:31" ht="27.75" customHeight="1">
      <c r="A211" s="14">
        <v>203</v>
      </c>
      <c r="B211" s="300"/>
      <c r="C211" s="16"/>
      <c r="D211" s="257"/>
      <c r="E211" s="301"/>
      <c r="F211" s="303"/>
      <c r="G211" s="302"/>
      <c r="H211" s="18"/>
      <c r="I211" s="50"/>
      <c r="J211" s="50"/>
      <c r="K211" s="50"/>
      <c r="L211" s="50"/>
      <c r="M211" s="50"/>
      <c r="N211" s="50"/>
      <c r="O211" s="50"/>
      <c r="P211" s="50"/>
      <c r="Q211" s="57"/>
      <c r="R211" s="58"/>
      <c r="S211" s="58"/>
      <c r="T211" s="58"/>
      <c r="U211" s="58"/>
      <c r="V211" s="256"/>
      <c r="W211" s="59"/>
      <c r="X211" s="60"/>
      <c r="Y211" s="27"/>
      <c r="Z211" s="27"/>
      <c r="AA211" s="27"/>
      <c r="AB211" s="27"/>
      <c r="AC211" s="27"/>
      <c r="AD211" s="26"/>
      <c r="AE211" s="9"/>
    </row>
    <row r="212" spans="1:31" ht="27.75" customHeight="1">
      <c r="A212" s="14">
        <v>204</v>
      </c>
      <c r="B212" s="300"/>
      <c r="C212" s="16"/>
      <c r="D212" s="257"/>
      <c r="E212" s="301"/>
      <c r="F212" s="303"/>
      <c r="G212" s="302"/>
      <c r="H212" s="18"/>
      <c r="I212" s="50"/>
      <c r="J212" s="50"/>
      <c r="K212" s="50"/>
      <c r="L212" s="50"/>
      <c r="M212" s="50"/>
      <c r="N212" s="50"/>
      <c r="O212" s="50"/>
      <c r="P212" s="50"/>
      <c r="Q212" s="57"/>
      <c r="R212" s="58"/>
      <c r="S212" s="58"/>
      <c r="T212" s="58"/>
      <c r="U212" s="58"/>
      <c r="V212" s="256"/>
      <c r="W212" s="59"/>
      <c r="X212" s="60"/>
      <c r="Y212" s="27"/>
      <c r="Z212" s="27"/>
      <c r="AA212" s="27"/>
      <c r="AB212" s="27"/>
      <c r="AC212" s="27"/>
      <c r="AD212" s="26"/>
      <c r="AE212" s="9"/>
    </row>
    <row r="213" spans="1:31" ht="27.75" customHeight="1">
      <c r="A213" s="14">
        <v>205</v>
      </c>
      <c r="B213" s="300"/>
      <c r="C213" s="16"/>
      <c r="D213" s="257"/>
      <c r="E213" s="301"/>
      <c r="F213" s="303"/>
      <c r="G213" s="302"/>
      <c r="H213" s="18"/>
      <c r="I213" s="50"/>
      <c r="J213" s="50"/>
      <c r="K213" s="50"/>
      <c r="L213" s="50"/>
      <c r="M213" s="50"/>
      <c r="N213" s="50"/>
      <c r="O213" s="50"/>
      <c r="P213" s="50"/>
      <c r="Q213" s="57"/>
      <c r="R213" s="58"/>
      <c r="S213" s="58"/>
      <c r="T213" s="58"/>
      <c r="U213" s="58"/>
      <c r="V213" s="256"/>
      <c r="W213" s="59"/>
      <c r="X213" s="60"/>
      <c r="Y213" s="27"/>
      <c r="Z213" s="27"/>
      <c r="AA213" s="27"/>
      <c r="AB213" s="27"/>
      <c r="AC213" s="27"/>
      <c r="AD213" s="26"/>
      <c r="AE213" s="9"/>
    </row>
    <row r="214" spans="1:31" ht="27.75" customHeight="1">
      <c r="A214" s="14">
        <v>206</v>
      </c>
      <c r="B214" s="300"/>
      <c r="C214" s="16"/>
      <c r="D214" s="257"/>
      <c r="E214" s="301"/>
      <c r="F214" s="303"/>
      <c r="G214" s="302"/>
      <c r="H214" s="18"/>
      <c r="I214" s="50"/>
      <c r="J214" s="50"/>
      <c r="K214" s="50"/>
      <c r="L214" s="50"/>
      <c r="M214" s="50"/>
      <c r="N214" s="50"/>
      <c r="O214" s="50"/>
      <c r="P214" s="50"/>
      <c r="Q214" s="57"/>
      <c r="R214" s="58"/>
      <c r="S214" s="58"/>
      <c r="T214" s="58"/>
      <c r="U214" s="58"/>
      <c r="V214" s="256"/>
      <c r="W214" s="59"/>
      <c r="X214" s="60"/>
      <c r="Y214" s="27"/>
      <c r="Z214" s="27"/>
      <c r="AA214" s="27"/>
      <c r="AB214" s="27"/>
      <c r="AC214" s="27"/>
      <c r="AD214" s="26"/>
      <c r="AE214" s="9"/>
    </row>
    <row r="215" spans="1:31" ht="27.75" customHeight="1">
      <c r="A215" s="14">
        <v>207</v>
      </c>
      <c r="B215" s="300"/>
      <c r="C215" s="16"/>
      <c r="D215" s="257"/>
      <c r="E215" s="301"/>
      <c r="F215" s="303"/>
      <c r="G215" s="302"/>
      <c r="H215" s="18"/>
      <c r="I215" s="50"/>
      <c r="J215" s="50"/>
      <c r="K215" s="50"/>
      <c r="L215" s="50"/>
      <c r="M215" s="50"/>
      <c r="N215" s="50"/>
      <c r="O215" s="50"/>
      <c r="P215" s="50"/>
      <c r="Q215" s="57"/>
      <c r="R215" s="58"/>
      <c r="S215" s="58"/>
      <c r="T215" s="58"/>
      <c r="U215" s="58"/>
      <c r="V215" s="256"/>
      <c r="W215" s="59"/>
      <c r="X215" s="60"/>
      <c r="Y215" s="27"/>
      <c r="Z215" s="27"/>
      <c r="AA215" s="27"/>
      <c r="AB215" s="27"/>
      <c r="AC215" s="27"/>
      <c r="AD215" s="26"/>
      <c r="AE215" s="9"/>
    </row>
    <row r="216" spans="1:31" ht="27.75" customHeight="1">
      <c r="A216" s="14">
        <v>208</v>
      </c>
      <c r="B216" s="300"/>
      <c r="C216" s="16"/>
      <c r="D216" s="257"/>
      <c r="E216" s="301"/>
      <c r="F216" s="303"/>
      <c r="G216" s="302"/>
      <c r="H216" s="18"/>
      <c r="I216" s="50"/>
      <c r="J216" s="50"/>
      <c r="K216" s="50"/>
      <c r="L216" s="50"/>
      <c r="M216" s="50"/>
      <c r="N216" s="50"/>
      <c r="O216" s="50"/>
      <c r="P216" s="50"/>
      <c r="Q216" s="57"/>
      <c r="R216" s="58"/>
      <c r="S216" s="58"/>
      <c r="T216" s="58"/>
      <c r="U216" s="58"/>
      <c r="V216" s="256"/>
      <c r="W216" s="59"/>
      <c r="X216" s="60"/>
      <c r="Y216" s="27"/>
      <c r="Z216" s="27"/>
      <c r="AA216" s="27"/>
      <c r="AB216" s="27"/>
      <c r="AC216" s="27"/>
      <c r="AD216" s="26"/>
      <c r="AE216" s="9"/>
    </row>
    <row r="217" spans="1:31" ht="27.75" customHeight="1">
      <c r="A217" s="14">
        <v>209</v>
      </c>
      <c r="B217" s="300"/>
      <c r="C217" s="16"/>
      <c r="D217" s="257"/>
      <c r="E217" s="301"/>
      <c r="F217" s="303"/>
      <c r="G217" s="302"/>
      <c r="H217" s="18"/>
      <c r="I217" s="50"/>
      <c r="J217" s="50"/>
      <c r="K217" s="50"/>
      <c r="L217" s="50"/>
      <c r="M217" s="50"/>
      <c r="N217" s="50"/>
      <c r="O217" s="50"/>
      <c r="P217" s="50"/>
      <c r="Q217" s="57"/>
      <c r="R217" s="58"/>
      <c r="S217" s="58"/>
      <c r="T217" s="58"/>
      <c r="U217" s="58"/>
      <c r="V217" s="256"/>
      <c r="W217" s="59"/>
      <c r="X217" s="60"/>
      <c r="Y217" s="27"/>
      <c r="Z217" s="27"/>
      <c r="AA217" s="27"/>
      <c r="AB217" s="27"/>
      <c r="AC217" s="27"/>
      <c r="AD217" s="26"/>
      <c r="AE217" s="9"/>
    </row>
    <row r="218" spans="1:31" ht="27.75" customHeight="1">
      <c r="A218" s="14">
        <v>210</v>
      </c>
      <c r="B218" s="300"/>
      <c r="C218" s="16"/>
      <c r="D218" s="257"/>
      <c r="E218" s="301"/>
      <c r="F218" s="303"/>
      <c r="G218" s="302"/>
      <c r="H218" s="18"/>
      <c r="I218" s="50"/>
      <c r="J218" s="50"/>
      <c r="K218" s="50"/>
      <c r="L218" s="50"/>
      <c r="M218" s="50"/>
      <c r="N218" s="50"/>
      <c r="O218" s="50"/>
      <c r="P218" s="50"/>
      <c r="Q218" s="57"/>
      <c r="R218" s="58"/>
      <c r="S218" s="58"/>
      <c r="T218" s="58"/>
      <c r="U218" s="58"/>
      <c r="V218" s="256"/>
      <c r="W218" s="59"/>
      <c r="X218" s="60"/>
      <c r="Y218" s="27"/>
      <c r="Z218" s="27"/>
      <c r="AA218" s="27"/>
      <c r="AB218" s="27"/>
      <c r="AC218" s="27"/>
      <c r="AD218" s="26"/>
      <c r="AE218" s="9"/>
    </row>
    <row r="219" spans="1:31" ht="27.75" customHeight="1">
      <c r="A219" s="14">
        <v>211</v>
      </c>
      <c r="B219" s="300"/>
      <c r="C219" s="16"/>
      <c r="D219" s="257"/>
      <c r="E219" s="301"/>
      <c r="F219" s="303"/>
      <c r="G219" s="302"/>
      <c r="H219" s="18"/>
      <c r="I219" s="50"/>
      <c r="J219" s="50"/>
      <c r="K219" s="50"/>
      <c r="L219" s="50"/>
      <c r="M219" s="50"/>
      <c r="N219" s="50"/>
      <c r="O219" s="50"/>
      <c r="P219" s="50"/>
      <c r="Q219" s="57"/>
      <c r="R219" s="58"/>
      <c r="S219" s="58"/>
      <c r="T219" s="58"/>
      <c r="U219" s="58"/>
      <c r="V219" s="256"/>
      <c r="W219" s="59"/>
      <c r="X219" s="60"/>
      <c r="Y219" s="27"/>
      <c r="Z219" s="27"/>
      <c r="AA219" s="27"/>
      <c r="AB219" s="27"/>
      <c r="AC219" s="27"/>
      <c r="AD219" s="26"/>
      <c r="AE219" s="9"/>
    </row>
    <row r="220" spans="1:31" ht="27.75" customHeight="1">
      <c r="A220" s="14">
        <v>212</v>
      </c>
      <c r="B220" s="300"/>
      <c r="C220" s="16"/>
      <c r="D220" s="257"/>
      <c r="E220" s="301"/>
      <c r="F220" s="303"/>
      <c r="G220" s="302"/>
      <c r="H220" s="18"/>
      <c r="I220" s="50"/>
      <c r="J220" s="50"/>
      <c r="K220" s="50"/>
      <c r="L220" s="50"/>
      <c r="M220" s="50"/>
      <c r="N220" s="50"/>
      <c r="O220" s="50"/>
      <c r="P220" s="50"/>
      <c r="Q220" s="57"/>
      <c r="R220" s="58"/>
      <c r="S220" s="58"/>
      <c r="T220" s="58"/>
      <c r="U220" s="58"/>
      <c r="V220" s="256"/>
      <c r="W220" s="59"/>
      <c r="X220" s="60"/>
      <c r="Y220" s="27"/>
      <c r="Z220" s="27"/>
      <c r="AA220" s="27"/>
      <c r="AB220" s="27"/>
      <c r="AC220" s="27"/>
      <c r="AD220" s="26"/>
      <c r="AE220" s="9"/>
    </row>
    <row r="221" spans="1:31" ht="27.75" customHeight="1">
      <c r="A221" s="14">
        <v>213</v>
      </c>
      <c r="B221" s="300"/>
      <c r="C221" s="16"/>
      <c r="D221" s="257"/>
      <c r="E221" s="301"/>
      <c r="F221" s="303"/>
      <c r="G221" s="302"/>
      <c r="H221" s="18"/>
      <c r="I221" s="50"/>
      <c r="J221" s="50"/>
      <c r="K221" s="50"/>
      <c r="L221" s="50"/>
      <c r="M221" s="50"/>
      <c r="N221" s="50"/>
      <c r="O221" s="50"/>
      <c r="P221" s="50"/>
      <c r="Q221" s="57"/>
      <c r="R221" s="58"/>
      <c r="S221" s="58"/>
      <c r="T221" s="58"/>
      <c r="U221" s="58"/>
      <c r="V221" s="256"/>
      <c r="W221" s="59"/>
      <c r="X221" s="60"/>
      <c r="Y221" s="27"/>
      <c r="Z221" s="27"/>
      <c r="AA221" s="27"/>
      <c r="AB221" s="27"/>
      <c r="AC221" s="27"/>
      <c r="AD221" s="26"/>
      <c r="AE221" s="9"/>
    </row>
    <row r="222" spans="1:31" ht="27.75" customHeight="1">
      <c r="A222" s="14">
        <v>214</v>
      </c>
      <c r="B222" s="300"/>
      <c r="C222" s="16"/>
      <c r="D222" s="257"/>
      <c r="E222" s="301"/>
      <c r="F222" s="303"/>
      <c r="G222" s="302"/>
      <c r="H222" s="18"/>
      <c r="I222" s="50"/>
      <c r="J222" s="50"/>
      <c r="K222" s="50"/>
      <c r="L222" s="50"/>
      <c r="M222" s="50"/>
      <c r="N222" s="50"/>
      <c r="O222" s="50"/>
      <c r="P222" s="50"/>
      <c r="Q222" s="57"/>
      <c r="R222" s="58"/>
      <c r="S222" s="58"/>
      <c r="T222" s="58"/>
      <c r="U222" s="58"/>
      <c r="V222" s="256"/>
      <c r="W222" s="59"/>
      <c r="X222" s="60"/>
      <c r="Y222" s="27"/>
      <c r="Z222" s="27"/>
      <c r="AA222" s="27"/>
      <c r="AB222" s="27"/>
      <c r="AC222" s="27"/>
      <c r="AD222" s="26"/>
      <c r="AE222" s="9"/>
    </row>
    <row r="223" spans="1:31" ht="27.75" customHeight="1">
      <c r="A223" s="14">
        <v>215</v>
      </c>
      <c r="B223" s="300"/>
      <c r="C223" s="16"/>
      <c r="D223" s="257"/>
      <c r="E223" s="301"/>
      <c r="F223" s="303"/>
      <c r="G223" s="302"/>
      <c r="H223" s="18"/>
      <c r="I223" s="50"/>
      <c r="J223" s="50"/>
      <c r="K223" s="50"/>
      <c r="L223" s="50"/>
      <c r="M223" s="50"/>
      <c r="N223" s="50"/>
      <c r="O223" s="50"/>
      <c r="P223" s="50"/>
      <c r="Q223" s="57"/>
      <c r="R223" s="58"/>
      <c r="S223" s="58"/>
      <c r="T223" s="58"/>
      <c r="U223" s="58"/>
      <c r="V223" s="256"/>
      <c r="W223" s="59"/>
      <c r="X223" s="60"/>
      <c r="Y223" s="27"/>
      <c r="Z223" s="27"/>
      <c r="AA223" s="27"/>
      <c r="AB223" s="27"/>
      <c r="AC223" s="27"/>
      <c r="AD223" s="26"/>
      <c r="AE223" s="9"/>
    </row>
    <row r="224" spans="1:31" ht="27.75" customHeight="1">
      <c r="A224" s="14">
        <v>216</v>
      </c>
      <c r="B224" s="300"/>
      <c r="C224" s="16"/>
      <c r="D224" s="257"/>
      <c r="E224" s="301"/>
      <c r="F224" s="303"/>
      <c r="G224" s="302"/>
      <c r="H224" s="18"/>
      <c r="I224" s="50"/>
      <c r="J224" s="50"/>
      <c r="K224" s="50"/>
      <c r="L224" s="50"/>
      <c r="M224" s="50"/>
      <c r="N224" s="50"/>
      <c r="O224" s="50"/>
      <c r="P224" s="50"/>
      <c r="Q224" s="57"/>
      <c r="R224" s="58"/>
      <c r="S224" s="58"/>
      <c r="T224" s="58"/>
      <c r="U224" s="58"/>
      <c r="V224" s="256"/>
      <c r="W224" s="59"/>
      <c r="X224" s="60"/>
      <c r="Y224" s="27"/>
      <c r="Z224" s="27"/>
      <c r="AA224" s="27"/>
      <c r="AB224" s="27"/>
      <c r="AC224" s="27"/>
      <c r="AD224" s="26"/>
      <c r="AE224" s="9"/>
    </row>
    <row r="225" spans="1:31" ht="27.75" customHeight="1">
      <c r="A225" s="14">
        <v>217</v>
      </c>
      <c r="B225" s="300"/>
      <c r="C225" s="16"/>
      <c r="D225" s="257"/>
      <c r="E225" s="301"/>
      <c r="F225" s="303"/>
      <c r="G225" s="302"/>
      <c r="H225" s="18"/>
      <c r="I225" s="50"/>
      <c r="J225" s="50"/>
      <c r="K225" s="50"/>
      <c r="L225" s="50"/>
      <c r="M225" s="50"/>
      <c r="N225" s="50"/>
      <c r="O225" s="50"/>
      <c r="P225" s="50"/>
      <c r="Q225" s="57"/>
      <c r="R225" s="58"/>
      <c r="S225" s="58"/>
      <c r="T225" s="58"/>
      <c r="U225" s="58"/>
      <c r="V225" s="256"/>
      <c r="W225" s="59"/>
      <c r="X225" s="60"/>
      <c r="Y225" s="27"/>
      <c r="Z225" s="27"/>
      <c r="AA225" s="27"/>
      <c r="AB225" s="27"/>
      <c r="AC225" s="27"/>
      <c r="AD225" s="26"/>
      <c r="AE225" s="9"/>
    </row>
    <row r="226" spans="1:31" ht="27.75" customHeight="1">
      <c r="A226" s="14">
        <v>218</v>
      </c>
      <c r="B226" s="300"/>
      <c r="C226" s="16"/>
      <c r="D226" s="257"/>
      <c r="E226" s="301"/>
      <c r="F226" s="303"/>
      <c r="G226" s="302"/>
      <c r="H226" s="18"/>
      <c r="I226" s="50"/>
      <c r="J226" s="50"/>
      <c r="K226" s="50"/>
      <c r="L226" s="50"/>
      <c r="M226" s="50"/>
      <c r="N226" s="50"/>
      <c r="O226" s="50"/>
      <c r="P226" s="50"/>
      <c r="Q226" s="57"/>
      <c r="R226" s="58"/>
      <c r="S226" s="58"/>
      <c r="T226" s="58"/>
      <c r="U226" s="58"/>
      <c r="V226" s="256"/>
      <c r="W226" s="59"/>
      <c r="X226" s="60"/>
      <c r="Y226" s="27"/>
      <c r="Z226" s="27"/>
      <c r="AA226" s="27"/>
      <c r="AB226" s="27"/>
      <c r="AC226" s="27"/>
      <c r="AD226" s="26"/>
      <c r="AE226" s="9"/>
    </row>
    <row r="227" spans="1:31" ht="27.75" customHeight="1">
      <c r="A227" s="14">
        <v>219</v>
      </c>
      <c r="B227" s="300"/>
      <c r="C227" s="16"/>
      <c r="D227" s="257"/>
      <c r="E227" s="301"/>
      <c r="F227" s="303"/>
      <c r="G227" s="302"/>
      <c r="H227" s="18"/>
      <c r="I227" s="50"/>
      <c r="J227" s="50"/>
      <c r="K227" s="50"/>
      <c r="L227" s="50"/>
      <c r="M227" s="50"/>
      <c r="N227" s="50"/>
      <c r="O227" s="50"/>
      <c r="P227" s="50"/>
      <c r="Q227" s="57"/>
      <c r="R227" s="58"/>
      <c r="S227" s="58"/>
      <c r="T227" s="58"/>
      <c r="U227" s="58"/>
      <c r="V227" s="256"/>
      <c r="W227" s="59"/>
      <c r="X227" s="60"/>
      <c r="Y227" s="27"/>
      <c r="Z227" s="27"/>
      <c r="AA227" s="27"/>
      <c r="AB227" s="27"/>
      <c r="AC227" s="27"/>
      <c r="AD227" s="26"/>
      <c r="AE227" s="9"/>
    </row>
    <row r="228" spans="1:31" ht="27.75" customHeight="1">
      <c r="A228" s="14">
        <v>220</v>
      </c>
      <c r="B228" s="300"/>
      <c r="C228" s="16"/>
      <c r="D228" s="257"/>
      <c r="E228" s="301"/>
      <c r="F228" s="303"/>
      <c r="G228" s="302"/>
      <c r="H228" s="18"/>
      <c r="I228" s="50"/>
      <c r="J228" s="50"/>
      <c r="K228" s="50"/>
      <c r="L228" s="50"/>
      <c r="M228" s="50"/>
      <c r="N228" s="50"/>
      <c r="O228" s="50"/>
      <c r="P228" s="50"/>
      <c r="Q228" s="57"/>
      <c r="R228" s="58"/>
      <c r="S228" s="58"/>
      <c r="T228" s="58"/>
      <c r="U228" s="58"/>
      <c r="V228" s="256"/>
      <c r="W228" s="59"/>
      <c r="X228" s="60"/>
      <c r="Y228" s="27"/>
      <c r="Z228" s="27"/>
      <c r="AA228" s="27"/>
      <c r="AB228" s="27"/>
      <c r="AC228" s="27"/>
      <c r="AD228" s="26"/>
      <c r="AE228" s="9"/>
    </row>
    <row r="229" spans="1:31" ht="27.75" customHeight="1">
      <c r="A229" s="14">
        <v>221</v>
      </c>
      <c r="B229" s="300"/>
      <c r="C229" s="16"/>
      <c r="D229" s="257"/>
      <c r="E229" s="301"/>
      <c r="F229" s="303"/>
      <c r="G229" s="302"/>
      <c r="H229" s="18"/>
      <c r="I229" s="50"/>
      <c r="J229" s="50"/>
      <c r="K229" s="50"/>
      <c r="L229" s="50"/>
      <c r="M229" s="50"/>
      <c r="N229" s="50"/>
      <c r="O229" s="50"/>
      <c r="P229" s="50"/>
      <c r="Q229" s="57"/>
      <c r="R229" s="58"/>
      <c r="S229" s="58"/>
      <c r="T229" s="58"/>
      <c r="U229" s="58"/>
      <c r="V229" s="256"/>
      <c r="W229" s="59"/>
      <c r="X229" s="60"/>
      <c r="Y229" s="27"/>
      <c r="Z229" s="27"/>
      <c r="AA229" s="27"/>
      <c r="AB229" s="27"/>
      <c r="AC229" s="27"/>
      <c r="AD229" s="26"/>
      <c r="AE229" s="9"/>
    </row>
    <row r="230" spans="1:31" ht="27.75" customHeight="1">
      <c r="A230" s="14">
        <v>222</v>
      </c>
      <c r="B230" s="300"/>
      <c r="C230" s="16"/>
      <c r="D230" s="257"/>
      <c r="E230" s="301"/>
      <c r="F230" s="303"/>
      <c r="G230" s="302"/>
      <c r="H230" s="18"/>
      <c r="I230" s="50"/>
      <c r="J230" s="50"/>
      <c r="K230" s="50"/>
      <c r="L230" s="50"/>
      <c r="M230" s="50"/>
      <c r="N230" s="50"/>
      <c r="O230" s="50"/>
      <c r="P230" s="50"/>
      <c r="Q230" s="57"/>
      <c r="R230" s="58"/>
      <c r="S230" s="58"/>
      <c r="T230" s="58"/>
      <c r="U230" s="58"/>
      <c r="V230" s="256"/>
      <c r="W230" s="59"/>
      <c r="X230" s="60"/>
      <c r="Y230" s="27"/>
      <c r="Z230" s="27"/>
      <c r="AA230" s="27"/>
      <c r="AB230" s="27"/>
      <c r="AC230" s="27"/>
      <c r="AD230" s="26"/>
      <c r="AE230" s="9"/>
    </row>
    <row r="231" spans="1:31" ht="27.75" customHeight="1">
      <c r="A231" s="14">
        <v>223</v>
      </c>
      <c r="B231" s="300"/>
      <c r="C231" s="16"/>
      <c r="D231" s="257"/>
      <c r="E231" s="301"/>
      <c r="F231" s="303"/>
      <c r="G231" s="302"/>
      <c r="H231" s="18"/>
      <c r="I231" s="50"/>
      <c r="J231" s="50"/>
      <c r="K231" s="50"/>
      <c r="L231" s="50"/>
      <c r="M231" s="50"/>
      <c r="N231" s="50"/>
      <c r="O231" s="50"/>
      <c r="P231" s="50"/>
      <c r="Q231" s="57"/>
      <c r="R231" s="58"/>
      <c r="S231" s="58"/>
      <c r="T231" s="58"/>
      <c r="U231" s="58"/>
      <c r="V231" s="256"/>
      <c r="W231" s="59"/>
      <c r="X231" s="60"/>
      <c r="Y231" s="27"/>
      <c r="Z231" s="27"/>
      <c r="AA231" s="27"/>
      <c r="AB231" s="27"/>
      <c r="AC231" s="27"/>
      <c r="AD231" s="26"/>
      <c r="AE231" s="9"/>
    </row>
    <row r="232" spans="1:31" ht="27.75" customHeight="1">
      <c r="A232" s="14">
        <v>224</v>
      </c>
      <c r="B232" s="300"/>
      <c r="C232" s="16"/>
      <c r="D232" s="257"/>
      <c r="E232" s="301"/>
      <c r="F232" s="303"/>
      <c r="G232" s="302"/>
      <c r="H232" s="18"/>
      <c r="I232" s="50"/>
      <c r="J232" s="50"/>
      <c r="K232" s="50"/>
      <c r="L232" s="50"/>
      <c r="M232" s="50"/>
      <c r="N232" s="50"/>
      <c r="O232" s="50"/>
      <c r="P232" s="50"/>
      <c r="Q232" s="57"/>
      <c r="R232" s="58"/>
      <c r="S232" s="58"/>
      <c r="T232" s="58"/>
      <c r="U232" s="58"/>
      <c r="V232" s="256"/>
      <c r="W232" s="59"/>
      <c r="X232" s="60"/>
      <c r="Y232" s="27"/>
      <c r="Z232" s="27"/>
      <c r="AA232" s="27"/>
      <c r="AB232" s="27"/>
      <c r="AC232" s="27"/>
      <c r="AD232" s="26"/>
      <c r="AE232" s="9"/>
    </row>
    <row r="233" spans="1:31" ht="27.75" customHeight="1">
      <c r="A233" s="14">
        <v>225</v>
      </c>
      <c r="B233" s="300"/>
      <c r="C233" s="16"/>
      <c r="D233" s="257"/>
      <c r="E233" s="301"/>
      <c r="F233" s="303"/>
      <c r="G233" s="302"/>
      <c r="H233" s="18"/>
      <c r="I233" s="50"/>
      <c r="J233" s="50"/>
      <c r="K233" s="50"/>
      <c r="L233" s="50"/>
      <c r="M233" s="50"/>
      <c r="N233" s="50"/>
      <c r="O233" s="50"/>
      <c r="P233" s="50"/>
      <c r="Q233" s="57"/>
      <c r="R233" s="58"/>
      <c r="S233" s="58"/>
      <c r="T233" s="58"/>
      <c r="U233" s="58"/>
      <c r="V233" s="256"/>
      <c r="W233" s="59"/>
      <c r="X233" s="60"/>
      <c r="Y233" s="27"/>
      <c r="Z233" s="27"/>
      <c r="AA233" s="27"/>
      <c r="AB233" s="27"/>
      <c r="AC233" s="27"/>
      <c r="AD233" s="26"/>
      <c r="AE233" s="9"/>
    </row>
    <row r="234" spans="1:31" ht="27.75" customHeight="1">
      <c r="A234" s="14">
        <v>226</v>
      </c>
      <c r="B234" s="300"/>
      <c r="C234" s="16"/>
      <c r="D234" s="257"/>
      <c r="E234" s="301"/>
      <c r="F234" s="303"/>
      <c r="G234" s="302"/>
      <c r="H234" s="18"/>
      <c r="I234" s="50"/>
      <c r="J234" s="50"/>
      <c r="K234" s="50"/>
      <c r="L234" s="50"/>
      <c r="M234" s="50"/>
      <c r="N234" s="50"/>
      <c r="O234" s="50"/>
      <c r="P234" s="50"/>
      <c r="Q234" s="57"/>
      <c r="R234" s="58"/>
      <c r="S234" s="58"/>
      <c r="T234" s="58"/>
      <c r="U234" s="58"/>
      <c r="V234" s="256"/>
      <c r="W234" s="59"/>
      <c r="X234" s="60"/>
      <c r="Y234" s="27"/>
      <c r="Z234" s="27"/>
      <c r="AA234" s="27"/>
      <c r="AB234" s="27"/>
      <c r="AC234" s="27"/>
      <c r="AD234" s="26"/>
      <c r="AE234" s="9"/>
    </row>
    <row r="235" spans="1:31" ht="27.75" customHeight="1">
      <c r="A235" s="14">
        <v>227</v>
      </c>
      <c r="B235" s="300"/>
      <c r="C235" s="16"/>
      <c r="D235" s="257"/>
      <c r="E235" s="301"/>
      <c r="F235" s="303"/>
      <c r="G235" s="302"/>
      <c r="H235" s="18"/>
      <c r="I235" s="50"/>
      <c r="J235" s="50"/>
      <c r="K235" s="50"/>
      <c r="L235" s="50"/>
      <c r="M235" s="50"/>
      <c r="N235" s="50"/>
      <c r="O235" s="50"/>
      <c r="P235" s="50"/>
      <c r="Q235" s="57"/>
      <c r="R235" s="58"/>
      <c r="S235" s="58"/>
      <c r="T235" s="58"/>
      <c r="U235" s="58"/>
      <c r="V235" s="256"/>
      <c r="W235" s="59"/>
      <c r="X235" s="60"/>
      <c r="Y235" s="27"/>
      <c r="Z235" s="27"/>
      <c r="AA235" s="27"/>
      <c r="AB235" s="27"/>
      <c r="AC235" s="27"/>
      <c r="AD235" s="26"/>
      <c r="AE235" s="9"/>
    </row>
    <row r="236" spans="1:31" ht="27.75" customHeight="1">
      <c r="A236" s="14">
        <v>228</v>
      </c>
      <c r="B236" s="300"/>
      <c r="C236" s="16"/>
      <c r="D236" s="257"/>
      <c r="E236" s="301"/>
      <c r="F236" s="303"/>
      <c r="G236" s="302"/>
      <c r="H236" s="18"/>
      <c r="I236" s="50"/>
      <c r="J236" s="50"/>
      <c r="K236" s="50"/>
      <c r="L236" s="50"/>
      <c r="M236" s="50"/>
      <c r="N236" s="50"/>
      <c r="O236" s="50"/>
      <c r="P236" s="50"/>
      <c r="Q236" s="57"/>
      <c r="R236" s="58"/>
      <c r="S236" s="58"/>
      <c r="T236" s="58"/>
      <c r="U236" s="58"/>
      <c r="V236" s="256"/>
      <c r="W236" s="59"/>
      <c r="X236" s="60"/>
      <c r="Y236" s="27"/>
      <c r="Z236" s="27"/>
      <c r="AA236" s="27"/>
      <c r="AB236" s="27"/>
      <c r="AC236" s="27"/>
      <c r="AD236" s="26"/>
      <c r="AE236" s="9"/>
    </row>
    <row r="237" spans="1:31" ht="27.75" customHeight="1">
      <c r="A237" s="14">
        <v>229</v>
      </c>
      <c r="B237" s="300"/>
      <c r="C237" s="16"/>
      <c r="D237" s="257"/>
      <c r="E237" s="301"/>
      <c r="F237" s="303"/>
      <c r="G237" s="302"/>
      <c r="H237" s="18"/>
      <c r="I237" s="50"/>
      <c r="J237" s="50"/>
      <c r="K237" s="50"/>
      <c r="L237" s="50"/>
      <c r="M237" s="50"/>
      <c r="N237" s="50"/>
      <c r="O237" s="50"/>
      <c r="P237" s="50"/>
      <c r="Q237" s="57"/>
      <c r="R237" s="58"/>
      <c r="S237" s="58"/>
      <c r="T237" s="58"/>
      <c r="U237" s="58"/>
      <c r="V237" s="256"/>
      <c r="W237" s="59"/>
      <c r="X237" s="60"/>
      <c r="Y237" s="27"/>
      <c r="Z237" s="27"/>
      <c r="AA237" s="27"/>
      <c r="AB237" s="27"/>
      <c r="AC237" s="27"/>
      <c r="AD237" s="26"/>
      <c r="AE237" s="9"/>
    </row>
    <row r="238" spans="1:31" ht="27.75" customHeight="1">
      <c r="A238" s="14">
        <v>230</v>
      </c>
      <c r="B238" s="300"/>
      <c r="C238" s="16"/>
      <c r="D238" s="257"/>
      <c r="E238" s="301"/>
      <c r="F238" s="303"/>
      <c r="G238" s="302"/>
      <c r="H238" s="18"/>
      <c r="I238" s="50"/>
      <c r="J238" s="50"/>
      <c r="K238" s="50"/>
      <c r="L238" s="50"/>
      <c r="M238" s="50"/>
      <c r="N238" s="50"/>
      <c r="O238" s="50"/>
      <c r="P238" s="50"/>
      <c r="Q238" s="57"/>
      <c r="R238" s="58"/>
      <c r="S238" s="58"/>
      <c r="T238" s="58"/>
      <c r="U238" s="58"/>
      <c r="V238" s="256"/>
      <c r="W238" s="59"/>
      <c r="X238" s="60"/>
      <c r="Y238" s="27"/>
      <c r="Z238" s="27"/>
      <c r="AA238" s="27"/>
      <c r="AB238" s="27"/>
      <c r="AC238" s="27"/>
      <c r="AD238" s="26"/>
      <c r="AE238" s="9"/>
    </row>
    <row r="239" spans="1:31" ht="27.75" customHeight="1">
      <c r="A239" s="14">
        <v>231</v>
      </c>
      <c r="B239" s="300"/>
      <c r="C239" s="16"/>
      <c r="D239" s="257"/>
      <c r="E239" s="301"/>
      <c r="F239" s="303"/>
      <c r="G239" s="302"/>
      <c r="H239" s="18"/>
      <c r="I239" s="50"/>
      <c r="J239" s="50"/>
      <c r="K239" s="50"/>
      <c r="L239" s="50"/>
      <c r="M239" s="50"/>
      <c r="N239" s="50"/>
      <c r="O239" s="50"/>
      <c r="P239" s="50"/>
      <c r="Q239" s="57"/>
      <c r="R239" s="58"/>
      <c r="S239" s="58"/>
      <c r="T239" s="58"/>
      <c r="U239" s="58"/>
      <c r="V239" s="256"/>
      <c r="W239" s="59"/>
      <c r="X239" s="60"/>
      <c r="Y239" s="27"/>
      <c r="Z239" s="27"/>
      <c r="AA239" s="27"/>
      <c r="AB239" s="27"/>
      <c r="AC239" s="27"/>
      <c r="AD239" s="26"/>
      <c r="AE239" s="9"/>
    </row>
    <row r="240" spans="1:31" ht="27.75" customHeight="1">
      <c r="A240" s="14">
        <v>232</v>
      </c>
      <c r="B240" s="300"/>
      <c r="C240" s="16"/>
      <c r="D240" s="257"/>
      <c r="E240" s="301"/>
      <c r="F240" s="303"/>
      <c r="G240" s="302"/>
      <c r="H240" s="18"/>
      <c r="I240" s="50"/>
      <c r="J240" s="50"/>
      <c r="K240" s="50"/>
      <c r="L240" s="50"/>
      <c r="M240" s="50"/>
      <c r="N240" s="50"/>
      <c r="O240" s="50"/>
      <c r="P240" s="50"/>
      <c r="Q240" s="57"/>
      <c r="R240" s="58"/>
      <c r="S240" s="58"/>
      <c r="T240" s="58"/>
      <c r="U240" s="58"/>
      <c r="V240" s="256"/>
      <c r="W240" s="59"/>
      <c r="X240" s="60"/>
      <c r="Y240" s="27"/>
      <c r="Z240" s="27"/>
      <c r="AA240" s="27"/>
      <c r="AB240" s="27"/>
      <c r="AC240" s="27"/>
      <c r="AD240" s="26"/>
      <c r="AE240" s="9"/>
    </row>
    <row r="241" spans="1:31" ht="27.75" customHeight="1">
      <c r="A241" s="14">
        <v>233</v>
      </c>
      <c r="B241" s="300"/>
      <c r="C241" s="16"/>
      <c r="D241" s="257"/>
      <c r="E241" s="301"/>
      <c r="F241" s="303"/>
      <c r="G241" s="302"/>
      <c r="H241" s="18"/>
      <c r="I241" s="50"/>
      <c r="J241" s="50"/>
      <c r="K241" s="50"/>
      <c r="L241" s="50"/>
      <c r="M241" s="50"/>
      <c r="N241" s="50"/>
      <c r="O241" s="50"/>
      <c r="P241" s="50"/>
      <c r="Q241" s="57"/>
      <c r="R241" s="58"/>
      <c r="S241" s="58"/>
      <c r="T241" s="58"/>
      <c r="U241" s="58"/>
      <c r="V241" s="256"/>
      <c r="W241" s="59"/>
      <c r="X241" s="60"/>
      <c r="Y241" s="27"/>
      <c r="Z241" s="27"/>
      <c r="AA241" s="27"/>
      <c r="AB241" s="27"/>
      <c r="AC241" s="27"/>
      <c r="AD241" s="26"/>
      <c r="AE241" s="9"/>
    </row>
    <row r="242" spans="1:31" ht="27.75" customHeight="1">
      <c r="A242" s="14">
        <v>234</v>
      </c>
      <c r="B242" s="300"/>
      <c r="C242" s="16"/>
      <c r="D242" s="257"/>
      <c r="E242" s="301"/>
      <c r="F242" s="303"/>
      <c r="G242" s="302"/>
      <c r="H242" s="18"/>
      <c r="I242" s="50"/>
      <c r="J242" s="50"/>
      <c r="K242" s="50"/>
      <c r="L242" s="50"/>
      <c r="M242" s="50"/>
      <c r="N242" s="50"/>
      <c r="O242" s="50"/>
      <c r="P242" s="50"/>
      <c r="Q242" s="57"/>
      <c r="R242" s="58"/>
      <c r="S242" s="58"/>
      <c r="T242" s="58"/>
      <c r="U242" s="58"/>
      <c r="V242" s="256"/>
      <c r="W242" s="59"/>
      <c r="X242" s="60"/>
      <c r="Y242" s="27"/>
      <c r="Z242" s="27"/>
      <c r="AA242" s="27"/>
      <c r="AB242" s="27"/>
      <c r="AC242" s="27"/>
      <c r="AD242" s="26"/>
      <c r="AE242" s="9"/>
    </row>
    <row r="243" spans="1:31" ht="27.75" customHeight="1">
      <c r="A243" s="14">
        <v>235</v>
      </c>
      <c r="B243" s="300"/>
      <c r="C243" s="16"/>
      <c r="D243" s="257"/>
      <c r="E243" s="301"/>
      <c r="F243" s="303"/>
      <c r="G243" s="302"/>
      <c r="H243" s="18"/>
      <c r="I243" s="50"/>
      <c r="J243" s="50"/>
      <c r="K243" s="50"/>
      <c r="L243" s="50"/>
      <c r="M243" s="50"/>
      <c r="N243" s="50"/>
      <c r="O243" s="50"/>
      <c r="P243" s="50"/>
      <c r="Q243" s="57"/>
      <c r="R243" s="58"/>
      <c r="S243" s="58"/>
      <c r="T243" s="58"/>
      <c r="U243" s="58"/>
      <c r="V243" s="256"/>
      <c r="W243" s="59"/>
      <c r="X243" s="60"/>
      <c r="Y243" s="27"/>
      <c r="Z243" s="27"/>
      <c r="AA243" s="27"/>
      <c r="AB243" s="27"/>
      <c r="AC243" s="27"/>
      <c r="AD243" s="26"/>
      <c r="AE243" s="9"/>
    </row>
    <row r="244" spans="1:31" ht="27.75" customHeight="1">
      <c r="A244" s="14">
        <v>236</v>
      </c>
      <c r="B244" s="300"/>
      <c r="C244" s="16"/>
      <c r="D244" s="257"/>
      <c r="E244" s="301"/>
      <c r="F244" s="303"/>
      <c r="G244" s="302"/>
      <c r="H244" s="18"/>
      <c r="I244" s="50"/>
      <c r="J244" s="50"/>
      <c r="K244" s="50"/>
      <c r="L244" s="50"/>
      <c r="M244" s="50"/>
      <c r="N244" s="50"/>
      <c r="O244" s="50"/>
      <c r="P244" s="50"/>
      <c r="Q244" s="57"/>
      <c r="R244" s="58"/>
      <c r="S244" s="58"/>
      <c r="T244" s="58"/>
      <c r="U244" s="58"/>
      <c r="V244" s="256"/>
      <c r="W244" s="59"/>
      <c r="X244" s="60"/>
      <c r="Y244" s="27"/>
      <c r="Z244" s="27"/>
      <c r="AA244" s="27"/>
      <c r="AB244" s="27"/>
      <c r="AC244" s="27"/>
      <c r="AD244" s="26"/>
      <c r="AE244" s="9"/>
    </row>
    <row r="245" spans="1:31" ht="27.75" customHeight="1">
      <c r="A245" s="14">
        <v>237</v>
      </c>
      <c r="B245" s="300"/>
      <c r="C245" s="16"/>
      <c r="D245" s="257"/>
      <c r="E245" s="301"/>
      <c r="F245" s="303"/>
      <c r="G245" s="302"/>
      <c r="H245" s="18"/>
      <c r="I245" s="50"/>
      <c r="J245" s="50"/>
      <c r="K245" s="50"/>
      <c r="L245" s="50"/>
      <c r="M245" s="50"/>
      <c r="N245" s="50"/>
      <c r="O245" s="50"/>
      <c r="P245" s="50"/>
      <c r="Q245" s="57"/>
      <c r="R245" s="58"/>
      <c r="S245" s="58"/>
      <c r="T245" s="58"/>
      <c r="U245" s="58"/>
      <c r="V245" s="256"/>
      <c r="W245" s="59"/>
      <c r="X245" s="60"/>
      <c r="Y245" s="27"/>
      <c r="Z245" s="27"/>
      <c r="AA245" s="27"/>
      <c r="AB245" s="27"/>
      <c r="AC245" s="27"/>
      <c r="AD245" s="26"/>
      <c r="AE245" s="9"/>
    </row>
    <row r="246" spans="1:31" ht="27.75" customHeight="1">
      <c r="A246" s="14">
        <v>238</v>
      </c>
      <c r="B246" s="300"/>
      <c r="C246" s="16"/>
      <c r="D246" s="257"/>
      <c r="E246" s="301"/>
      <c r="F246" s="303"/>
      <c r="G246" s="302"/>
      <c r="H246" s="18"/>
      <c r="I246" s="50"/>
      <c r="J246" s="50"/>
      <c r="K246" s="50"/>
      <c r="L246" s="50"/>
      <c r="M246" s="50"/>
      <c r="N246" s="50"/>
      <c r="O246" s="50"/>
      <c r="P246" s="50"/>
      <c r="Q246" s="57"/>
      <c r="R246" s="58"/>
      <c r="S246" s="58"/>
      <c r="T246" s="58"/>
      <c r="U246" s="58"/>
      <c r="V246" s="256"/>
      <c r="W246" s="59"/>
      <c r="X246" s="60"/>
      <c r="Y246" s="27"/>
      <c r="Z246" s="27"/>
      <c r="AA246" s="27"/>
      <c r="AB246" s="27"/>
      <c r="AC246" s="27"/>
      <c r="AD246" s="26"/>
      <c r="AE246" s="9"/>
    </row>
    <row r="247" spans="1:31" ht="27.75" customHeight="1">
      <c r="A247" s="14">
        <v>239</v>
      </c>
      <c r="B247" s="300"/>
      <c r="C247" s="16"/>
      <c r="D247" s="257"/>
      <c r="E247" s="301"/>
      <c r="F247" s="303"/>
      <c r="G247" s="302"/>
      <c r="H247" s="18"/>
      <c r="I247" s="50"/>
      <c r="J247" s="50"/>
      <c r="K247" s="50"/>
      <c r="L247" s="50"/>
      <c r="M247" s="50"/>
      <c r="N247" s="50"/>
      <c r="O247" s="50"/>
      <c r="P247" s="50"/>
      <c r="Q247" s="57"/>
      <c r="R247" s="58"/>
      <c r="S247" s="58"/>
      <c r="T247" s="58"/>
      <c r="U247" s="58"/>
      <c r="V247" s="256"/>
      <c r="W247" s="59"/>
      <c r="X247" s="60"/>
      <c r="Y247" s="27"/>
      <c r="Z247" s="27"/>
      <c r="AA247" s="27"/>
      <c r="AB247" s="27"/>
      <c r="AC247" s="27"/>
      <c r="AD247" s="26"/>
      <c r="AE247" s="9"/>
    </row>
    <row r="248" spans="1:31" ht="27.75" customHeight="1">
      <c r="A248" s="14">
        <v>240</v>
      </c>
      <c r="B248" s="300"/>
      <c r="C248" s="16"/>
      <c r="D248" s="257"/>
      <c r="E248" s="301"/>
      <c r="F248" s="303"/>
      <c r="G248" s="302"/>
      <c r="H248" s="18"/>
      <c r="I248" s="50"/>
      <c r="J248" s="50"/>
      <c r="K248" s="50"/>
      <c r="L248" s="50"/>
      <c r="M248" s="50"/>
      <c r="N248" s="50"/>
      <c r="O248" s="50"/>
      <c r="P248" s="50"/>
      <c r="Q248" s="57"/>
      <c r="R248" s="58"/>
      <c r="S248" s="58"/>
      <c r="T248" s="58"/>
      <c r="U248" s="58"/>
      <c r="V248" s="256"/>
      <c r="W248" s="59"/>
      <c r="X248" s="60"/>
      <c r="Y248" s="27"/>
      <c r="Z248" s="27"/>
      <c r="AA248" s="27"/>
      <c r="AB248" s="27"/>
      <c r="AC248" s="27"/>
      <c r="AD248" s="26"/>
      <c r="AE248" s="9"/>
    </row>
    <row r="249" spans="1:31" ht="27.75" customHeight="1">
      <c r="A249" s="14">
        <v>241</v>
      </c>
      <c r="B249" s="300"/>
      <c r="C249" s="16"/>
      <c r="D249" s="257"/>
      <c r="E249" s="301"/>
      <c r="F249" s="303"/>
      <c r="G249" s="302"/>
      <c r="H249" s="18"/>
      <c r="I249" s="50"/>
      <c r="J249" s="50"/>
      <c r="K249" s="50"/>
      <c r="L249" s="50"/>
      <c r="M249" s="50"/>
      <c r="N249" s="50"/>
      <c r="O249" s="50"/>
      <c r="P249" s="50"/>
      <c r="Q249" s="57"/>
      <c r="R249" s="58"/>
      <c r="S249" s="58"/>
      <c r="T249" s="58"/>
      <c r="U249" s="58"/>
      <c r="V249" s="256"/>
      <c r="W249" s="59"/>
      <c r="X249" s="60"/>
      <c r="Y249" s="27"/>
      <c r="Z249" s="27"/>
      <c r="AA249" s="27"/>
      <c r="AB249" s="27"/>
      <c r="AC249" s="27"/>
      <c r="AD249" s="26"/>
      <c r="AE249" s="9"/>
    </row>
    <row r="250" spans="1:31" ht="27.75" customHeight="1">
      <c r="A250" s="14">
        <v>242</v>
      </c>
      <c r="B250" s="300"/>
      <c r="C250" s="16"/>
      <c r="D250" s="257"/>
      <c r="E250" s="301"/>
      <c r="F250" s="303"/>
      <c r="G250" s="302"/>
      <c r="H250" s="18"/>
      <c r="I250" s="50"/>
      <c r="J250" s="50"/>
      <c r="K250" s="50"/>
      <c r="L250" s="50"/>
      <c r="M250" s="50"/>
      <c r="N250" s="50"/>
      <c r="O250" s="50"/>
      <c r="P250" s="50"/>
      <c r="Q250" s="57"/>
      <c r="R250" s="58"/>
      <c r="S250" s="58"/>
      <c r="T250" s="58"/>
      <c r="U250" s="58"/>
      <c r="V250" s="256"/>
      <c r="W250" s="59"/>
      <c r="X250" s="60"/>
      <c r="Y250" s="27"/>
      <c r="Z250" s="27"/>
      <c r="AA250" s="27"/>
      <c r="AB250" s="27"/>
      <c r="AC250" s="27"/>
      <c r="AD250" s="26"/>
      <c r="AE250" s="9"/>
    </row>
    <row r="251" spans="1:31" ht="27.75" customHeight="1">
      <c r="A251" s="14">
        <v>243</v>
      </c>
      <c r="B251" s="300"/>
      <c r="C251" s="16"/>
      <c r="D251" s="257"/>
      <c r="E251" s="301"/>
      <c r="F251" s="303"/>
      <c r="G251" s="302"/>
      <c r="H251" s="18"/>
      <c r="I251" s="50"/>
      <c r="J251" s="50"/>
      <c r="K251" s="50"/>
      <c r="L251" s="50"/>
      <c r="M251" s="50"/>
      <c r="N251" s="50"/>
      <c r="O251" s="50"/>
      <c r="P251" s="50"/>
      <c r="Q251" s="57"/>
      <c r="R251" s="58"/>
      <c r="S251" s="58"/>
      <c r="T251" s="58"/>
      <c r="U251" s="58"/>
      <c r="V251" s="256"/>
      <c r="W251" s="59"/>
      <c r="X251" s="60"/>
      <c r="Y251" s="27"/>
      <c r="Z251" s="27"/>
      <c r="AA251" s="27"/>
      <c r="AB251" s="27"/>
      <c r="AC251" s="27"/>
      <c r="AD251" s="26"/>
      <c r="AE251" s="9"/>
    </row>
    <row r="252" spans="1:31" ht="27.75" customHeight="1">
      <c r="A252" s="14">
        <v>244</v>
      </c>
      <c r="B252" s="300"/>
      <c r="C252" s="16"/>
      <c r="D252" s="257"/>
      <c r="E252" s="301"/>
      <c r="F252" s="303"/>
      <c r="G252" s="302"/>
      <c r="H252" s="18"/>
      <c r="I252" s="50"/>
      <c r="J252" s="50"/>
      <c r="K252" s="50"/>
      <c r="L252" s="50"/>
      <c r="M252" s="50"/>
      <c r="N252" s="50"/>
      <c r="O252" s="50"/>
      <c r="P252" s="50"/>
      <c r="Q252" s="57"/>
      <c r="R252" s="58"/>
      <c r="S252" s="58"/>
      <c r="T252" s="58"/>
      <c r="U252" s="58"/>
      <c r="V252" s="256"/>
      <c r="W252" s="59"/>
      <c r="X252" s="60"/>
      <c r="Y252" s="27"/>
      <c r="Z252" s="27"/>
      <c r="AA252" s="27"/>
      <c r="AB252" s="27"/>
      <c r="AC252" s="27"/>
      <c r="AD252" s="26"/>
      <c r="AE252" s="9"/>
    </row>
    <row r="253" spans="1:31" ht="27.75" customHeight="1">
      <c r="A253" s="14">
        <v>245</v>
      </c>
      <c r="B253" s="300"/>
      <c r="C253" s="16"/>
      <c r="D253" s="257"/>
      <c r="E253" s="301"/>
      <c r="F253" s="303"/>
      <c r="G253" s="302"/>
      <c r="H253" s="18"/>
      <c r="I253" s="50"/>
      <c r="J253" s="50"/>
      <c r="K253" s="50"/>
      <c r="L253" s="50"/>
      <c r="M253" s="50"/>
      <c r="N253" s="50"/>
      <c r="O253" s="50"/>
      <c r="P253" s="50"/>
      <c r="Q253" s="57"/>
      <c r="R253" s="58"/>
      <c r="S253" s="58"/>
      <c r="T253" s="58"/>
      <c r="U253" s="58"/>
      <c r="V253" s="256"/>
      <c r="W253" s="59"/>
      <c r="X253" s="60"/>
      <c r="Y253" s="27"/>
      <c r="Z253" s="27"/>
      <c r="AA253" s="27"/>
      <c r="AB253" s="27"/>
      <c r="AC253" s="27"/>
      <c r="AD253" s="26"/>
      <c r="AE253" s="9"/>
    </row>
    <row r="254" spans="1:31" ht="27.75" customHeight="1">
      <c r="A254" s="14">
        <v>246</v>
      </c>
      <c r="B254" s="300"/>
      <c r="C254" s="16"/>
      <c r="D254" s="257"/>
      <c r="E254" s="301"/>
      <c r="F254" s="303"/>
      <c r="G254" s="302"/>
      <c r="H254" s="18"/>
      <c r="I254" s="50"/>
      <c r="J254" s="50"/>
      <c r="K254" s="50"/>
      <c r="L254" s="50"/>
      <c r="M254" s="50"/>
      <c r="N254" s="50"/>
      <c r="O254" s="50"/>
      <c r="P254" s="50"/>
      <c r="Q254" s="57"/>
      <c r="R254" s="58"/>
      <c r="S254" s="58"/>
      <c r="T254" s="58"/>
      <c r="U254" s="58"/>
      <c r="V254" s="256"/>
      <c r="W254" s="59"/>
      <c r="X254" s="60"/>
      <c r="Y254" s="27"/>
      <c r="Z254" s="27"/>
      <c r="AA254" s="27"/>
      <c r="AB254" s="27"/>
      <c r="AC254" s="27"/>
      <c r="AD254" s="26"/>
      <c r="AE254" s="9"/>
    </row>
    <row r="255" spans="1:31" ht="27.75" customHeight="1">
      <c r="A255" s="14">
        <v>247</v>
      </c>
      <c r="B255" s="300"/>
      <c r="C255" s="16"/>
      <c r="D255" s="257"/>
      <c r="E255" s="301"/>
      <c r="F255" s="303"/>
      <c r="G255" s="302"/>
      <c r="H255" s="18"/>
      <c r="I255" s="50"/>
      <c r="J255" s="50"/>
      <c r="K255" s="50"/>
      <c r="L255" s="50"/>
      <c r="M255" s="50"/>
      <c r="N255" s="50"/>
      <c r="O255" s="50"/>
      <c r="P255" s="50"/>
      <c r="Q255" s="57"/>
      <c r="R255" s="58"/>
      <c r="S255" s="58"/>
      <c r="T255" s="58"/>
      <c r="U255" s="58"/>
      <c r="V255" s="256"/>
      <c r="W255" s="59"/>
      <c r="X255" s="60"/>
      <c r="Y255" s="27"/>
      <c r="Z255" s="27"/>
      <c r="AA255" s="27"/>
      <c r="AB255" s="27"/>
      <c r="AC255" s="27"/>
      <c r="AD255" s="26"/>
      <c r="AE255" s="9"/>
    </row>
    <row r="256" spans="1:31" ht="27.75" customHeight="1">
      <c r="A256" s="14">
        <v>248</v>
      </c>
      <c r="B256" s="300"/>
      <c r="C256" s="16"/>
      <c r="D256" s="257"/>
      <c r="E256" s="301"/>
      <c r="F256" s="303"/>
      <c r="G256" s="302"/>
      <c r="H256" s="18"/>
      <c r="I256" s="50"/>
      <c r="J256" s="50"/>
      <c r="K256" s="50"/>
      <c r="L256" s="50"/>
      <c r="M256" s="50"/>
      <c r="N256" s="50"/>
      <c r="O256" s="50"/>
      <c r="P256" s="50"/>
      <c r="Q256" s="57"/>
      <c r="R256" s="58"/>
      <c r="S256" s="58"/>
      <c r="T256" s="58"/>
      <c r="U256" s="58"/>
      <c r="V256" s="256"/>
      <c r="W256" s="59"/>
      <c r="X256" s="60"/>
      <c r="Y256" s="27"/>
      <c r="Z256" s="27"/>
      <c r="AA256" s="27"/>
      <c r="AB256" s="27"/>
      <c r="AC256" s="27"/>
      <c r="AD256" s="26"/>
      <c r="AE256" s="9"/>
    </row>
    <row r="257" spans="1:31" ht="27.75" customHeight="1">
      <c r="A257" s="14">
        <v>249</v>
      </c>
      <c r="B257" s="300"/>
      <c r="C257" s="16"/>
      <c r="D257" s="257"/>
      <c r="E257" s="301"/>
      <c r="F257" s="303"/>
      <c r="G257" s="302"/>
      <c r="H257" s="18"/>
      <c r="I257" s="50"/>
      <c r="J257" s="50"/>
      <c r="K257" s="50"/>
      <c r="L257" s="50"/>
      <c r="M257" s="50"/>
      <c r="N257" s="50"/>
      <c r="O257" s="50"/>
      <c r="P257" s="50"/>
      <c r="Q257" s="57"/>
      <c r="R257" s="58"/>
      <c r="S257" s="58"/>
      <c r="T257" s="58"/>
      <c r="U257" s="58"/>
      <c r="V257" s="256"/>
      <c r="W257" s="59"/>
      <c r="X257" s="60"/>
      <c r="Y257" s="27"/>
      <c r="Z257" s="27"/>
      <c r="AA257" s="27"/>
      <c r="AB257" s="27"/>
      <c r="AC257" s="27"/>
      <c r="AD257" s="26"/>
      <c r="AE257" s="9"/>
    </row>
    <row r="258" spans="1:31" ht="27.75" customHeight="1">
      <c r="A258" s="14">
        <v>250</v>
      </c>
      <c r="B258" s="300"/>
      <c r="C258" s="16"/>
      <c r="D258" s="257"/>
      <c r="E258" s="301"/>
      <c r="F258" s="303"/>
      <c r="G258" s="302"/>
      <c r="H258" s="18"/>
      <c r="I258" s="50"/>
      <c r="J258" s="50"/>
      <c r="K258" s="50"/>
      <c r="L258" s="50"/>
      <c r="M258" s="50"/>
      <c r="N258" s="50"/>
      <c r="O258" s="50"/>
      <c r="P258" s="50"/>
      <c r="Q258" s="57"/>
      <c r="R258" s="58"/>
      <c r="S258" s="58"/>
      <c r="T258" s="58"/>
      <c r="U258" s="58"/>
      <c r="V258" s="256"/>
      <c r="W258" s="59"/>
      <c r="X258" s="60"/>
      <c r="Y258" s="27"/>
      <c r="Z258" s="27"/>
      <c r="AA258" s="27"/>
      <c r="AB258" s="27"/>
      <c r="AC258" s="27"/>
      <c r="AD258" s="26"/>
      <c r="AE258" s="9"/>
    </row>
    <row r="259" spans="1:31" ht="27.75" customHeight="1">
      <c r="A259" s="14">
        <v>251</v>
      </c>
      <c r="B259" s="300"/>
      <c r="C259" s="16"/>
      <c r="D259" s="257"/>
      <c r="E259" s="301"/>
      <c r="F259" s="303"/>
      <c r="G259" s="302"/>
      <c r="H259" s="18"/>
      <c r="I259" s="50"/>
      <c r="J259" s="50"/>
      <c r="K259" s="50"/>
      <c r="L259" s="50"/>
      <c r="M259" s="50"/>
      <c r="N259" s="50"/>
      <c r="O259" s="50"/>
      <c r="P259" s="50"/>
      <c r="Q259" s="57"/>
      <c r="R259" s="58"/>
      <c r="S259" s="58"/>
      <c r="T259" s="58"/>
      <c r="U259" s="58"/>
      <c r="V259" s="256"/>
      <c r="W259" s="59"/>
      <c r="X259" s="60"/>
      <c r="Y259" s="27"/>
      <c r="Z259" s="27"/>
      <c r="AA259" s="27"/>
      <c r="AB259" s="27"/>
      <c r="AC259" s="27"/>
      <c r="AD259" s="26"/>
      <c r="AE259" s="9"/>
    </row>
    <row r="260" spans="1:31" ht="27.75" customHeight="1">
      <c r="A260" s="14">
        <v>252</v>
      </c>
      <c r="B260" s="300"/>
      <c r="C260" s="16"/>
      <c r="D260" s="257"/>
      <c r="E260" s="301"/>
      <c r="F260" s="303"/>
      <c r="G260" s="302"/>
      <c r="H260" s="18"/>
      <c r="I260" s="50"/>
      <c r="J260" s="50"/>
      <c r="K260" s="50"/>
      <c r="L260" s="50"/>
      <c r="M260" s="50"/>
      <c r="N260" s="50"/>
      <c r="O260" s="50"/>
      <c r="P260" s="50"/>
      <c r="Q260" s="57"/>
      <c r="R260" s="58"/>
      <c r="S260" s="58"/>
      <c r="T260" s="58"/>
      <c r="U260" s="58"/>
      <c r="V260" s="256"/>
      <c r="W260" s="59"/>
      <c r="X260" s="60"/>
      <c r="Y260" s="27"/>
      <c r="Z260" s="27"/>
      <c r="AA260" s="27"/>
      <c r="AB260" s="27"/>
      <c r="AC260" s="27"/>
      <c r="AD260" s="26"/>
      <c r="AE260" s="9"/>
    </row>
    <row r="261" spans="1:31" ht="27.75" customHeight="1">
      <c r="A261" s="14">
        <v>253</v>
      </c>
      <c r="B261" s="300"/>
      <c r="C261" s="16"/>
      <c r="D261" s="257"/>
      <c r="E261" s="301"/>
      <c r="F261" s="303"/>
      <c r="G261" s="302"/>
      <c r="H261" s="18"/>
      <c r="I261" s="50"/>
      <c r="J261" s="50"/>
      <c r="K261" s="50"/>
      <c r="L261" s="50"/>
      <c r="M261" s="50"/>
      <c r="N261" s="50"/>
      <c r="O261" s="50"/>
      <c r="P261" s="50"/>
      <c r="Q261" s="57"/>
      <c r="R261" s="58"/>
      <c r="S261" s="58"/>
      <c r="T261" s="58"/>
      <c r="U261" s="58"/>
      <c r="V261" s="256"/>
      <c r="W261" s="59"/>
      <c r="X261" s="60"/>
      <c r="Y261" s="27"/>
      <c r="Z261" s="27"/>
      <c r="AA261" s="27"/>
      <c r="AB261" s="27"/>
      <c r="AC261" s="27"/>
      <c r="AD261" s="26"/>
      <c r="AE261" s="9"/>
    </row>
    <row r="262" spans="1:31" ht="27.75" customHeight="1">
      <c r="A262" s="14">
        <v>254</v>
      </c>
      <c r="B262" s="300"/>
      <c r="C262" s="16"/>
      <c r="D262" s="257"/>
      <c r="E262" s="301"/>
      <c r="F262" s="303"/>
      <c r="G262" s="302"/>
      <c r="H262" s="18"/>
      <c r="I262" s="50"/>
      <c r="J262" s="50"/>
      <c r="K262" s="50"/>
      <c r="L262" s="50"/>
      <c r="M262" s="50"/>
      <c r="N262" s="50"/>
      <c r="O262" s="50"/>
      <c r="P262" s="50"/>
      <c r="Q262" s="57"/>
      <c r="R262" s="58"/>
      <c r="S262" s="58"/>
      <c r="T262" s="58"/>
      <c r="U262" s="58"/>
      <c r="V262" s="256"/>
      <c r="W262" s="59"/>
      <c r="X262" s="60"/>
      <c r="Y262" s="27"/>
      <c r="Z262" s="27"/>
      <c r="AA262" s="27"/>
      <c r="AB262" s="27"/>
      <c r="AC262" s="27"/>
      <c r="AD262" s="26"/>
      <c r="AE262" s="9"/>
    </row>
    <row r="263" spans="1:31" ht="27.75" customHeight="1">
      <c r="A263" s="14">
        <v>255</v>
      </c>
      <c r="B263" s="300"/>
      <c r="C263" s="16"/>
      <c r="D263" s="257"/>
      <c r="E263" s="301"/>
      <c r="F263" s="303"/>
      <c r="G263" s="302"/>
      <c r="H263" s="18"/>
      <c r="I263" s="50"/>
      <c r="J263" s="50"/>
      <c r="K263" s="50"/>
      <c r="L263" s="50"/>
      <c r="M263" s="50"/>
      <c r="N263" s="50"/>
      <c r="O263" s="50"/>
      <c r="P263" s="50"/>
      <c r="Q263" s="57"/>
      <c r="R263" s="58"/>
      <c r="S263" s="58"/>
      <c r="T263" s="58"/>
      <c r="U263" s="58"/>
      <c r="V263" s="256"/>
      <c r="W263" s="59"/>
      <c r="X263" s="60"/>
      <c r="Y263" s="27"/>
      <c r="Z263" s="27"/>
      <c r="AA263" s="27"/>
      <c r="AB263" s="27"/>
      <c r="AC263" s="27"/>
      <c r="AD263" s="26"/>
      <c r="AE263" s="9"/>
    </row>
    <row r="264" spans="1:31" ht="27.75" customHeight="1">
      <c r="A264" s="14">
        <v>256</v>
      </c>
      <c r="B264" s="300"/>
      <c r="C264" s="16"/>
      <c r="D264" s="257"/>
      <c r="E264" s="301"/>
      <c r="F264" s="303"/>
      <c r="G264" s="302"/>
      <c r="H264" s="18"/>
      <c r="I264" s="50"/>
      <c r="J264" s="50"/>
      <c r="K264" s="50"/>
      <c r="L264" s="50"/>
      <c r="M264" s="50"/>
      <c r="N264" s="50"/>
      <c r="O264" s="50"/>
      <c r="P264" s="50"/>
      <c r="Q264" s="57"/>
      <c r="R264" s="58"/>
      <c r="S264" s="58"/>
      <c r="T264" s="58"/>
      <c r="U264" s="58"/>
      <c r="V264" s="256"/>
      <c r="W264" s="59"/>
      <c r="X264" s="60"/>
      <c r="Y264" s="27"/>
      <c r="Z264" s="27"/>
      <c r="AA264" s="27"/>
      <c r="AB264" s="27"/>
      <c r="AC264" s="27"/>
      <c r="AD264" s="26"/>
      <c r="AE264" s="9"/>
    </row>
    <row r="265" spans="1:31" ht="27.75" customHeight="1">
      <c r="A265" s="14">
        <v>257</v>
      </c>
      <c r="B265" s="300"/>
      <c r="C265" s="16"/>
      <c r="D265" s="257"/>
      <c r="E265" s="301"/>
      <c r="F265" s="303"/>
      <c r="G265" s="302"/>
      <c r="H265" s="18"/>
      <c r="I265" s="50"/>
      <c r="J265" s="50"/>
      <c r="K265" s="50"/>
      <c r="L265" s="50"/>
      <c r="M265" s="50"/>
      <c r="N265" s="50"/>
      <c r="O265" s="50"/>
      <c r="P265" s="50"/>
      <c r="Q265" s="57"/>
      <c r="R265" s="58"/>
      <c r="S265" s="58"/>
      <c r="T265" s="58"/>
      <c r="U265" s="58"/>
      <c r="V265" s="256"/>
      <c r="W265" s="59"/>
      <c r="X265" s="60"/>
      <c r="Y265" s="27"/>
      <c r="Z265" s="27"/>
      <c r="AA265" s="27"/>
      <c r="AB265" s="27"/>
      <c r="AC265" s="27"/>
      <c r="AD265" s="26"/>
      <c r="AE265" s="9"/>
    </row>
    <row r="266" spans="1:31" ht="27.75" customHeight="1">
      <c r="A266" s="14">
        <v>258</v>
      </c>
      <c r="B266" s="300"/>
      <c r="C266" s="16"/>
      <c r="D266" s="257"/>
      <c r="E266" s="301"/>
      <c r="F266" s="303"/>
      <c r="G266" s="302"/>
      <c r="H266" s="18"/>
      <c r="I266" s="50"/>
      <c r="J266" s="50"/>
      <c r="K266" s="50"/>
      <c r="L266" s="50"/>
      <c r="M266" s="50"/>
      <c r="N266" s="50"/>
      <c r="O266" s="50"/>
      <c r="P266" s="50"/>
      <c r="Q266" s="57"/>
      <c r="R266" s="58"/>
      <c r="S266" s="58"/>
      <c r="T266" s="58"/>
      <c r="U266" s="58"/>
      <c r="V266" s="256"/>
      <c r="W266" s="59"/>
      <c r="X266" s="60"/>
      <c r="Y266" s="27"/>
      <c r="Z266" s="27"/>
      <c r="AA266" s="27"/>
      <c r="AB266" s="27"/>
      <c r="AC266" s="27"/>
      <c r="AD266" s="26"/>
      <c r="AE266" s="9"/>
    </row>
    <row r="267" spans="1:31" ht="27.75" customHeight="1">
      <c r="A267" s="14">
        <v>259</v>
      </c>
      <c r="B267" s="300"/>
      <c r="C267" s="16"/>
      <c r="D267" s="257"/>
      <c r="E267" s="301"/>
      <c r="F267" s="303"/>
      <c r="G267" s="302"/>
      <c r="H267" s="18"/>
      <c r="I267" s="50"/>
      <c r="J267" s="50"/>
      <c r="K267" s="50"/>
      <c r="L267" s="50"/>
      <c r="M267" s="50"/>
      <c r="N267" s="50"/>
      <c r="O267" s="50"/>
      <c r="P267" s="50"/>
      <c r="Q267" s="57"/>
      <c r="R267" s="58"/>
      <c r="S267" s="58"/>
      <c r="T267" s="58"/>
      <c r="U267" s="58"/>
      <c r="V267" s="256"/>
      <c r="W267" s="59"/>
      <c r="X267" s="60"/>
      <c r="Y267" s="27"/>
      <c r="Z267" s="27"/>
      <c r="AA267" s="27"/>
      <c r="AB267" s="27"/>
      <c r="AC267" s="27"/>
      <c r="AD267" s="26"/>
      <c r="AE267" s="9"/>
    </row>
    <row r="268" spans="1:31" ht="27.75" customHeight="1">
      <c r="A268" s="14">
        <v>260</v>
      </c>
      <c r="B268" s="300"/>
      <c r="C268" s="16"/>
      <c r="D268" s="257"/>
      <c r="E268" s="301"/>
      <c r="F268" s="303"/>
      <c r="G268" s="302"/>
      <c r="H268" s="18"/>
      <c r="I268" s="50"/>
      <c r="J268" s="50"/>
      <c r="K268" s="50"/>
      <c r="L268" s="50"/>
      <c r="M268" s="50"/>
      <c r="N268" s="50"/>
      <c r="O268" s="50"/>
      <c r="P268" s="50"/>
      <c r="Q268" s="57"/>
      <c r="R268" s="58"/>
      <c r="S268" s="58"/>
      <c r="T268" s="58"/>
      <c r="U268" s="58"/>
      <c r="V268" s="256"/>
      <c r="W268" s="59"/>
      <c r="X268" s="60"/>
      <c r="Y268" s="27"/>
      <c r="Z268" s="27"/>
      <c r="AA268" s="27"/>
      <c r="AB268" s="27"/>
      <c r="AC268" s="27"/>
      <c r="AD268" s="26"/>
      <c r="AE268" s="9"/>
    </row>
    <row r="269" spans="1:31" ht="27.75" customHeight="1">
      <c r="A269" s="14">
        <v>261</v>
      </c>
      <c r="B269" s="300"/>
      <c r="C269" s="16"/>
      <c r="D269" s="257"/>
      <c r="E269" s="301"/>
      <c r="F269" s="303"/>
      <c r="G269" s="302"/>
      <c r="H269" s="18"/>
      <c r="I269" s="50"/>
      <c r="J269" s="50"/>
      <c r="K269" s="50"/>
      <c r="L269" s="50"/>
      <c r="M269" s="50"/>
      <c r="N269" s="50"/>
      <c r="O269" s="50"/>
      <c r="P269" s="50"/>
      <c r="Q269" s="57"/>
      <c r="R269" s="58"/>
      <c r="S269" s="58"/>
      <c r="T269" s="58"/>
      <c r="U269" s="58"/>
      <c r="V269" s="256"/>
      <c r="W269" s="59"/>
      <c r="X269" s="60"/>
      <c r="Y269" s="27"/>
      <c r="Z269" s="27"/>
      <c r="AA269" s="27"/>
      <c r="AB269" s="27"/>
      <c r="AC269" s="27"/>
      <c r="AD269" s="26"/>
      <c r="AE269" s="9"/>
    </row>
    <row r="270" spans="1:31" ht="27.75" customHeight="1">
      <c r="A270" s="14">
        <v>262</v>
      </c>
      <c r="B270" s="300"/>
      <c r="C270" s="16"/>
      <c r="D270" s="257"/>
      <c r="E270" s="301"/>
      <c r="F270" s="303"/>
      <c r="G270" s="302"/>
      <c r="H270" s="18"/>
      <c r="I270" s="50"/>
      <c r="J270" s="50"/>
      <c r="K270" s="50"/>
      <c r="L270" s="50"/>
      <c r="M270" s="50"/>
      <c r="N270" s="50"/>
      <c r="O270" s="50"/>
      <c r="P270" s="50"/>
      <c r="Q270" s="57"/>
      <c r="R270" s="58"/>
      <c r="S270" s="58"/>
      <c r="T270" s="58"/>
      <c r="U270" s="58"/>
      <c r="V270" s="256"/>
      <c r="W270" s="59"/>
      <c r="X270" s="60"/>
      <c r="Y270" s="27"/>
      <c r="Z270" s="27"/>
      <c r="AA270" s="27"/>
      <c r="AB270" s="27"/>
      <c r="AC270" s="27"/>
      <c r="AD270" s="26"/>
      <c r="AE270" s="9"/>
    </row>
    <row r="271" spans="1:31" ht="27.75" customHeight="1">
      <c r="A271" s="14">
        <v>263</v>
      </c>
      <c r="B271" s="300"/>
      <c r="C271" s="16"/>
      <c r="D271" s="257"/>
      <c r="E271" s="301"/>
      <c r="F271" s="303"/>
      <c r="G271" s="302"/>
      <c r="H271" s="18"/>
      <c r="I271" s="50"/>
      <c r="J271" s="50"/>
      <c r="K271" s="50"/>
      <c r="L271" s="50"/>
      <c r="M271" s="50"/>
      <c r="N271" s="50"/>
      <c r="O271" s="50"/>
      <c r="P271" s="50"/>
      <c r="Q271" s="57"/>
      <c r="R271" s="58"/>
      <c r="S271" s="58"/>
      <c r="T271" s="58"/>
      <c r="U271" s="58"/>
      <c r="V271" s="256"/>
      <c r="W271" s="59"/>
      <c r="X271" s="60"/>
      <c r="Y271" s="27"/>
      <c r="Z271" s="27"/>
      <c r="AA271" s="27"/>
      <c r="AB271" s="27"/>
      <c r="AC271" s="27"/>
      <c r="AD271" s="26"/>
      <c r="AE271" s="9"/>
    </row>
    <row r="272" spans="1:31" ht="27.75" customHeight="1">
      <c r="A272" s="14">
        <v>264</v>
      </c>
      <c r="B272" s="300"/>
      <c r="C272" s="16"/>
      <c r="D272" s="257"/>
      <c r="E272" s="301"/>
      <c r="F272" s="303"/>
      <c r="G272" s="302"/>
      <c r="H272" s="18"/>
      <c r="I272" s="50"/>
      <c r="J272" s="50"/>
      <c r="K272" s="50"/>
      <c r="L272" s="50"/>
      <c r="M272" s="50"/>
      <c r="N272" s="50"/>
      <c r="O272" s="50"/>
      <c r="P272" s="50"/>
      <c r="Q272" s="57"/>
      <c r="R272" s="58"/>
      <c r="S272" s="58"/>
      <c r="T272" s="58"/>
      <c r="U272" s="58"/>
      <c r="V272" s="256"/>
      <c r="W272" s="59"/>
      <c r="X272" s="60"/>
      <c r="Y272" s="27"/>
      <c r="Z272" s="27"/>
      <c r="AA272" s="27"/>
      <c r="AB272" s="27"/>
      <c r="AC272" s="27"/>
      <c r="AD272" s="26"/>
      <c r="AE272" s="9"/>
    </row>
    <row r="273" spans="1:31" ht="27.75" customHeight="1">
      <c r="A273" s="14">
        <v>265</v>
      </c>
      <c r="B273" s="300"/>
      <c r="C273" s="16"/>
      <c r="D273" s="257"/>
      <c r="E273" s="301"/>
      <c r="F273" s="303"/>
      <c r="G273" s="302"/>
      <c r="H273" s="18"/>
      <c r="I273" s="50"/>
      <c r="J273" s="50"/>
      <c r="K273" s="50"/>
      <c r="L273" s="50"/>
      <c r="M273" s="50"/>
      <c r="N273" s="50"/>
      <c r="O273" s="50"/>
      <c r="P273" s="50"/>
      <c r="Q273" s="57"/>
      <c r="R273" s="58"/>
      <c r="S273" s="58"/>
      <c r="T273" s="58"/>
      <c r="U273" s="58"/>
      <c r="V273" s="256"/>
      <c r="W273" s="59"/>
      <c r="X273" s="60"/>
      <c r="Y273" s="27"/>
      <c r="Z273" s="27"/>
      <c r="AA273" s="27"/>
      <c r="AB273" s="27"/>
      <c r="AC273" s="27"/>
      <c r="AD273" s="26"/>
      <c r="AE273" s="9"/>
    </row>
    <row r="274" spans="1:31" ht="27.75" customHeight="1">
      <c r="A274" s="14">
        <v>266</v>
      </c>
      <c r="B274" s="300"/>
      <c r="C274" s="16"/>
      <c r="D274" s="257"/>
      <c r="E274" s="301"/>
      <c r="F274" s="303"/>
      <c r="G274" s="302"/>
      <c r="H274" s="18"/>
      <c r="I274" s="50"/>
      <c r="J274" s="50"/>
      <c r="K274" s="50"/>
      <c r="L274" s="50"/>
      <c r="M274" s="50"/>
      <c r="N274" s="50"/>
      <c r="O274" s="50"/>
      <c r="P274" s="50"/>
      <c r="Q274" s="57"/>
      <c r="R274" s="58"/>
      <c r="S274" s="58"/>
      <c r="T274" s="58"/>
      <c r="U274" s="58"/>
      <c r="V274" s="256"/>
      <c r="W274" s="59"/>
      <c r="X274" s="60"/>
      <c r="Y274" s="27"/>
      <c r="Z274" s="27"/>
      <c r="AA274" s="27"/>
      <c r="AB274" s="27"/>
      <c r="AC274" s="27"/>
      <c r="AD274" s="26"/>
      <c r="AE274" s="9"/>
    </row>
    <row r="275" spans="1:31" ht="27.75" customHeight="1">
      <c r="A275" s="14">
        <v>267</v>
      </c>
      <c r="B275" s="300"/>
      <c r="C275" s="16"/>
      <c r="D275" s="257"/>
      <c r="E275" s="301"/>
      <c r="F275" s="303"/>
      <c r="G275" s="302"/>
      <c r="H275" s="18"/>
      <c r="I275" s="50"/>
      <c r="J275" s="50"/>
      <c r="K275" s="50"/>
      <c r="L275" s="50"/>
      <c r="M275" s="50"/>
      <c r="N275" s="50"/>
      <c r="O275" s="50"/>
      <c r="P275" s="50"/>
      <c r="Q275" s="57"/>
      <c r="R275" s="58"/>
      <c r="S275" s="58"/>
      <c r="T275" s="58"/>
      <c r="U275" s="58"/>
      <c r="V275" s="256"/>
      <c r="W275" s="59"/>
      <c r="X275" s="60"/>
      <c r="Y275" s="27"/>
      <c r="Z275" s="27"/>
      <c r="AA275" s="27"/>
      <c r="AB275" s="27"/>
      <c r="AC275" s="27"/>
      <c r="AD275" s="26"/>
      <c r="AE275" s="9"/>
    </row>
    <row r="276" spans="1:31" ht="27.75" customHeight="1">
      <c r="A276" s="14">
        <v>268</v>
      </c>
      <c r="B276" s="300"/>
      <c r="C276" s="16"/>
      <c r="D276" s="257"/>
      <c r="E276" s="301"/>
      <c r="F276" s="303"/>
      <c r="G276" s="302"/>
      <c r="H276" s="18"/>
      <c r="I276" s="50"/>
      <c r="J276" s="50"/>
      <c r="K276" s="50"/>
      <c r="L276" s="50"/>
      <c r="M276" s="50"/>
      <c r="N276" s="50"/>
      <c r="O276" s="50"/>
      <c r="P276" s="50"/>
      <c r="Q276" s="57"/>
      <c r="R276" s="58"/>
      <c r="S276" s="58"/>
      <c r="T276" s="58"/>
      <c r="U276" s="58"/>
      <c r="V276" s="256"/>
      <c r="W276" s="59"/>
      <c r="X276" s="60"/>
      <c r="Y276" s="27"/>
      <c r="Z276" s="27"/>
      <c r="AA276" s="27"/>
      <c r="AB276" s="27"/>
      <c r="AC276" s="27"/>
      <c r="AD276" s="26"/>
      <c r="AE276" s="9"/>
    </row>
    <row r="277" spans="1:31" ht="27.75" customHeight="1">
      <c r="A277" s="14">
        <v>269</v>
      </c>
      <c r="B277" s="300"/>
      <c r="C277" s="16"/>
      <c r="D277" s="257"/>
      <c r="E277" s="301"/>
      <c r="F277" s="303"/>
      <c r="G277" s="302"/>
      <c r="H277" s="18"/>
      <c r="I277" s="50"/>
      <c r="J277" s="50"/>
      <c r="K277" s="50"/>
      <c r="L277" s="50"/>
      <c r="M277" s="50"/>
      <c r="N277" s="50"/>
      <c r="O277" s="50"/>
      <c r="P277" s="50"/>
      <c r="Q277" s="57"/>
      <c r="R277" s="58"/>
      <c r="S277" s="58"/>
      <c r="T277" s="58"/>
      <c r="U277" s="58"/>
      <c r="V277" s="256"/>
      <c r="W277" s="59"/>
      <c r="X277" s="60"/>
      <c r="Y277" s="27"/>
      <c r="Z277" s="27"/>
      <c r="AA277" s="27"/>
      <c r="AB277" s="27"/>
      <c r="AC277" s="27"/>
      <c r="AD277" s="26"/>
      <c r="AE277" s="9"/>
    </row>
    <row r="278" spans="1:31" ht="27.75" customHeight="1">
      <c r="A278" s="14">
        <v>270</v>
      </c>
      <c r="B278" s="300"/>
      <c r="C278" s="16"/>
      <c r="D278" s="257"/>
      <c r="E278" s="301"/>
      <c r="F278" s="303"/>
      <c r="G278" s="302"/>
      <c r="H278" s="18"/>
      <c r="I278" s="50"/>
      <c r="J278" s="50"/>
      <c r="K278" s="50"/>
      <c r="L278" s="50"/>
      <c r="M278" s="50"/>
      <c r="N278" s="50"/>
      <c r="O278" s="50"/>
      <c r="P278" s="50"/>
      <c r="Q278" s="57"/>
      <c r="R278" s="58"/>
      <c r="S278" s="58"/>
      <c r="T278" s="58"/>
      <c r="U278" s="58"/>
      <c r="V278" s="256"/>
      <c r="W278" s="59"/>
      <c r="X278" s="60"/>
      <c r="Y278" s="27"/>
      <c r="Z278" s="27"/>
      <c r="AA278" s="27"/>
      <c r="AB278" s="27"/>
      <c r="AC278" s="27"/>
      <c r="AD278" s="26"/>
      <c r="AE278" s="9"/>
    </row>
    <row r="279" spans="1:31" ht="27.75" customHeight="1">
      <c r="A279" s="14">
        <v>271</v>
      </c>
      <c r="B279" s="300"/>
      <c r="C279" s="16"/>
      <c r="D279" s="257"/>
      <c r="E279" s="301"/>
      <c r="F279" s="303"/>
      <c r="G279" s="302"/>
      <c r="H279" s="18"/>
      <c r="I279" s="50"/>
      <c r="J279" s="50"/>
      <c r="K279" s="50"/>
      <c r="L279" s="50"/>
      <c r="M279" s="50"/>
      <c r="N279" s="50"/>
      <c r="O279" s="50"/>
      <c r="P279" s="50"/>
      <c r="Q279" s="57"/>
      <c r="R279" s="58"/>
      <c r="S279" s="58"/>
      <c r="T279" s="58"/>
      <c r="U279" s="58"/>
      <c r="V279" s="256"/>
      <c r="W279" s="59"/>
      <c r="X279" s="60"/>
      <c r="Y279" s="27"/>
      <c r="Z279" s="27"/>
      <c r="AA279" s="27"/>
      <c r="AB279" s="27"/>
      <c r="AC279" s="27"/>
      <c r="AD279" s="26"/>
      <c r="AE279" s="9"/>
    </row>
    <row r="280" spans="1:31" ht="27.75" customHeight="1">
      <c r="A280" s="14">
        <v>272</v>
      </c>
      <c r="B280" s="300"/>
      <c r="C280" s="16"/>
      <c r="D280" s="257"/>
      <c r="E280" s="301"/>
      <c r="F280" s="303"/>
      <c r="G280" s="302"/>
      <c r="H280" s="18"/>
      <c r="I280" s="50"/>
      <c r="J280" s="50"/>
      <c r="K280" s="50"/>
      <c r="L280" s="50"/>
      <c r="M280" s="50"/>
      <c r="N280" s="50"/>
      <c r="O280" s="50"/>
      <c r="P280" s="50"/>
      <c r="Q280" s="57"/>
      <c r="R280" s="58"/>
      <c r="S280" s="58"/>
      <c r="T280" s="58"/>
      <c r="U280" s="58"/>
      <c r="V280" s="256"/>
      <c r="W280" s="59"/>
      <c r="X280" s="60"/>
      <c r="Y280" s="27"/>
      <c r="Z280" s="27"/>
      <c r="AA280" s="27"/>
      <c r="AB280" s="27"/>
      <c r="AC280" s="27"/>
      <c r="AD280" s="26"/>
      <c r="AE280" s="9"/>
    </row>
    <row r="281" spans="1:31" ht="27.75" customHeight="1">
      <c r="A281" s="285">
        <v>273</v>
      </c>
      <c r="B281" s="300"/>
      <c r="C281" s="16"/>
      <c r="D281" s="257"/>
      <c r="E281" s="301"/>
      <c r="F281" s="303"/>
      <c r="G281" s="302"/>
      <c r="H281" s="18"/>
      <c r="I281" s="50"/>
      <c r="J281" s="50"/>
      <c r="K281" s="50"/>
      <c r="L281" s="50"/>
      <c r="M281" s="50"/>
      <c r="N281" s="50"/>
      <c r="O281" s="50"/>
      <c r="P281" s="50"/>
      <c r="Q281" s="57"/>
      <c r="R281" s="58"/>
      <c r="S281" s="58"/>
      <c r="T281" s="58"/>
      <c r="U281" s="58"/>
      <c r="V281" s="256"/>
      <c r="W281" s="59"/>
      <c r="X281" s="60"/>
      <c r="Y281" s="27"/>
      <c r="Z281" s="27"/>
      <c r="AA281" s="27"/>
      <c r="AB281" s="27"/>
      <c r="AC281" s="27"/>
      <c r="AD281" s="26"/>
      <c r="AE281" s="9"/>
    </row>
    <row r="282" spans="1:31" ht="27.75" customHeight="1">
      <c r="A282" s="14">
        <v>274</v>
      </c>
      <c r="B282" s="300"/>
      <c r="C282" s="16"/>
      <c r="D282" s="257"/>
      <c r="E282" s="301"/>
      <c r="F282" s="303"/>
      <c r="G282" s="302"/>
      <c r="H282" s="18"/>
      <c r="I282" s="50"/>
      <c r="J282" s="50"/>
      <c r="K282" s="50"/>
      <c r="L282" s="50"/>
      <c r="M282" s="50"/>
      <c r="N282" s="50"/>
      <c r="O282" s="50"/>
      <c r="P282" s="50"/>
      <c r="Q282" s="57"/>
      <c r="R282" s="58"/>
      <c r="S282" s="58"/>
      <c r="T282" s="58"/>
      <c r="U282" s="58"/>
      <c r="V282" s="256"/>
      <c r="W282" s="59"/>
      <c r="X282" s="60"/>
      <c r="Y282" s="27"/>
      <c r="Z282" s="27"/>
      <c r="AA282" s="27"/>
      <c r="AB282" s="27"/>
      <c r="AC282" s="27"/>
      <c r="AD282" s="26"/>
      <c r="AE282" s="9"/>
    </row>
    <row r="283" spans="1:31" ht="27.75" customHeight="1">
      <c r="A283" s="14">
        <v>275</v>
      </c>
      <c r="B283" s="300"/>
      <c r="C283" s="16"/>
      <c r="D283" s="257"/>
      <c r="E283" s="301"/>
      <c r="F283" s="303"/>
      <c r="G283" s="302"/>
      <c r="H283" s="18"/>
      <c r="I283" s="50"/>
      <c r="J283" s="50"/>
      <c r="K283" s="50"/>
      <c r="L283" s="50"/>
      <c r="M283" s="50"/>
      <c r="N283" s="50"/>
      <c r="O283" s="50"/>
      <c r="P283" s="50"/>
      <c r="Q283" s="57"/>
      <c r="R283" s="58"/>
      <c r="S283" s="58"/>
      <c r="T283" s="58"/>
      <c r="U283" s="58"/>
      <c r="V283" s="256"/>
      <c r="W283" s="59"/>
      <c r="X283" s="60"/>
      <c r="Y283" s="27"/>
      <c r="Z283" s="27"/>
      <c r="AA283" s="27"/>
      <c r="AB283" s="27"/>
      <c r="AC283" s="27"/>
      <c r="AD283" s="26"/>
      <c r="AE283" s="9"/>
    </row>
    <row r="284" spans="1:31" ht="27.75" customHeight="1">
      <c r="A284" s="14">
        <v>276</v>
      </c>
      <c r="B284" s="300"/>
      <c r="C284" s="16"/>
      <c r="D284" s="257"/>
      <c r="E284" s="301"/>
      <c r="F284" s="303"/>
      <c r="G284" s="302"/>
      <c r="H284" s="18"/>
      <c r="I284" s="50"/>
      <c r="J284" s="50"/>
      <c r="K284" s="50"/>
      <c r="L284" s="50"/>
      <c r="M284" s="50"/>
      <c r="N284" s="50"/>
      <c r="O284" s="50"/>
      <c r="P284" s="50"/>
      <c r="Q284" s="57"/>
      <c r="R284" s="58"/>
      <c r="S284" s="58"/>
      <c r="T284" s="58"/>
      <c r="U284" s="58"/>
      <c r="V284" s="256"/>
      <c r="W284" s="59"/>
      <c r="X284" s="60"/>
      <c r="Y284" s="27"/>
      <c r="Z284" s="27"/>
      <c r="AA284" s="27"/>
      <c r="AB284" s="27"/>
      <c r="AC284" s="27"/>
      <c r="AD284" s="26"/>
      <c r="AE284" s="9"/>
    </row>
    <row r="285" spans="1:31" ht="27.75" customHeight="1">
      <c r="A285" s="285">
        <v>277</v>
      </c>
      <c r="B285" s="300"/>
      <c r="C285" s="16"/>
      <c r="D285" s="257"/>
      <c r="E285" s="301"/>
      <c r="F285" s="303"/>
      <c r="G285" s="302"/>
      <c r="H285" s="18"/>
      <c r="I285" s="50"/>
      <c r="J285" s="50"/>
      <c r="K285" s="50"/>
      <c r="L285" s="50"/>
      <c r="M285" s="50"/>
      <c r="N285" s="50"/>
      <c r="O285" s="50"/>
      <c r="P285" s="50"/>
      <c r="Q285" s="57"/>
      <c r="R285" s="58"/>
      <c r="S285" s="58"/>
      <c r="T285" s="58"/>
      <c r="U285" s="58"/>
      <c r="V285" s="256"/>
      <c r="W285" s="59"/>
      <c r="X285" s="60"/>
      <c r="Y285" s="27"/>
      <c r="Z285" s="27"/>
      <c r="AA285" s="27"/>
      <c r="AB285" s="27"/>
      <c r="AC285" s="27"/>
      <c r="AD285" s="26"/>
      <c r="AE285" s="9"/>
    </row>
    <row r="286" spans="1:31" ht="27.75" customHeight="1">
      <c r="A286" s="14">
        <v>278</v>
      </c>
      <c r="B286" s="300"/>
      <c r="C286" s="16"/>
      <c r="D286" s="257"/>
      <c r="E286" s="301"/>
      <c r="F286" s="303"/>
      <c r="G286" s="302"/>
      <c r="H286" s="18"/>
      <c r="I286" s="50"/>
      <c r="J286" s="50"/>
      <c r="K286" s="50"/>
      <c r="L286" s="50"/>
      <c r="M286" s="50"/>
      <c r="N286" s="50"/>
      <c r="O286" s="50"/>
      <c r="P286" s="50"/>
      <c r="Q286" s="57"/>
      <c r="R286" s="58"/>
      <c r="S286" s="58"/>
      <c r="T286" s="58"/>
      <c r="U286" s="58"/>
      <c r="V286" s="256"/>
      <c r="W286" s="59"/>
      <c r="X286" s="60"/>
      <c r="Y286" s="27"/>
      <c r="Z286" s="27"/>
      <c r="AA286" s="27"/>
      <c r="AB286" s="27"/>
      <c r="AC286" s="27"/>
      <c r="AD286" s="26"/>
      <c r="AE286" s="9"/>
    </row>
    <row r="287" spans="1:31" ht="27.75" customHeight="1">
      <c r="A287" s="299"/>
      <c r="B287" s="61"/>
      <c r="C287" s="73"/>
      <c r="D287" s="61"/>
      <c r="E287" s="73"/>
      <c r="F287" s="75"/>
      <c r="G287" s="74">
        <f>SUM(I287:P287)</f>
        <v>0</v>
      </c>
      <c r="H287" s="21"/>
      <c r="I287" s="51">
        <f t="shared" ref="I287:P287" si="0">SUM(I9:I281)</f>
        <v>0</v>
      </c>
      <c r="J287" s="51">
        <f>SUM(J9:J286)</f>
        <v>0</v>
      </c>
      <c r="K287" s="51">
        <f t="shared" si="0"/>
        <v>0</v>
      </c>
      <c r="L287" s="51">
        <f t="shared" si="0"/>
        <v>0</v>
      </c>
      <c r="M287" s="51">
        <f t="shared" si="0"/>
        <v>0</v>
      </c>
      <c r="N287" s="51">
        <f t="shared" si="0"/>
        <v>0</v>
      </c>
      <c r="O287" s="51">
        <f t="shared" si="0"/>
        <v>0</v>
      </c>
      <c r="P287" s="51">
        <f t="shared" si="0"/>
        <v>0</v>
      </c>
      <c r="Q287" s="57"/>
      <c r="R287" s="58"/>
      <c r="S287" s="58"/>
      <c r="T287" s="58"/>
      <c r="U287" s="58"/>
      <c r="V287" s="61"/>
      <c r="W287" s="59"/>
      <c r="X287" s="60"/>
      <c r="Y287" s="27"/>
      <c r="Z287" s="27"/>
      <c r="AA287" s="27"/>
      <c r="AB287" s="27"/>
      <c r="AC287" s="27"/>
      <c r="AD287" s="26"/>
      <c r="AE287" s="9"/>
    </row>
    <row r="288" spans="1:31" ht="38.1" customHeight="1">
      <c r="A288" s="268" t="s">
        <v>394</v>
      </c>
      <c r="B288" s="269"/>
      <c r="C288" s="269"/>
      <c r="D288" s="269"/>
      <c r="E288" s="269"/>
      <c r="F288" s="269"/>
      <c r="G288" s="267"/>
      <c r="H288" s="267"/>
      <c r="I288" s="267"/>
      <c r="J288" s="267"/>
      <c r="K288" s="267"/>
      <c r="L288" s="267"/>
      <c r="M288" s="267"/>
      <c r="N288" s="267"/>
      <c r="O288" s="267"/>
      <c r="P288" s="270"/>
      <c r="Q288" s="271"/>
      <c r="R288" s="272"/>
      <c r="S288" s="501">
        <f>G326</f>
        <v>0</v>
      </c>
      <c r="T288" s="501"/>
      <c r="U288" s="502" t="s">
        <v>206</v>
      </c>
      <c r="V288" s="502"/>
      <c r="W288" s="260"/>
      <c r="X288" s="261"/>
    </row>
    <row r="289" spans="1:24" ht="34.5" customHeight="1">
      <c r="A289" s="266">
        <v>1</v>
      </c>
      <c r="B289" s="283"/>
      <c r="C289" s="262"/>
      <c r="D289" s="295"/>
      <c r="E289" s="293"/>
      <c r="F289" s="75"/>
      <c r="G289" s="294"/>
      <c r="H289" s="278"/>
      <c r="I289" s="279"/>
      <c r="J289" s="279"/>
      <c r="K289" s="279"/>
      <c r="L289" s="279"/>
      <c r="M289" s="279"/>
      <c r="N289" s="279"/>
      <c r="O289" s="279"/>
      <c r="P289" s="279"/>
      <c r="Q289" s="57"/>
      <c r="R289" s="82"/>
      <c r="S289" s="82"/>
      <c r="T289" s="82"/>
      <c r="U289" s="82"/>
      <c r="V289" s="275"/>
      <c r="W289" s="258"/>
      <c r="X289" s="259"/>
    </row>
    <row r="290" spans="1:24" ht="34.5" customHeight="1">
      <c r="A290" s="266">
        <v>2</v>
      </c>
      <c r="B290" s="283"/>
      <c r="C290" s="262"/>
      <c r="D290" s="295"/>
      <c r="E290" s="293"/>
      <c r="F290" s="75"/>
      <c r="G290" s="294"/>
      <c r="H290" s="263"/>
      <c r="I290" s="79"/>
      <c r="J290" s="79"/>
      <c r="K290" s="79"/>
      <c r="L290" s="79"/>
      <c r="M290" s="79"/>
      <c r="N290" s="79"/>
      <c r="O290" s="79"/>
      <c r="P290" s="79"/>
      <c r="Q290" s="57"/>
      <c r="R290" s="82"/>
      <c r="S290" s="82"/>
      <c r="T290" s="82"/>
      <c r="U290" s="82"/>
      <c r="V290" s="275"/>
      <c r="W290" s="83"/>
      <c r="X290" s="276"/>
    </row>
    <row r="291" spans="1:24" ht="34.5" customHeight="1">
      <c r="A291" s="266">
        <v>3</v>
      </c>
      <c r="B291" s="283"/>
      <c r="C291" s="262"/>
      <c r="D291" s="295"/>
      <c r="E291" s="293"/>
      <c r="F291" s="75"/>
      <c r="G291" s="294"/>
      <c r="H291" s="263"/>
      <c r="I291" s="79"/>
      <c r="J291" s="79"/>
      <c r="K291" s="79"/>
      <c r="L291" s="79"/>
      <c r="M291" s="79"/>
      <c r="N291" s="79"/>
      <c r="O291" s="79"/>
      <c r="P291" s="79"/>
      <c r="Q291" s="57"/>
      <c r="R291" s="82"/>
      <c r="S291" s="82"/>
      <c r="T291" s="82"/>
      <c r="U291" s="82"/>
      <c r="V291" s="275"/>
      <c r="W291" s="83"/>
      <c r="X291" s="276"/>
    </row>
    <row r="292" spans="1:24" ht="34.5" customHeight="1">
      <c r="A292" s="266">
        <v>4</v>
      </c>
      <c r="B292" s="283"/>
      <c r="C292" s="262"/>
      <c r="D292" s="295"/>
      <c r="E292" s="293"/>
      <c r="F292" s="75"/>
      <c r="G292" s="294"/>
      <c r="H292" s="263"/>
      <c r="I292" s="79"/>
      <c r="J292" s="79"/>
      <c r="K292" s="79"/>
      <c r="L292" s="79"/>
      <c r="M292" s="79"/>
      <c r="N292" s="79"/>
      <c r="O292" s="79"/>
      <c r="P292" s="79"/>
      <c r="Q292" s="57"/>
      <c r="R292" s="82"/>
      <c r="S292" s="82"/>
      <c r="T292" s="82"/>
      <c r="U292" s="82"/>
      <c r="V292" s="275"/>
      <c r="W292" s="83"/>
      <c r="X292" s="276"/>
    </row>
    <row r="293" spans="1:24" ht="34.5" customHeight="1">
      <c r="A293" s="266">
        <v>5</v>
      </c>
      <c r="B293" s="283"/>
      <c r="C293" s="262"/>
      <c r="D293" s="295"/>
      <c r="E293" s="293"/>
      <c r="F293" s="75"/>
      <c r="G293" s="294"/>
      <c r="H293" s="263"/>
      <c r="I293" s="79"/>
      <c r="J293" s="79"/>
      <c r="K293" s="79"/>
      <c r="L293" s="79"/>
      <c r="M293" s="79"/>
      <c r="N293" s="79"/>
      <c r="O293" s="79"/>
      <c r="P293" s="79"/>
      <c r="Q293" s="57"/>
      <c r="R293" s="82"/>
      <c r="S293" s="82"/>
      <c r="T293" s="82"/>
      <c r="U293" s="82"/>
      <c r="V293" s="275"/>
      <c r="W293" s="83"/>
      <c r="X293" s="276"/>
    </row>
    <row r="294" spans="1:24" ht="34.5" customHeight="1">
      <c r="A294" s="266">
        <v>6</v>
      </c>
      <c r="B294" s="283"/>
      <c r="C294" s="262"/>
      <c r="D294" s="295"/>
      <c r="E294" s="293"/>
      <c r="F294" s="75"/>
      <c r="G294" s="294"/>
      <c r="H294" s="263"/>
      <c r="I294" s="79"/>
      <c r="J294" s="79"/>
      <c r="K294" s="79"/>
      <c r="L294" s="79"/>
      <c r="M294" s="79"/>
      <c r="N294" s="79"/>
      <c r="O294" s="79"/>
      <c r="P294" s="79"/>
      <c r="Q294" s="57"/>
      <c r="R294" s="82"/>
      <c r="S294" s="82"/>
      <c r="T294" s="82"/>
      <c r="U294" s="82"/>
      <c r="V294" s="275"/>
      <c r="W294" s="83"/>
      <c r="X294" s="276"/>
    </row>
    <row r="295" spans="1:24" ht="34.5" customHeight="1">
      <c r="A295" s="266">
        <v>7</v>
      </c>
      <c r="B295" s="283"/>
      <c r="C295" s="262"/>
      <c r="D295" s="295"/>
      <c r="E295" s="293"/>
      <c r="F295" s="75"/>
      <c r="G295" s="294"/>
      <c r="H295" s="263"/>
      <c r="I295" s="79"/>
      <c r="J295" s="79"/>
      <c r="K295" s="79"/>
      <c r="L295" s="79"/>
      <c r="M295" s="79"/>
      <c r="N295" s="79"/>
      <c r="O295" s="79"/>
      <c r="P295" s="79"/>
      <c r="Q295" s="57"/>
      <c r="R295" s="82"/>
      <c r="S295" s="82"/>
      <c r="T295" s="82"/>
      <c r="U295" s="82"/>
      <c r="V295" s="275"/>
      <c r="W295" s="83"/>
      <c r="X295" s="276"/>
    </row>
    <row r="296" spans="1:24" ht="34.5" customHeight="1">
      <c r="A296" s="266">
        <v>8</v>
      </c>
      <c r="B296" s="283"/>
      <c r="C296" s="262"/>
      <c r="D296" s="295"/>
      <c r="E296" s="293"/>
      <c r="F296" s="75"/>
      <c r="G296" s="294"/>
      <c r="H296" s="263"/>
      <c r="I296" s="79"/>
      <c r="J296" s="79"/>
      <c r="K296" s="79"/>
      <c r="L296" s="79"/>
      <c r="M296" s="79"/>
      <c r="N296" s="79"/>
      <c r="O296" s="79"/>
      <c r="P296" s="79"/>
      <c r="Q296" s="57"/>
      <c r="R296" s="82"/>
      <c r="S296" s="82"/>
      <c r="T296" s="82"/>
      <c r="U296" s="82"/>
      <c r="V296" s="275"/>
      <c r="W296" s="83"/>
      <c r="X296" s="276"/>
    </row>
    <row r="297" spans="1:24" ht="34.5" customHeight="1">
      <c r="A297" s="266">
        <v>9</v>
      </c>
      <c r="B297" s="283"/>
      <c r="C297" s="262"/>
      <c r="D297" s="295"/>
      <c r="E297" s="293"/>
      <c r="F297" s="75"/>
      <c r="G297" s="294"/>
      <c r="H297" s="263"/>
      <c r="I297" s="79"/>
      <c r="J297" s="79"/>
      <c r="K297" s="79"/>
      <c r="L297" s="79"/>
      <c r="M297" s="79"/>
      <c r="N297" s="79"/>
      <c r="O297" s="79"/>
      <c r="P297" s="79"/>
      <c r="Q297" s="57"/>
      <c r="R297" s="82"/>
      <c r="S297" s="82"/>
      <c r="T297" s="82"/>
      <c r="U297" s="82"/>
      <c r="V297" s="275"/>
      <c r="W297" s="83"/>
      <c r="X297" s="276"/>
    </row>
    <row r="298" spans="1:24" ht="34.5" customHeight="1">
      <c r="A298" s="266">
        <v>10</v>
      </c>
      <c r="B298" s="283"/>
      <c r="C298" s="262"/>
      <c r="D298" s="295"/>
      <c r="E298" s="293"/>
      <c r="F298" s="75"/>
      <c r="G298" s="294"/>
      <c r="H298" s="263"/>
      <c r="I298" s="79"/>
      <c r="J298" s="79"/>
      <c r="K298" s="79"/>
      <c r="L298" s="79"/>
      <c r="M298" s="79"/>
      <c r="N298" s="79"/>
      <c r="O298" s="79"/>
      <c r="P298" s="79"/>
      <c r="Q298" s="57"/>
      <c r="R298" s="82"/>
      <c r="S298" s="82"/>
      <c r="T298" s="82"/>
      <c r="U298" s="82"/>
      <c r="V298" s="275"/>
      <c r="W298" s="83"/>
      <c r="X298" s="276"/>
    </row>
    <row r="299" spans="1:24" ht="34.5" customHeight="1">
      <c r="A299" s="266">
        <v>11</v>
      </c>
      <c r="B299" s="283"/>
      <c r="C299" s="262"/>
      <c r="D299" s="295"/>
      <c r="E299" s="293"/>
      <c r="F299" s="75"/>
      <c r="G299" s="294"/>
      <c r="H299" s="263"/>
      <c r="I299" s="79"/>
      <c r="J299" s="79"/>
      <c r="K299" s="79"/>
      <c r="L299" s="79"/>
      <c r="M299" s="79"/>
      <c r="N299" s="79"/>
      <c r="O299" s="79"/>
      <c r="P299" s="79"/>
      <c r="Q299" s="57"/>
      <c r="R299" s="82"/>
      <c r="S299" s="82"/>
      <c r="T299" s="82"/>
      <c r="U299" s="82"/>
      <c r="V299" s="275"/>
      <c r="W299" s="83"/>
      <c r="X299" s="276"/>
    </row>
    <row r="300" spans="1:24" ht="34.5" customHeight="1">
      <c r="A300" s="266">
        <v>12</v>
      </c>
      <c r="B300" s="283"/>
      <c r="C300" s="262"/>
      <c r="D300" s="295"/>
      <c r="E300" s="293"/>
      <c r="F300" s="75"/>
      <c r="G300" s="294"/>
      <c r="H300" s="263"/>
      <c r="I300" s="79"/>
      <c r="J300" s="79"/>
      <c r="K300" s="79"/>
      <c r="L300" s="79"/>
      <c r="M300" s="79"/>
      <c r="N300" s="79"/>
      <c r="O300" s="79"/>
      <c r="P300" s="79"/>
      <c r="Q300" s="57"/>
      <c r="R300" s="82"/>
      <c r="S300" s="82"/>
      <c r="T300" s="82"/>
      <c r="U300" s="82"/>
      <c r="V300" s="275"/>
      <c r="W300" s="83"/>
      <c r="X300" s="276"/>
    </row>
    <row r="301" spans="1:24" ht="34.5" customHeight="1">
      <c r="A301" s="266">
        <v>13</v>
      </c>
      <c r="B301" s="283"/>
      <c r="C301" s="262"/>
      <c r="D301" s="295"/>
      <c r="E301" s="293"/>
      <c r="F301" s="75"/>
      <c r="G301" s="294"/>
      <c r="H301" s="263"/>
      <c r="I301" s="79"/>
      <c r="J301" s="79"/>
      <c r="K301" s="79"/>
      <c r="L301" s="79"/>
      <c r="M301" s="79"/>
      <c r="N301" s="79"/>
      <c r="O301" s="79"/>
      <c r="P301" s="79"/>
      <c r="Q301" s="57"/>
      <c r="R301" s="82"/>
      <c r="S301" s="82"/>
      <c r="T301" s="82"/>
      <c r="U301" s="82"/>
      <c r="V301" s="275"/>
      <c r="W301" s="83"/>
      <c r="X301" s="276"/>
    </row>
    <row r="302" spans="1:24" ht="34.5" customHeight="1">
      <c r="A302" s="266">
        <v>14</v>
      </c>
      <c r="B302" s="283"/>
      <c r="C302" s="262"/>
      <c r="D302" s="295"/>
      <c r="E302" s="293"/>
      <c r="F302" s="75"/>
      <c r="G302" s="294"/>
      <c r="H302" s="263"/>
      <c r="I302" s="79"/>
      <c r="J302" s="79"/>
      <c r="K302" s="79"/>
      <c r="L302" s="79"/>
      <c r="M302" s="79"/>
      <c r="N302" s="79"/>
      <c r="O302" s="79"/>
      <c r="P302" s="79"/>
      <c r="Q302" s="57"/>
      <c r="R302" s="82"/>
      <c r="S302" s="82"/>
      <c r="T302" s="82"/>
      <c r="U302" s="82"/>
      <c r="V302" s="275"/>
      <c r="W302" s="83"/>
      <c r="X302" s="276"/>
    </row>
    <row r="303" spans="1:24" ht="34.5" customHeight="1">
      <c r="A303" s="266">
        <v>15</v>
      </c>
      <c r="B303" s="283"/>
      <c r="C303" s="262"/>
      <c r="D303" s="295"/>
      <c r="E303" s="293"/>
      <c r="F303" s="75"/>
      <c r="G303" s="294"/>
      <c r="H303" s="263"/>
      <c r="I303" s="79"/>
      <c r="J303" s="79"/>
      <c r="K303" s="79"/>
      <c r="L303" s="79"/>
      <c r="M303" s="79"/>
      <c r="N303" s="79"/>
      <c r="O303" s="79"/>
      <c r="P303" s="79"/>
      <c r="Q303" s="57"/>
      <c r="R303" s="82"/>
      <c r="S303" s="82"/>
      <c r="T303" s="82"/>
      <c r="U303" s="82"/>
      <c r="V303" s="275"/>
      <c r="W303" s="83"/>
      <c r="X303" s="276"/>
    </row>
    <row r="304" spans="1:24" ht="34.5" customHeight="1">
      <c r="A304" s="266">
        <v>16</v>
      </c>
      <c r="B304" s="283"/>
      <c r="C304" s="262"/>
      <c r="D304" s="295"/>
      <c r="E304" s="293"/>
      <c r="F304" s="75"/>
      <c r="G304" s="294"/>
      <c r="H304" s="263"/>
      <c r="I304" s="79"/>
      <c r="J304" s="79"/>
      <c r="K304" s="79"/>
      <c r="L304" s="79"/>
      <c r="M304" s="79"/>
      <c r="N304" s="79"/>
      <c r="O304" s="79"/>
      <c r="P304" s="79"/>
      <c r="Q304" s="57"/>
      <c r="R304" s="82"/>
      <c r="S304" s="82"/>
      <c r="T304" s="82"/>
      <c r="U304" s="82"/>
      <c r="V304" s="275"/>
      <c r="W304" s="83"/>
      <c r="X304" s="276"/>
    </row>
    <row r="305" spans="1:24" ht="34.5" customHeight="1">
      <c r="A305" s="266">
        <v>17</v>
      </c>
      <c r="B305" s="283"/>
      <c r="C305" s="262"/>
      <c r="D305" s="295"/>
      <c r="E305" s="293"/>
      <c r="F305" s="75"/>
      <c r="G305" s="294"/>
      <c r="H305" s="263"/>
      <c r="I305" s="79"/>
      <c r="J305" s="79"/>
      <c r="K305" s="79"/>
      <c r="L305" s="79"/>
      <c r="M305" s="79"/>
      <c r="N305" s="79"/>
      <c r="O305" s="79"/>
      <c r="P305" s="79"/>
      <c r="Q305" s="57"/>
      <c r="R305" s="82"/>
      <c r="S305" s="82"/>
      <c r="T305" s="82"/>
      <c r="U305" s="82"/>
      <c r="V305" s="275"/>
      <c r="W305" s="83"/>
      <c r="X305" s="276"/>
    </row>
    <row r="306" spans="1:24" ht="34.5" customHeight="1">
      <c r="A306" s="266">
        <v>18</v>
      </c>
      <c r="B306" s="283"/>
      <c r="C306" s="262"/>
      <c r="D306" s="295"/>
      <c r="E306" s="293"/>
      <c r="F306" s="75"/>
      <c r="G306" s="294"/>
      <c r="H306" s="263"/>
      <c r="I306" s="79"/>
      <c r="J306" s="79"/>
      <c r="K306" s="79"/>
      <c r="L306" s="79"/>
      <c r="M306" s="79"/>
      <c r="N306" s="79"/>
      <c r="O306" s="79"/>
      <c r="P306" s="79"/>
      <c r="Q306" s="57"/>
      <c r="R306" s="82"/>
      <c r="S306" s="82"/>
      <c r="T306" s="82"/>
      <c r="U306" s="82"/>
      <c r="V306" s="275"/>
      <c r="W306" s="83"/>
      <c r="X306" s="276"/>
    </row>
    <row r="307" spans="1:24" ht="34.5" customHeight="1">
      <c r="A307" s="266">
        <v>19</v>
      </c>
      <c r="B307" s="283"/>
      <c r="C307" s="262"/>
      <c r="D307" s="295"/>
      <c r="E307" s="293"/>
      <c r="F307" s="75"/>
      <c r="G307" s="294"/>
      <c r="H307" s="263"/>
      <c r="I307" s="79"/>
      <c r="J307" s="79"/>
      <c r="K307" s="79"/>
      <c r="L307" s="79"/>
      <c r="M307" s="79"/>
      <c r="N307" s="79"/>
      <c r="O307" s="79"/>
      <c r="P307" s="79"/>
      <c r="Q307" s="57"/>
      <c r="R307" s="82"/>
      <c r="S307" s="82"/>
      <c r="T307" s="82"/>
      <c r="U307" s="82"/>
      <c r="V307" s="275"/>
      <c r="W307" s="83"/>
      <c r="X307" s="276"/>
    </row>
    <row r="308" spans="1:24" ht="34.5" customHeight="1">
      <c r="A308" s="266">
        <v>20</v>
      </c>
      <c r="B308" s="283"/>
      <c r="C308" s="262"/>
      <c r="D308" s="295"/>
      <c r="E308" s="293"/>
      <c r="F308" s="75"/>
      <c r="G308" s="294"/>
      <c r="H308" s="263"/>
      <c r="I308" s="79"/>
      <c r="J308" s="79"/>
      <c r="K308" s="79"/>
      <c r="L308" s="79"/>
      <c r="M308" s="79"/>
      <c r="N308" s="79"/>
      <c r="O308" s="79"/>
      <c r="P308" s="79"/>
      <c r="Q308" s="57"/>
      <c r="R308" s="82"/>
      <c r="S308" s="82"/>
      <c r="T308" s="82"/>
      <c r="U308" s="82"/>
      <c r="V308" s="275"/>
      <c r="W308" s="83"/>
      <c r="X308" s="276"/>
    </row>
    <row r="309" spans="1:24" ht="34.5" customHeight="1">
      <c r="A309" s="266">
        <v>21</v>
      </c>
      <c r="B309" s="283"/>
      <c r="C309" s="262"/>
      <c r="D309" s="295"/>
      <c r="E309" s="293"/>
      <c r="F309" s="75"/>
      <c r="G309" s="294"/>
      <c r="H309" s="263"/>
      <c r="I309" s="79"/>
      <c r="J309" s="79"/>
      <c r="K309" s="79"/>
      <c r="L309" s="79"/>
      <c r="M309" s="79"/>
      <c r="N309" s="79"/>
      <c r="O309" s="79"/>
      <c r="P309" s="79"/>
      <c r="Q309" s="57"/>
      <c r="R309" s="82"/>
      <c r="S309" s="82"/>
      <c r="T309" s="82"/>
      <c r="U309" s="82"/>
      <c r="V309" s="275"/>
      <c r="W309" s="83"/>
      <c r="X309" s="276"/>
    </row>
    <row r="310" spans="1:24" ht="34.5" customHeight="1">
      <c r="A310" s="266">
        <v>22</v>
      </c>
      <c r="B310" s="283"/>
      <c r="C310" s="262"/>
      <c r="D310" s="295"/>
      <c r="E310" s="293"/>
      <c r="F310" s="75"/>
      <c r="G310" s="294"/>
      <c r="H310" s="263"/>
      <c r="I310" s="79"/>
      <c r="J310" s="79"/>
      <c r="K310" s="79"/>
      <c r="L310" s="79"/>
      <c r="M310" s="79"/>
      <c r="N310" s="79"/>
      <c r="O310" s="79"/>
      <c r="P310" s="79"/>
      <c r="Q310" s="57"/>
      <c r="R310" s="82"/>
      <c r="S310" s="82"/>
      <c r="T310" s="82"/>
      <c r="U310" s="82"/>
      <c r="V310" s="275"/>
      <c r="W310" s="83"/>
      <c r="X310" s="276"/>
    </row>
    <row r="311" spans="1:24" ht="34.5" customHeight="1">
      <c r="A311" s="266">
        <v>23</v>
      </c>
      <c r="B311" s="283"/>
      <c r="C311" s="262"/>
      <c r="D311" s="295"/>
      <c r="E311" s="293"/>
      <c r="F311" s="75"/>
      <c r="G311" s="294"/>
      <c r="H311" s="263"/>
      <c r="I311" s="79"/>
      <c r="J311" s="79"/>
      <c r="K311" s="79"/>
      <c r="L311" s="79"/>
      <c r="M311" s="79"/>
      <c r="N311" s="79"/>
      <c r="O311" s="79"/>
      <c r="P311" s="79"/>
      <c r="Q311" s="57"/>
      <c r="R311" s="82"/>
      <c r="S311" s="82"/>
      <c r="T311" s="82"/>
      <c r="U311" s="82"/>
      <c r="V311" s="275"/>
      <c r="W311" s="83"/>
      <c r="X311" s="276"/>
    </row>
    <row r="312" spans="1:24" ht="34.5" customHeight="1">
      <c r="A312" s="266">
        <v>24</v>
      </c>
      <c r="B312" s="283"/>
      <c r="C312" s="262"/>
      <c r="D312" s="295"/>
      <c r="E312" s="293"/>
      <c r="F312" s="75"/>
      <c r="G312" s="294"/>
      <c r="H312" s="263"/>
      <c r="I312" s="79"/>
      <c r="J312" s="79"/>
      <c r="K312" s="79"/>
      <c r="L312" s="79"/>
      <c r="M312" s="79"/>
      <c r="N312" s="79"/>
      <c r="O312" s="79"/>
      <c r="P312" s="79"/>
      <c r="Q312" s="57"/>
      <c r="R312" s="82"/>
      <c r="S312" s="82"/>
      <c r="T312" s="82"/>
      <c r="U312" s="82"/>
      <c r="V312" s="275"/>
      <c r="W312" s="83"/>
      <c r="X312" s="276"/>
    </row>
    <row r="313" spans="1:24" ht="34.5" customHeight="1">
      <c r="A313" s="266">
        <v>25</v>
      </c>
      <c r="B313" s="283"/>
      <c r="C313" s="262"/>
      <c r="D313" s="295"/>
      <c r="E313" s="293"/>
      <c r="F313" s="75"/>
      <c r="G313" s="294"/>
      <c r="H313" s="263"/>
      <c r="I313" s="79"/>
      <c r="J313" s="79"/>
      <c r="K313" s="79"/>
      <c r="L313" s="79"/>
      <c r="M313" s="79"/>
      <c r="N313" s="79"/>
      <c r="O313" s="79"/>
      <c r="P313" s="79"/>
      <c r="Q313" s="57"/>
      <c r="R313" s="82"/>
      <c r="S313" s="82"/>
      <c r="T313" s="82"/>
      <c r="U313" s="82"/>
      <c r="V313" s="275"/>
      <c r="W313" s="83"/>
      <c r="X313" s="276"/>
    </row>
    <row r="314" spans="1:24" ht="34.5" customHeight="1">
      <c r="A314" s="266">
        <v>26</v>
      </c>
      <c r="B314" s="283"/>
      <c r="C314" s="262"/>
      <c r="D314" s="295"/>
      <c r="E314" s="293"/>
      <c r="F314" s="75"/>
      <c r="G314" s="294"/>
      <c r="H314" s="263"/>
      <c r="I314" s="79"/>
      <c r="J314" s="79"/>
      <c r="K314" s="79"/>
      <c r="L314" s="79"/>
      <c r="M314" s="79"/>
      <c r="N314" s="79"/>
      <c r="O314" s="79"/>
      <c r="P314" s="79"/>
      <c r="Q314" s="57"/>
      <c r="R314" s="82"/>
      <c r="S314" s="82"/>
      <c r="T314" s="82"/>
      <c r="U314" s="82"/>
      <c r="V314" s="275"/>
      <c r="W314" s="83"/>
      <c r="X314" s="276"/>
    </row>
    <row r="315" spans="1:24" ht="34.5" customHeight="1">
      <c r="A315" s="266">
        <v>27</v>
      </c>
      <c r="B315" s="283"/>
      <c r="C315" s="262"/>
      <c r="D315" s="295"/>
      <c r="E315" s="293"/>
      <c r="F315" s="75"/>
      <c r="G315" s="294"/>
      <c r="H315" s="263"/>
      <c r="I315" s="79"/>
      <c r="J315" s="79"/>
      <c r="K315" s="79"/>
      <c r="L315" s="79"/>
      <c r="M315" s="79"/>
      <c r="N315" s="79"/>
      <c r="O315" s="79"/>
      <c r="P315" s="79"/>
      <c r="Q315" s="57"/>
      <c r="R315" s="82"/>
      <c r="S315" s="82"/>
      <c r="T315" s="82"/>
      <c r="U315" s="82"/>
      <c r="V315" s="275"/>
      <c r="W315" s="83"/>
      <c r="X315" s="276"/>
    </row>
    <row r="316" spans="1:24" ht="34.5" customHeight="1">
      <c r="A316" s="266">
        <v>28</v>
      </c>
      <c r="B316" s="283"/>
      <c r="C316" s="262"/>
      <c r="D316" s="295"/>
      <c r="E316" s="293"/>
      <c r="F316" s="75"/>
      <c r="G316" s="294"/>
      <c r="H316" s="263"/>
      <c r="I316" s="79"/>
      <c r="J316" s="79"/>
      <c r="K316" s="79"/>
      <c r="L316" s="79"/>
      <c r="M316" s="79"/>
      <c r="N316" s="79"/>
      <c r="O316" s="79"/>
      <c r="P316" s="79"/>
      <c r="Q316" s="57"/>
      <c r="R316" s="82"/>
      <c r="S316" s="82"/>
      <c r="T316" s="82"/>
      <c r="U316" s="82"/>
      <c r="V316" s="275"/>
      <c r="W316" s="83"/>
      <c r="X316" s="276"/>
    </row>
    <row r="317" spans="1:24" ht="34.5" customHeight="1">
      <c r="A317" s="266">
        <v>29</v>
      </c>
      <c r="B317" s="283"/>
      <c r="C317" s="262"/>
      <c r="D317" s="295"/>
      <c r="E317" s="293"/>
      <c r="F317" s="75"/>
      <c r="G317" s="294"/>
      <c r="H317" s="263"/>
      <c r="I317" s="79"/>
      <c r="J317" s="79"/>
      <c r="K317" s="79"/>
      <c r="L317" s="79"/>
      <c r="M317" s="79"/>
      <c r="N317" s="79"/>
      <c r="O317" s="79"/>
      <c r="P317" s="79"/>
      <c r="Q317" s="57"/>
      <c r="R317" s="82"/>
      <c r="S317" s="82"/>
      <c r="T317" s="82"/>
      <c r="U317" s="82"/>
      <c r="V317" s="275"/>
      <c r="W317" s="83"/>
      <c r="X317" s="276"/>
    </row>
    <row r="318" spans="1:24" ht="34.5" customHeight="1">
      <c r="A318" s="266">
        <v>30</v>
      </c>
      <c r="B318" s="283"/>
      <c r="C318" s="262"/>
      <c r="D318" s="295"/>
      <c r="E318" s="293"/>
      <c r="F318" s="75"/>
      <c r="G318" s="294"/>
      <c r="H318" s="263"/>
      <c r="I318" s="79"/>
      <c r="J318" s="79"/>
      <c r="K318" s="79"/>
      <c r="L318" s="79"/>
      <c r="M318" s="79"/>
      <c r="N318" s="79"/>
      <c r="O318" s="79"/>
      <c r="P318" s="79"/>
      <c r="Q318" s="57"/>
      <c r="R318" s="82"/>
      <c r="S318" s="82"/>
      <c r="T318" s="82"/>
      <c r="U318" s="82"/>
      <c r="V318" s="275"/>
      <c r="W318" s="83"/>
      <c r="X318" s="276"/>
    </row>
    <row r="319" spans="1:24" ht="34.5" customHeight="1">
      <c r="A319" s="266">
        <v>31</v>
      </c>
      <c r="B319" s="283"/>
      <c r="C319" s="262"/>
      <c r="D319" s="295"/>
      <c r="E319" s="293"/>
      <c r="F319" s="75"/>
      <c r="G319" s="294"/>
      <c r="H319" s="263"/>
      <c r="I319" s="79"/>
      <c r="J319" s="79"/>
      <c r="K319" s="79"/>
      <c r="L319" s="79"/>
      <c r="M319" s="79"/>
      <c r="N319" s="79"/>
      <c r="O319" s="79"/>
      <c r="P319" s="79"/>
      <c r="Q319" s="57"/>
      <c r="R319" s="82"/>
      <c r="S319" s="82"/>
      <c r="T319" s="82"/>
      <c r="U319" s="82"/>
      <c r="V319" s="275"/>
      <c r="W319" s="83"/>
      <c r="X319" s="276"/>
    </row>
    <row r="320" spans="1:24" ht="34.5" customHeight="1">
      <c r="A320" s="266">
        <v>32</v>
      </c>
      <c r="B320" s="283"/>
      <c r="C320" s="262"/>
      <c r="D320" s="295"/>
      <c r="E320" s="293"/>
      <c r="F320" s="75"/>
      <c r="G320" s="294"/>
      <c r="H320" s="263"/>
      <c r="I320" s="79"/>
      <c r="J320" s="79"/>
      <c r="K320" s="79"/>
      <c r="L320" s="79"/>
      <c r="M320" s="79"/>
      <c r="N320" s="79"/>
      <c r="O320" s="79"/>
      <c r="P320" s="79"/>
      <c r="Q320" s="57"/>
      <c r="R320" s="82"/>
      <c r="S320" s="82"/>
      <c r="T320" s="82"/>
      <c r="U320" s="82"/>
      <c r="V320" s="275"/>
      <c r="W320" s="83"/>
      <c r="X320" s="276"/>
    </row>
    <row r="321" spans="1:24" ht="34.5" customHeight="1">
      <c r="A321" s="266">
        <v>33</v>
      </c>
      <c r="B321" s="283"/>
      <c r="C321" s="262"/>
      <c r="D321" s="295"/>
      <c r="E321" s="293"/>
      <c r="F321" s="75"/>
      <c r="G321" s="294"/>
      <c r="H321" s="263"/>
      <c r="I321" s="79"/>
      <c r="J321" s="79"/>
      <c r="K321" s="79"/>
      <c r="L321" s="79"/>
      <c r="M321" s="79"/>
      <c r="N321" s="79"/>
      <c r="O321" s="79"/>
      <c r="P321" s="79"/>
      <c r="Q321" s="57"/>
      <c r="R321" s="82"/>
      <c r="S321" s="82"/>
      <c r="T321" s="82"/>
      <c r="U321" s="82"/>
      <c r="V321" s="275"/>
      <c r="W321" s="83"/>
      <c r="X321" s="276"/>
    </row>
    <row r="322" spans="1:24" ht="34.5" customHeight="1">
      <c r="A322" s="266">
        <v>34</v>
      </c>
      <c r="B322" s="283"/>
      <c r="C322" s="262"/>
      <c r="D322" s="295"/>
      <c r="E322" s="293"/>
      <c r="F322" s="75"/>
      <c r="G322" s="294"/>
      <c r="H322" s="263"/>
      <c r="I322" s="79"/>
      <c r="J322" s="79"/>
      <c r="K322" s="79"/>
      <c r="L322" s="79"/>
      <c r="M322" s="79"/>
      <c r="N322" s="79"/>
      <c r="O322" s="79"/>
      <c r="P322" s="79"/>
      <c r="Q322" s="57"/>
      <c r="R322" s="82"/>
      <c r="S322" s="82"/>
      <c r="T322" s="82"/>
      <c r="U322" s="82"/>
      <c r="V322" s="275"/>
      <c r="W322" s="83"/>
      <c r="X322" s="276"/>
    </row>
    <row r="323" spans="1:24" ht="34.5" customHeight="1">
      <c r="A323" s="266">
        <v>35</v>
      </c>
      <c r="B323" s="283"/>
      <c r="C323" s="262"/>
      <c r="D323" s="295"/>
      <c r="E323" s="293"/>
      <c r="F323" s="75"/>
      <c r="G323" s="294"/>
      <c r="H323" s="263"/>
      <c r="I323" s="79"/>
      <c r="J323" s="79"/>
      <c r="K323" s="79"/>
      <c r="L323" s="79"/>
      <c r="M323" s="79"/>
      <c r="N323" s="79"/>
      <c r="O323" s="79"/>
      <c r="P323" s="79"/>
      <c r="Q323" s="57"/>
      <c r="R323" s="82"/>
      <c r="S323" s="82"/>
      <c r="T323" s="82"/>
      <c r="U323" s="82"/>
      <c r="V323" s="275"/>
      <c r="W323" s="83"/>
      <c r="X323" s="276"/>
    </row>
    <row r="324" spans="1:24" ht="34.5" customHeight="1">
      <c r="A324" s="266">
        <v>36</v>
      </c>
      <c r="B324" s="283"/>
      <c r="C324" s="262"/>
      <c r="D324" s="295"/>
      <c r="E324" s="293"/>
      <c r="F324" s="75"/>
      <c r="G324" s="294"/>
      <c r="H324" s="263"/>
      <c r="I324" s="79"/>
      <c r="J324" s="79"/>
      <c r="K324" s="79"/>
      <c r="L324" s="79"/>
      <c r="M324" s="79"/>
      <c r="N324" s="79"/>
      <c r="O324" s="79"/>
      <c r="P324" s="79"/>
      <c r="Q324" s="57"/>
      <c r="R324" s="82"/>
      <c r="S324" s="82"/>
      <c r="T324" s="82"/>
      <c r="U324" s="82"/>
      <c r="V324" s="275"/>
      <c r="W324" s="83"/>
      <c r="X324" s="276"/>
    </row>
    <row r="325" spans="1:24" ht="51" customHeight="1">
      <c r="A325" s="266">
        <v>37</v>
      </c>
      <c r="B325" s="283"/>
      <c r="C325" s="262"/>
      <c r="D325" s="295"/>
      <c r="E325" s="293"/>
      <c r="F325" s="75"/>
      <c r="G325" s="294"/>
      <c r="H325" s="263"/>
      <c r="I325" s="79"/>
      <c r="J325" s="79"/>
      <c r="K325" s="79"/>
      <c r="L325" s="79"/>
      <c r="M325" s="79"/>
      <c r="N325" s="79"/>
      <c r="O325" s="79"/>
      <c r="P325" s="79"/>
      <c r="Q325" s="57"/>
      <c r="R325" s="82"/>
      <c r="S325" s="82"/>
      <c r="T325" s="82"/>
      <c r="U325" s="82"/>
      <c r="V325" s="275"/>
      <c r="W325" s="83"/>
      <c r="X325" s="276"/>
    </row>
    <row r="326" spans="1:24" ht="27.75" customHeight="1">
      <c r="A326" s="14"/>
      <c r="B326" s="19"/>
      <c r="C326" s="20"/>
      <c r="D326" s="19"/>
      <c r="E326" s="20"/>
      <c r="F326" s="17"/>
      <c r="G326" s="21">
        <f>SUM(I326:P326)</f>
        <v>0</v>
      </c>
      <c r="H326" s="21"/>
      <c r="I326" s="51">
        <f t="shared" ref="I326:P326" si="1">SUM(I289:I325)</f>
        <v>0</v>
      </c>
      <c r="J326" s="51">
        <f t="shared" si="1"/>
        <v>0</v>
      </c>
      <c r="K326" s="51">
        <f t="shared" si="1"/>
        <v>0</v>
      </c>
      <c r="L326" s="51">
        <f t="shared" si="1"/>
        <v>0</v>
      </c>
      <c r="M326" s="51">
        <f t="shared" si="1"/>
        <v>0</v>
      </c>
      <c r="N326" s="51">
        <f t="shared" si="1"/>
        <v>0</v>
      </c>
      <c r="O326" s="51">
        <f t="shared" si="1"/>
        <v>0</v>
      </c>
      <c r="P326" s="51">
        <f t="shared" si="1"/>
        <v>0</v>
      </c>
      <c r="Q326" s="57"/>
      <c r="R326" s="58"/>
      <c r="S326" s="58"/>
      <c r="T326" s="58"/>
      <c r="U326" s="58"/>
      <c r="V326" s="254"/>
      <c r="W326" s="59"/>
      <c r="X326" s="60"/>
    </row>
    <row r="327" spans="1:24" ht="27.75" customHeight="1">
      <c r="A327" s="268" t="s">
        <v>375</v>
      </c>
      <c r="B327" s="269"/>
      <c r="C327" s="269"/>
      <c r="D327" s="269"/>
      <c r="E327" s="269"/>
      <c r="F327" s="269"/>
      <c r="G327" s="267"/>
      <c r="H327" s="267"/>
      <c r="I327" s="267"/>
      <c r="J327" s="267"/>
      <c r="K327" s="267"/>
      <c r="L327" s="267"/>
      <c r="M327" s="267"/>
      <c r="N327" s="267"/>
      <c r="O327" s="267"/>
      <c r="P327" s="270"/>
      <c r="Q327" s="271"/>
      <c r="R327" s="272"/>
      <c r="S327" s="501">
        <f>G349</f>
        <v>0</v>
      </c>
      <c r="T327" s="501"/>
      <c r="U327" s="502" t="s">
        <v>206</v>
      </c>
      <c r="V327" s="502"/>
      <c r="W327" s="260"/>
      <c r="X327" s="261"/>
    </row>
    <row r="328" spans="1:24" ht="27.75" customHeight="1">
      <c r="A328" s="266">
        <v>1</v>
      </c>
      <c r="B328" s="296"/>
      <c r="C328" s="16"/>
      <c r="D328" s="15"/>
      <c r="E328" s="255"/>
      <c r="F328" s="17"/>
      <c r="G328" s="297"/>
      <c r="H328" s="278"/>
      <c r="I328" s="279"/>
      <c r="J328" s="279"/>
      <c r="K328" s="279"/>
      <c r="L328" s="279"/>
      <c r="M328" s="279"/>
      <c r="N328" s="279"/>
      <c r="O328" s="279"/>
      <c r="P328" s="279"/>
      <c r="Q328" s="280"/>
      <c r="R328" s="281"/>
      <c r="S328" s="281"/>
      <c r="T328" s="281"/>
      <c r="U328" s="281"/>
      <c r="V328" s="277"/>
      <c r="W328" s="258"/>
      <c r="X328" s="259"/>
    </row>
    <row r="329" spans="1:24" ht="27.75" customHeight="1">
      <c r="A329" s="266">
        <v>2</v>
      </c>
      <c r="B329" s="296"/>
      <c r="C329" s="16"/>
      <c r="D329" s="15"/>
      <c r="E329" s="255"/>
      <c r="F329" s="17"/>
      <c r="G329" s="297"/>
      <c r="H329" s="278"/>
      <c r="I329" s="79"/>
      <c r="J329" s="279"/>
      <c r="K329" s="79"/>
      <c r="L329" s="79"/>
      <c r="M329" s="79"/>
      <c r="N329" s="79"/>
      <c r="O329" s="79"/>
      <c r="P329" s="79"/>
      <c r="Q329" s="57"/>
      <c r="R329" s="82"/>
      <c r="S329" s="82"/>
      <c r="T329" s="281"/>
      <c r="U329" s="82"/>
      <c r="V329" s="277"/>
      <c r="W329" s="83"/>
      <c r="X329" s="276"/>
    </row>
    <row r="330" spans="1:24" ht="27.75" customHeight="1">
      <c r="A330" s="266">
        <v>3</v>
      </c>
      <c r="B330" s="296"/>
      <c r="C330" s="16"/>
      <c r="D330" s="15"/>
      <c r="E330" s="255"/>
      <c r="F330" s="17"/>
      <c r="G330" s="297"/>
      <c r="H330" s="278"/>
      <c r="I330" s="79"/>
      <c r="J330" s="279"/>
      <c r="K330" s="79"/>
      <c r="L330" s="79"/>
      <c r="M330" s="79"/>
      <c r="N330" s="79"/>
      <c r="O330" s="79"/>
      <c r="P330" s="79"/>
      <c r="Q330" s="57"/>
      <c r="R330" s="82"/>
      <c r="S330" s="82"/>
      <c r="T330" s="281"/>
      <c r="U330" s="82"/>
      <c r="V330" s="277"/>
      <c r="W330" s="83"/>
      <c r="X330" s="276"/>
    </row>
    <row r="331" spans="1:24" ht="27.75" customHeight="1">
      <c r="A331" s="266">
        <v>4</v>
      </c>
      <c r="B331" s="296"/>
      <c r="C331" s="16"/>
      <c r="D331" s="15"/>
      <c r="E331" s="255"/>
      <c r="F331" s="17"/>
      <c r="G331" s="297"/>
      <c r="H331" s="278"/>
      <c r="I331" s="79"/>
      <c r="J331" s="279"/>
      <c r="K331" s="79"/>
      <c r="L331" s="79"/>
      <c r="M331" s="79"/>
      <c r="N331" s="79"/>
      <c r="O331" s="79"/>
      <c r="P331" s="79"/>
      <c r="Q331" s="57"/>
      <c r="R331" s="82"/>
      <c r="S331" s="82"/>
      <c r="T331" s="281"/>
      <c r="U331" s="82"/>
      <c r="V331" s="277"/>
      <c r="W331" s="83"/>
      <c r="X331" s="276"/>
    </row>
    <row r="332" spans="1:24" ht="27.75" customHeight="1">
      <c r="A332" s="266">
        <v>5</v>
      </c>
      <c r="B332" s="296"/>
      <c r="C332" s="16"/>
      <c r="D332" s="15"/>
      <c r="E332" s="255"/>
      <c r="F332" s="17"/>
      <c r="G332" s="297"/>
      <c r="H332" s="278"/>
      <c r="I332" s="79"/>
      <c r="J332" s="279"/>
      <c r="K332" s="79"/>
      <c r="L332" s="79"/>
      <c r="M332" s="79"/>
      <c r="N332" s="79"/>
      <c r="O332" s="79"/>
      <c r="P332" s="79"/>
      <c r="Q332" s="57"/>
      <c r="R332" s="82"/>
      <c r="S332" s="82"/>
      <c r="T332" s="281"/>
      <c r="U332" s="82"/>
      <c r="V332" s="277"/>
      <c r="W332" s="83"/>
      <c r="X332" s="276"/>
    </row>
    <row r="333" spans="1:24" ht="27.75" customHeight="1">
      <c r="A333" s="266">
        <v>6</v>
      </c>
      <c r="B333" s="296"/>
      <c r="C333" s="16"/>
      <c r="D333" s="15"/>
      <c r="E333" s="255"/>
      <c r="F333" s="17"/>
      <c r="G333" s="297"/>
      <c r="H333" s="278"/>
      <c r="I333" s="79"/>
      <c r="J333" s="279"/>
      <c r="K333" s="79"/>
      <c r="L333" s="79"/>
      <c r="M333" s="79"/>
      <c r="N333" s="79"/>
      <c r="O333" s="79"/>
      <c r="P333" s="79"/>
      <c r="Q333" s="57"/>
      <c r="R333" s="82"/>
      <c r="S333" s="82"/>
      <c r="T333" s="281"/>
      <c r="U333" s="82"/>
      <c r="V333" s="277"/>
      <c r="W333" s="83"/>
      <c r="X333" s="276"/>
    </row>
    <row r="334" spans="1:24" ht="27.75" customHeight="1">
      <c r="A334" s="266">
        <v>7</v>
      </c>
      <c r="B334" s="296"/>
      <c r="C334" s="16"/>
      <c r="D334" s="15"/>
      <c r="E334" s="255"/>
      <c r="F334" s="17"/>
      <c r="G334" s="297"/>
      <c r="H334" s="278"/>
      <c r="I334" s="79"/>
      <c r="J334" s="279"/>
      <c r="K334" s="79"/>
      <c r="L334" s="79"/>
      <c r="M334" s="79"/>
      <c r="N334" s="79"/>
      <c r="O334" s="79"/>
      <c r="P334" s="79"/>
      <c r="Q334" s="57"/>
      <c r="R334" s="82"/>
      <c r="S334" s="82"/>
      <c r="T334" s="281"/>
      <c r="U334" s="82"/>
      <c r="V334" s="277"/>
      <c r="W334" s="83"/>
      <c r="X334" s="276"/>
    </row>
    <row r="335" spans="1:24" ht="27.75" customHeight="1">
      <c r="A335" s="266">
        <v>8</v>
      </c>
      <c r="B335" s="296"/>
      <c r="C335" s="16"/>
      <c r="D335" s="15"/>
      <c r="E335" s="255"/>
      <c r="F335" s="17"/>
      <c r="G335" s="297"/>
      <c r="H335" s="278"/>
      <c r="I335" s="79"/>
      <c r="J335" s="279"/>
      <c r="K335" s="79"/>
      <c r="L335" s="79"/>
      <c r="M335" s="79"/>
      <c r="N335" s="79"/>
      <c r="O335" s="79"/>
      <c r="P335" s="284"/>
      <c r="Q335" s="57"/>
      <c r="R335" s="82"/>
      <c r="S335" s="82"/>
      <c r="T335" s="281"/>
      <c r="U335" s="82"/>
      <c r="V335" s="277"/>
      <c r="W335" s="264"/>
      <c r="X335" s="265"/>
    </row>
    <row r="336" spans="1:24" ht="45.6" customHeight="1">
      <c r="A336" s="266">
        <v>9</v>
      </c>
      <c r="B336" s="296"/>
      <c r="C336" s="16"/>
      <c r="D336" s="15"/>
      <c r="E336" s="255"/>
      <c r="F336" s="17"/>
      <c r="G336" s="297"/>
      <c r="H336" s="278"/>
      <c r="I336" s="79"/>
      <c r="J336" s="279"/>
      <c r="K336" s="79"/>
      <c r="L336" s="79"/>
      <c r="M336" s="79"/>
      <c r="N336" s="79"/>
      <c r="O336" s="79"/>
      <c r="P336" s="79"/>
      <c r="Q336" s="57"/>
      <c r="R336" s="82"/>
      <c r="S336" s="82"/>
      <c r="T336" s="281"/>
      <c r="U336" s="82"/>
      <c r="V336" s="277"/>
      <c r="W336" s="83"/>
      <c r="X336" s="84"/>
    </row>
    <row r="337" spans="1:24" ht="42" customHeight="1">
      <c r="A337" s="266">
        <v>10</v>
      </c>
      <c r="B337" s="296"/>
      <c r="C337" s="16"/>
      <c r="D337" s="15"/>
      <c r="E337" s="255"/>
      <c r="F337" s="17"/>
      <c r="G337" s="297"/>
      <c r="H337" s="278"/>
      <c r="I337" s="79"/>
      <c r="J337" s="279"/>
      <c r="K337" s="79"/>
      <c r="L337" s="79"/>
      <c r="M337" s="79"/>
      <c r="N337" s="79"/>
      <c r="O337" s="79"/>
      <c r="P337" s="79"/>
      <c r="Q337" s="57"/>
      <c r="R337" s="82"/>
      <c r="S337" s="82"/>
      <c r="T337" s="281"/>
      <c r="U337" s="82"/>
      <c r="V337" s="277"/>
      <c r="W337" s="83"/>
      <c r="X337" s="84"/>
    </row>
    <row r="338" spans="1:24" ht="37.5" customHeight="1">
      <c r="A338" s="266">
        <v>11</v>
      </c>
      <c r="B338" s="296"/>
      <c r="C338" s="16"/>
      <c r="D338" s="15"/>
      <c r="E338" s="255"/>
      <c r="F338" s="17"/>
      <c r="G338" s="297"/>
      <c r="H338" s="278"/>
      <c r="I338" s="79"/>
      <c r="J338" s="279"/>
      <c r="K338" s="79"/>
      <c r="L338" s="79"/>
      <c r="M338" s="79"/>
      <c r="N338" s="79"/>
      <c r="O338" s="79"/>
      <c r="P338" s="79"/>
      <c r="Q338" s="57"/>
      <c r="R338" s="82"/>
      <c r="S338" s="82"/>
      <c r="T338" s="281"/>
      <c r="U338" s="82"/>
      <c r="V338" s="277"/>
      <c r="W338" s="83"/>
      <c r="X338" s="84"/>
    </row>
    <row r="339" spans="1:24" ht="35.450000000000003" customHeight="1">
      <c r="A339" s="266">
        <v>12</v>
      </c>
      <c r="B339" s="296"/>
      <c r="C339" s="16"/>
      <c r="D339" s="15"/>
      <c r="E339" s="255"/>
      <c r="F339" s="17"/>
      <c r="G339" s="297"/>
      <c r="H339" s="278"/>
      <c r="I339" s="79"/>
      <c r="J339" s="279"/>
      <c r="K339" s="79"/>
      <c r="L339" s="79"/>
      <c r="M339" s="79"/>
      <c r="N339" s="79"/>
      <c r="O339" s="79"/>
      <c r="P339" s="79"/>
      <c r="Q339" s="57"/>
      <c r="R339" s="82"/>
      <c r="S339" s="82"/>
      <c r="T339" s="281"/>
      <c r="U339" s="82"/>
      <c r="V339" s="277"/>
      <c r="W339" s="83"/>
      <c r="X339" s="84"/>
    </row>
    <row r="340" spans="1:24" ht="36.6" customHeight="1">
      <c r="A340" s="266">
        <v>13</v>
      </c>
      <c r="B340" s="296"/>
      <c r="C340" s="16"/>
      <c r="D340" s="15"/>
      <c r="E340" s="255"/>
      <c r="F340" s="17"/>
      <c r="G340" s="297"/>
      <c r="H340" s="278"/>
      <c r="I340" s="79"/>
      <c r="J340" s="279"/>
      <c r="K340" s="79"/>
      <c r="L340" s="79"/>
      <c r="M340" s="79"/>
      <c r="N340" s="79"/>
      <c r="O340" s="79"/>
      <c r="P340" s="79"/>
      <c r="Q340" s="57"/>
      <c r="R340" s="82"/>
      <c r="S340" s="82"/>
      <c r="T340" s="281"/>
      <c r="U340" s="82"/>
      <c r="V340" s="277"/>
      <c r="W340" s="83"/>
      <c r="X340" s="84"/>
    </row>
    <row r="341" spans="1:24" ht="41.1" customHeight="1">
      <c r="A341" s="266">
        <v>14</v>
      </c>
      <c r="B341" s="296"/>
      <c r="C341" s="16"/>
      <c r="D341" s="15"/>
      <c r="E341" s="255"/>
      <c r="F341" s="17"/>
      <c r="G341" s="297"/>
      <c r="H341" s="278"/>
      <c r="I341" s="79"/>
      <c r="J341" s="279"/>
      <c r="K341" s="79"/>
      <c r="L341" s="79"/>
      <c r="M341" s="79"/>
      <c r="N341" s="79"/>
      <c r="O341" s="79"/>
      <c r="P341" s="79"/>
      <c r="Q341" s="57"/>
      <c r="R341" s="82"/>
      <c r="S341" s="82"/>
      <c r="T341" s="281"/>
      <c r="U341" s="82"/>
      <c r="V341" s="277"/>
      <c r="W341" s="83"/>
      <c r="X341" s="84"/>
    </row>
    <row r="342" spans="1:24" ht="51.95" customHeight="1">
      <c r="A342" s="266">
        <v>15</v>
      </c>
      <c r="B342" s="296"/>
      <c r="C342" s="16"/>
      <c r="D342" s="15"/>
      <c r="E342" s="255"/>
      <c r="F342" s="17"/>
      <c r="G342" s="297"/>
      <c r="H342" s="278"/>
      <c r="I342" s="79"/>
      <c r="J342" s="279"/>
      <c r="K342" s="79"/>
      <c r="L342" s="79"/>
      <c r="M342" s="79"/>
      <c r="N342" s="79"/>
      <c r="O342" s="79"/>
      <c r="P342" s="79"/>
      <c r="Q342" s="57"/>
      <c r="R342" s="82"/>
      <c r="S342" s="82"/>
      <c r="T342" s="281"/>
      <c r="U342" s="82"/>
      <c r="V342" s="277"/>
      <c r="W342" s="83"/>
      <c r="X342" s="84"/>
    </row>
    <row r="343" spans="1:24" ht="27.75" customHeight="1">
      <c r="A343" s="266">
        <v>16</v>
      </c>
      <c r="B343" s="296"/>
      <c r="C343" s="16"/>
      <c r="D343" s="15"/>
      <c r="E343" s="255"/>
      <c r="F343" s="17"/>
      <c r="G343" s="297"/>
      <c r="H343" s="278"/>
      <c r="I343" s="79"/>
      <c r="J343" s="279"/>
      <c r="K343" s="79"/>
      <c r="L343" s="79"/>
      <c r="M343" s="79"/>
      <c r="N343" s="79"/>
      <c r="O343" s="79"/>
      <c r="P343" s="79"/>
      <c r="Q343" s="57"/>
      <c r="R343" s="82"/>
      <c r="S343" s="82"/>
      <c r="T343" s="281"/>
      <c r="U343" s="82"/>
      <c r="V343" s="277"/>
      <c r="W343" s="83"/>
      <c r="X343" s="84"/>
    </row>
    <row r="344" spans="1:24" ht="36.6" customHeight="1">
      <c r="A344" s="266">
        <v>17</v>
      </c>
      <c r="B344" s="296"/>
      <c r="C344" s="16"/>
      <c r="D344" s="15"/>
      <c r="E344" s="255"/>
      <c r="F344" s="17"/>
      <c r="G344" s="297"/>
      <c r="H344" s="278"/>
      <c r="I344" s="79"/>
      <c r="J344" s="279"/>
      <c r="K344" s="79"/>
      <c r="L344" s="79"/>
      <c r="M344" s="79"/>
      <c r="N344" s="79"/>
      <c r="O344" s="79"/>
      <c r="P344" s="79"/>
      <c r="Q344" s="57"/>
      <c r="R344" s="82"/>
      <c r="S344" s="82"/>
      <c r="T344" s="281"/>
      <c r="U344" s="82"/>
      <c r="V344" s="277"/>
      <c r="W344" s="83"/>
      <c r="X344" s="84"/>
    </row>
    <row r="345" spans="1:24" ht="41.1" customHeight="1">
      <c r="A345" s="266">
        <v>18</v>
      </c>
      <c r="B345" s="296"/>
      <c r="C345" s="16"/>
      <c r="D345" s="15"/>
      <c r="E345" s="255"/>
      <c r="F345" s="17"/>
      <c r="G345" s="297"/>
      <c r="H345" s="278"/>
      <c r="I345" s="79"/>
      <c r="J345" s="279"/>
      <c r="K345" s="79"/>
      <c r="L345" s="79"/>
      <c r="M345" s="79"/>
      <c r="N345" s="79"/>
      <c r="O345" s="79"/>
      <c r="P345" s="79"/>
      <c r="Q345" s="57"/>
      <c r="R345" s="82"/>
      <c r="S345" s="82"/>
      <c r="T345" s="281"/>
      <c r="U345" s="82"/>
      <c r="V345" s="277"/>
      <c r="W345" s="83"/>
      <c r="X345" s="84"/>
    </row>
    <row r="346" spans="1:24" ht="27.75" customHeight="1">
      <c r="A346" s="266">
        <v>19</v>
      </c>
      <c r="B346" s="296"/>
      <c r="C346" s="16"/>
      <c r="D346" s="15"/>
      <c r="E346" s="255"/>
      <c r="F346" s="17"/>
      <c r="G346" s="297"/>
      <c r="H346" s="278"/>
      <c r="I346" s="79"/>
      <c r="J346" s="279"/>
      <c r="K346" s="79"/>
      <c r="L346" s="79"/>
      <c r="M346" s="79"/>
      <c r="N346" s="79"/>
      <c r="O346" s="79"/>
      <c r="P346" s="79"/>
      <c r="Q346" s="57"/>
      <c r="R346" s="82"/>
      <c r="S346" s="82"/>
      <c r="T346" s="281"/>
      <c r="U346" s="82"/>
      <c r="V346" s="277"/>
      <c r="W346" s="83"/>
      <c r="X346" s="84"/>
    </row>
    <row r="347" spans="1:24" ht="27.75" customHeight="1">
      <c r="A347" s="266">
        <v>20</v>
      </c>
      <c r="B347" s="296"/>
      <c r="C347" s="16"/>
      <c r="D347" s="15"/>
      <c r="E347" s="255"/>
      <c r="F347" s="17"/>
      <c r="G347" s="297"/>
      <c r="H347" s="278"/>
      <c r="I347" s="79"/>
      <c r="J347" s="279"/>
      <c r="K347" s="79"/>
      <c r="L347" s="79"/>
      <c r="M347" s="79"/>
      <c r="N347" s="79"/>
      <c r="O347" s="79"/>
      <c r="P347" s="79"/>
      <c r="Q347" s="57"/>
      <c r="R347" s="82"/>
      <c r="S347" s="82"/>
      <c r="T347" s="281"/>
      <c r="U347" s="82"/>
      <c r="V347" s="277"/>
      <c r="W347" s="83"/>
      <c r="X347" s="84"/>
    </row>
    <row r="348" spans="1:24" ht="27.75" customHeight="1">
      <c r="A348" s="266">
        <v>21</v>
      </c>
      <c r="B348" s="296"/>
      <c r="C348" s="16"/>
      <c r="D348" s="15"/>
      <c r="E348" s="255"/>
      <c r="F348" s="17"/>
      <c r="G348" s="297"/>
      <c r="H348" s="278"/>
      <c r="I348" s="79"/>
      <c r="J348" s="279"/>
      <c r="K348" s="79"/>
      <c r="L348" s="79"/>
      <c r="M348" s="79"/>
      <c r="N348" s="79"/>
      <c r="O348" s="79"/>
      <c r="P348" s="79"/>
      <c r="Q348" s="57"/>
      <c r="R348" s="82"/>
      <c r="S348" s="82"/>
      <c r="T348" s="281"/>
      <c r="U348" s="82"/>
      <c r="V348" s="277"/>
      <c r="W348" s="83"/>
      <c r="X348" s="84"/>
    </row>
    <row r="349" spans="1:24" ht="27.75" customHeight="1">
      <c r="A349" s="14"/>
      <c r="B349" s="61"/>
      <c r="C349" s="73"/>
      <c r="D349" s="61"/>
      <c r="E349" s="73"/>
      <c r="F349" s="17"/>
      <c r="G349" s="21">
        <f>SUM(I349:P349)</f>
        <v>0</v>
      </c>
      <c r="H349" s="21"/>
      <c r="I349" s="51">
        <f>SUM(I327:I348)</f>
        <v>0</v>
      </c>
      <c r="J349" s="51">
        <f>SUM(J328:J348)</f>
        <v>0</v>
      </c>
      <c r="K349" s="51">
        <f>SUM(K328:K335)</f>
        <v>0</v>
      </c>
      <c r="L349" s="51">
        <f>SUM(L328:L335)</f>
        <v>0</v>
      </c>
      <c r="M349" s="51">
        <f>SUM(M328:M348)</f>
        <v>0</v>
      </c>
      <c r="N349" s="51">
        <f>SUM(N328:N335)</f>
        <v>0</v>
      </c>
      <c r="O349" s="51">
        <f>SUM(O328:O335)</f>
        <v>0</v>
      </c>
      <c r="P349" s="51">
        <f>SUM(P328:P335)</f>
        <v>0</v>
      </c>
      <c r="Q349" s="57"/>
      <c r="R349" s="58"/>
      <c r="S349" s="58"/>
      <c r="T349" s="58"/>
      <c r="U349" s="58"/>
      <c r="V349" s="254"/>
      <c r="W349" s="59"/>
      <c r="X349" s="60"/>
    </row>
    <row r="350" spans="1:24" ht="27.75" customHeight="1">
      <c r="A350" s="87" t="s">
        <v>377</v>
      </c>
      <c r="B350" s="88"/>
      <c r="C350" s="88"/>
      <c r="D350" s="88"/>
      <c r="E350" s="88"/>
      <c r="F350" s="88"/>
      <c r="G350" s="88"/>
      <c r="H350" s="88"/>
      <c r="I350" s="88"/>
      <c r="J350" s="88"/>
      <c r="K350" s="88"/>
      <c r="L350" s="88"/>
      <c r="M350" s="88"/>
      <c r="N350" s="88"/>
      <c r="O350" s="88"/>
      <c r="P350" s="89"/>
      <c r="Q350" s="90"/>
      <c r="R350" s="91"/>
      <c r="S350" s="501">
        <f>G379</f>
        <v>0</v>
      </c>
      <c r="T350" s="501"/>
      <c r="U350" s="522" t="s">
        <v>206</v>
      </c>
      <c r="V350" s="522"/>
      <c r="W350" s="92"/>
      <c r="X350" s="92"/>
    </row>
    <row r="351" spans="1:24" ht="27.75" customHeight="1">
      <c r="A351" s="14">
        <v>1</v>
      </c>
      <c r="B351" s="307" t="s">
        <v>395</v>
      </c>
      <c r="C351" s="16"/>
      <c r="D351" s="15"/>
      <c r="E351" s="253"/>
      <c r="F351" s="304"/>
      <c r="G351" s="315"/>
      <c r="H351" s="18"/>
      <c r="I351" s="50"/>
      <c r="J351" s="50"/>
      <c r="K351" s="50"/>
      <c r="L351" s="50"/>
      <c r="M351" s="50"/>
      <c r="N351" s="50"/>
      <c r="O351" s="50"/>
      <c r="P351" s="50"/>
      <c r="Q351" s="57"/>
      <c r="R351" s="58"/>
      <c r="S351" s="58"/>
      <c r="T351" s="58"/>
      <c r="U351" s="58"/>
      <c r="V351" s="305"/>
      <c r="W351" s="59"/>
      <c r="X351" s="60"/>
    </row>
    <row r="352" spans="1:24" ht="27.75" customHeight="1">
      <c r="A352" s="14">
        <v>2</v>
      </c>
      <c r="B352" s="306" t="s">
        <v>395</v>
      </c>
      <c r="C352" s="16"/>
      <c r="D352" s="15"/>
      <c r="E352" s="253"/>
      <c r="F352" s="304"/>
      <c r="G352" s="315"/>
      <c r="H352" s="18"/>
      <c r="I352" s="50"/>
      <c r="J352" s="50"/>
      <c r="K352" s="50"/>
      <c r="L352" s="50"/>
      <c r="M352" s="50"/>
      <c r="N352" s="50"/>
      <c r="O352" s="50"/>
      <c r="P352" s="50"/>
      <c r="Q352" s="57"/>
      <c r="R352" s="58"/>
      <c r="S352" s="58"/>
      <c r="T352" s="58"/>
      <c r="U352" s="58"/>
      <c r="V352" s="306"/>
      <c r="W352" s="59"/>
      <c r="X352" s="60"/>
    </row>
    <row r="353" spans="1:24" ht="27.75" customHeight="1">
      <c r="A353" s="14">
        <v>3</v>
      </c>
      <c r="B353" s="306" t="s">
        <v>395</v>
      </c>
      <c r="C353" s="16"/>
      <c r="D353" s="15"/>
      <c r="E353" s="253"/>
      <c r="F353" s="304"/>
      <c r="G353" s="315"/>
      <c r="H353" s="18"/>
      <c r="I353" s="50"/>
      <c r="J353" s="50"/>
      <c r="K353" s="50"/>
      <c r="L353" s="50"/>
      <c r="M353" s="50"/>
      <c r="N353" s="50"/>
      <c r="O353" s="50"/>
      <c r="P353" s="50"/>
      <c r="Q353" s="57"/>
      <c r="R353" s="58"/>
      <c r="S353" s="58"/>
      <c r="T353" s="58"/>
      <c r="U353" s="58"/>
      <c r="V353" s="306"/>
      <c r="W353" s="59"/>
      <c r="X353" s="60"/>
    </row>
    <row r="354" spans="1:24" ht="27.75" customHeight="1">
      <c r="A354" s="14">
        <v>4</v>
      </c>
      <c r="B354" s="306" t="s">
        <v>395</v>
      </c>
      <c r="C354" s="16"/>
      <c r="D354" s="15"/>
      <c r="E354" s="253"/>
      <c r="F354" s="304"/>
      <c r="G354" s="315"/>
      <c r="H354" s="18"/>
      <c r="I354" s="50"/>
      <c r="J354" s="50"/>
      <c r="K354" s="50"/>
      <c r="L354" s="50"/>
      <c r="M354" s="50"/>
      <c r="N354" s="50"/>
      <c r="O354" s="50"/>
      <c r="P354" s="50"/>
      <c r="Q354" s="57"/>
      <c r="R354" s="58"/>
      <c r="S354" s="58"/>
      <c r="T354" s="58"/>
      <c r="U354" s="58"/>
      <c r="V354" s="306"/>
      <c r="W354" s="258"/>
      <c r="X354" s="298"/>
    </row>
    <row r="355" spans="1:24" ht="27.75" customHeight="1">
      <c r="A355" s="14">
        <v>5</v>
      </c>
      <c r="B355" s="306" t="s">
        <v>395</v>
      </c>
      <c r="C355" s="16"/>
      <c r="D355" s="15"/>
      <c r="E355" s="253"/>
      <c r="F355" s="304"/>
      <c r="G355" s="315"/>
      <c r="H355" s="18"/>
      <c r="I355" s="50"/>
      <c r="J355" s="50"/>
      <c r="K355" s="50"/>
      <c r="L355" s="50"/>
      <c r="M355" s="50"/>
      <c r="N355" s="50"/>
      <c r="O355" s="50"/>
      <c r="P355" s="50"/>
      <c r="Q355" s="57"/>
      <c r="R355" s="58"/>
      <c r="S355" s="58"/>
      <c r="T355" s="58"/>
      <c r="U355" s="58"/>
      <c r="V355" s="306"/>
      <c r="W355" s="258"/>
      <c r="X355" s="298"/>
    </row>
    <row r="356" spans="1:24" ht="27.75" customHeight="1">
      <c r="A356" s="14">
        <v>6</v>
      </c>
      <c r="B356" s="306" t="s">
        <v>395</v>
      </c>
      <c r="C356" s="16"/>
      <c r="D356" s="15"/>
      <c r="E356" s="253"/>
      <c r="F356" s="304"/>
      <c r="G356" s="315"/>
      <c r="H356" s="18"/>
      <c r="I356" s="50"/>
      <c r="J356" s="50"/>
      <c r="K356" s="50"/>
      <c r="L356" s="50"/>
      <c r="M356" s="50"/>
      <c r="N356" s="50"/>
      <c r="O356" s="50"/>
      <c r="P356" s="50"/>
      <c r="Q356" s="57"/>
      <c r="R356" s="58"/>
      <c r="S356" s="58"/>
      <c r="T356" s="58"/>
      <c r="U356" s="58"/>
      <c r="V356" s="306"/>
      <c r="W356" s="258"/>
      <c r="X356" s="298"/>
    </row>
    <row r="357" spans="1:24" ht="27.75" customHeight="1">
      <c r="A357" s="14">
        <v>7</v>
      </c>
      <c r="B357" s="306" t="s">
        <v>395</v>
      </c>
      <c r="C357" s="16"/>
      <c r="D357" s="15"/>
      <c r="E357" s="253"/>
      <c r="F357" s="304"/>
      <c r="G357" s="315"/>
      <c r="H357" s="18"/>
      <c r="I357" s="50"/>
      <c r="J357" s="50"/>
      <c r="K357" s="50"/>
      <c r="L357" s="50"/>
      <c r="M357" s="50"/>
      <c r="N357" s="50"/>
      <c r="O357" s="50"/>
      <c r="P357" s="50"/>
      <c r="Q357" s="57"/>
      <c r="R357" s="58"/>
      <c r="S357" s="58"/>
      <c r="T357" s="58"/>
      <c r="U357" s="58"/>
      <c r="V357" s="306"/>
      <c r="W357" s="258"/>
      <c r="X357" s="298"/>
    </row>
    <row r="358" spans="1:24" ht="27.75" customHeight="1">
      <c r="A358" s="14">
        <v>8</v>
      </c>
      <c r="B358" s="306" t="s">
        <v>395</v>
      </c>
      <c r="C358" s="16"/>
      <c r="D358" s="15"/>
      <c r="E358" s="253"/>
      <c r="F358" s="304"/>
      <c r="G358" s="315"/>
      <c r="H358" s="18"/>
      <c r="I358" s="50"/>
      <c r="J358" s="50"/>
      <c r="K358" s="50"/>
      <c r="L358" s="50"/>
      <c r="M358" s="50"/>
      <c r="N358" s="50"/>
      <c r="O358" s="50"/>
      <c r="P358" s="50"/>
      <c r="Q358" s="57"/>
      <c r="R358" s="58"/>
      <c r="S358" s="58"/>
      <c r="T358" s="58"/>
      <c r="U358" s="58"/>
      <c r="V358" s="306"/>
      <c r="W358" s="258"/>
      <c r="X358" s="298"/>
    </row>
    <row r="359" spans="1:24" ht="27.75" customHeight="1">
      <c r="A359" s="14">
        <v>9</v>
      </c>
      <c r="B359" s="306" t="s">
        <v>395</v>
      </c>
      <c r="C359" s="16"/>
      <c r="D359" s="15"/>
      <c r="E359" s="253"/>
      <c r="F359" s="304"/>
      <c r="G359" s="315"/>
      <c r="H359" s="18"/>
      <c r="I359" s="50"/>
      <c r="J359" s="50"/>
      <c r="K359" s="50"/>
      <c r="L359" s="50"/>
      <c r="M359" s="50"/>
      <c r="N359" s="50"/>
      <c r="O359" s="50"/>
      <c r="P359" s="50"/>
      <c r="Q359" s="57"/>
      <c r="R359" s="58"/>
      <c r="S359" s="58"/>
      <c r="T359" s="58"/>
      <c r="U359" s="58"/>
      <c r="V359" s="306"/>
      <c r="W359" s="258"/>
      <c r="X359" s="298"/>
    </row>
    <row r="360" spans="1:24" ht="27.75" customHeight="1">
      <c r="A360" s="14">
        <v>10</v>
      </c>
      <c r="B360" s="306" t="s">
        <v>395</v>
      </c>
      <c r="C360" s="16"/>
      <c r="D360" s="15"/>
      <c r="E360" s="253"/>
      <c r="F360" s="304"/>
      <c r="G360" s="315"/>
      <c r="H360" s="18"/>
      <c r="I360" s="50"/>
      <c r="J360" s="50"/>
      <c r="K360" s="50"/>
      <c r="L360" s="50"/>
      <c r="M360" s="50"/>
      <c r="N360" s="50"/>
      <c r="O360" s="50"/>
      <c r="P360" s="50"/>
      <c r="Q360" s="57"/>
      <c r="R360" s="58"/>
      <c r="S360" s="58"/>
      <c r="T360" s="58"/>
      <c r="U360" s="58"/>
      <c r="V360" s="306"/>
      <c r="W360" s="258"/>
      <c r="X360" s="298"/>
    </row>
    <row r="361" spans="1:24" ht="27.75" customHeight="1">
      <c r="A361" s="14">
        <v>11</v>
      </c>
      <c r="B361" s="306" t="s">
        <v>395</v>
      </c>
      <c r="C361" s="16"/>
      <c r="D361" s="15"/>
      <c r="E361" s="253"/>
      <c r="F361" s="304"/>
      <c r="G361" s="315"/>
      <c r="H361" s="18"/>
      <c r="I361" s="50"/>
      <c r="J361" s="50"/>
      <c r="K361" s="50"/>
      <c r="L361" s="50"/>
      <c r="M361" s="50"/>
      <c r="N361" s="50"/>
      <c r="O361" s="50"/>
      <c r="P361" s="50"/>
      <c r="Q361" s="57"/>
      <c r="R361" s="58"/>
      <c r="S361" s="58"/>
      <c r="T361" s="58"/>
      <c r="U361" s="58"/>
      <c r="V361" s="306"/>
      <c r="W361" s="258"/>
      <c r="X361" s="298"/>
    </row>
    <row r="362" spans="1:24" ht="27.75" customHeight="1">
      <c r="A362" s="14">
        <v>12</v>
      </c>
      <c r="B362" s="306" t="s">
        <v>395</v>
      </c>
      <c r="C362" s="16"/>
      <c r="D362" s="15"/>
      <c r="E362" s="253"/>
      <c r="F362" s="304"/>
      <c r="G362" s="315"/>
      <c r="H362" s="18"/>
      <c r="I362" s="50"/>
      <c r="J362" s="50"/>
      <c r="K362" s="50"/>
      <c r="L362" s="50"/>
      <c r="M362" s="50"/>
      <c r="N362" s="50"/>
      <c r="O362" s="50"/>
      <c r="P362" s="50"/>
      <c r="Q362" s="57"/>
      <c r="R362" s="58"/>
      <c r="S362" s="58"/>
      <c r="T362" s="58"/>
      <c r="U362" s="58"/>
      <c r="V362" s="306"/>
      <c r="W362" s="258"/>
      <c r="X362" s="298"/>
    </row>
    <row r="363" spans="1:24" ht="27.75" customHeight="1">
      <c r="A363" s="14">
        <v>13</v>
      </c>
      <c r="B363" s="306" t="s">
        <v>395</v>
      </c>
      <c r="C363" s="16"/>
      <c r="D363" s="15"/>
      <c r="E363" s="253"/>
      <c r="F363" s="304"/>
      <c r="G363" s="315"/>
      <c r="H363" s="18"/>
      <c r="I363" s="50"/>
      <c r="J363" s="50"/>
      <c r="K363" s="50"/>
      <c r="L363" s="50"/>
      <c r="M363" s="50"/>
      <c r="N363" s="50"/>
      <c r="O363" s="50"/>
      <c r="P363" s="50"/>
      <c r="Q363" s="57"/>
      <c r="R363" s="58"/>
      <c r="S363" s="58"/>
      <c r="T363" s="58"/>
      <c r="U363" s="58"/>
      <c r="V363" s="306"/>
      <c r="W363" s="258"/>
      <c r="X363" s="298"/>
    </row>
    <row r="364" spans="1:24" ht="27.75" customHeight="1">
      <c r="A364" s="14">
        <v>14</v>
      </c>
      <c r="B364" s="306" t="s">
        <v>395</v>
      </c>
      <c r="C364" s="16"/>
      <c r="D364" s="15"/>
      <c r="E364" s="253"/>
      <c r="F364" s="304"/>
      <c r="G364" s="315"/>
      <c r="H364" s="18"/>
      <c r="I364" s="50"/>
      <c r="J364" s="50"/>
      <c r="K364" s="50"/>
      <c r="L364" s="50"/>
      <c r="M364" s="50"/>
      <c r="N364" s="50"/>
      <c r="O364" s="50"/>
      <c r="P364" s="50"/>
      <c r="Q364" s="57"/>
      <c r="R364" s="58"/>
      <c r="S364" s="58"/>
      <c r="T364" s="58"/>
      <c r="U364" s="58"/>
      <c r="V364" s="306"/>
      <c r="W364" s="258"/>
      <c r="X364" s="298"/>
    </row>
    <row r="365" spans="1:24" ht="27.75" customHeight="1">
      <c r="A365" s="14">
        <v>15</v>
      </c>
      <c r="B365" s="306" t="s">
        <v>395</v>
      </c>
      <c r="C365" s="16"/>
      <c r="D365" s="15"/>
      <c r="E365" s="253"/>
      <c r="F365" s="304"/>
      <c r="G365" s="315"/>
      <c r="H365" s="18"/>
      <c r="I365" s="50"/>
      <c r="J365" s="50"/>
      <c r="K365" s="50"/>
      <c r="L365" s="50"/>
      <c r="M365" s="50"/>
      <c r="N365" s="50"/>
      <c r="O365" s="50"/>
      <c r="P365" s="50"/>
      <c r="Q365" s="57"/>
      <c r="R365" s="58"/>
      <c r="S365" s="58"/>
      <c r="T365" s="58"/>
      <c r="U365" s="58"/>
      <c r="V365" s="306"/>
      <c r="W365" s="258"/>
      <c r="X365" s="298"/>
    </row>
    <row r="366" spans="1:24" ht="27.75" customHeight="1">
      <c r="A366" s="14">
        <v>16</v>
      </c>
      <c r="B366" s="306" t="s">
        <v>395</v>
      </c>
      <c r="C366" s="16"/>
      <c r="D366" s="15"/>
      <c r="E366" s="253"/>
      <c r="F366" s="304"/>
      <c r="G366" s="315"/>
      <c r="H366" s="18"/>
      <c r="I366" s="50"/>
      <c r="J366" s="50"/>
      <c r="K366" s="50"/>
      <c r="L366" s="50"/>
      <c r="M366" s="50"/>
      <c r="N366" s="50"/>
      <c r="O366" s="50"/>
      <c r="P366" s="50"/>
      <c r="Q366" s="57"/>
      <c r="R366" s="58"/>
      <c r="S366" s="58"/>
      <c r="T366" s="58"/>
      <c r="U366" s="58"/>
      <c r="V366" s="306"/>
      <c r="W366" s="258"/>
      <c r="X366" s="298"/>
    </row>
    <row r="367" spans="1:24" ht="27.75" customHeight="1">
      <c r="A367" s="14">
        <v>17</v>
      </c>
      <c r="B367" s="306" t="s">
        <v>395</v>
      </c>
      <c r="C367" s="16"/>
      <c r="D367" s="15"/>
      <c r="E367" s="253"/>
      <c r="F367" s="304"/>
      <c r="G367" s="315"/>
      <c r="H367" s="18"/>
      <c r="I367" s="50"/>
      <c r="J367" s="50"/>
      <c r="K367" s="50"/>
      <c r="L367" s="50"/>
      <c r="M367" s="50"/>
      <c r="N367" s="50"/>
      <c r="O367" s="50"/>
      <c r="P367" s="50"/>
      <c r="Q367" s="57"/>
      <c r="R367" s="58"/>
      <c r="S367" s="58"/>
      <c r="T367" s="58"/>
      <c r="U367" s="58"/>
      <c r="V367" s="306"/>
      <c r="W367" s="258"/>
      <c r="X367" s="298"/>
    </row>
    <row r="368" spans="1:24" ht="27.75" customHeight="1">
      <c r="A368" s="14">
        <v>18</v>
      </c>
      <c r="B368" s="306" t="s">
        <v>395</v>
      </c>
      <c r="C368" s="16"/>
      <c r="D368" s="15"/>
      <c r="E368" s="253"/>
      <c r="F368" s="304"/>
      <c r="G368" s="315"/>
      <c r="H368" s="18"/>
      <c r="I368" s="50"/>
      <c r="J368" s="50"/>
      <c r="K368" s="50"/>
      <c r="L368" s="50"/>
      <c r="M368" s="50"/>
      <c r="N368" s="50"/>
      <c r="O368" s="50"/>
      <c r="P368" s="50"/>
      <c r="Q368" s="57"/>
      <c r="R368" s="58"/>
      <c r="S368" s="58"/>
      <c r="T368" s="58"/>
      <c r="U368" s="58"/>
      <c r="V368" s="306"/>
      <c r="W368" s="258"/>
      <c r="X368" s="298"/>
    </row>
    <row r="369" spans="1:24" ht="27.75" customHeight="1">
      <c r="A369" s="14">
        <v>19</v>
      </c>
      <c r="B369" s="306" t="s">
        <v>395</v>
      </c>
      <c r="C369" s="16"/>
      <c r="D369" s="15"/>
      <c r="E369" s="253"/>
      <c r="F369" s="304"/>
      <c r="G369" s="315"/>
      <c r="H369" s="18"/>
      <c r="I369" s="50"/>
      <c r="J369" s="50"/>
      <c r="K369" s="50"/>
      <c r="L369" s="50"/>
      <c r="M369" s="50"/>
      <c r="N369" s="50"/>
      <c r="O369" s="50"/>
      <c r="P369" s="50"/>
      <c r="Q369" s="57"/>
      <c r="R369" s="58"/>
      <c r="S369" s="58"/>
      <c r="T369" s="58"/>
      <c r="U369" s="58"/>
      <c r="V369" s="306"/>
      <c r="W369" s="258"/>
      <c r="X369" s="298"/>
    </row>
    <row r="370" spans="1:24" ht="27.75" customHeight="1">
      <c r="A370" s="14">
        <v>20</v>
      </c>
      <c r="B370" s="306" t="s">
        <v>395</v>
      </c>
      <c r="C370" s="16"/>
      <c r="D370" s="15"/>
      <c r="E370" s="253"/>
      <c r="F370" s="304"/>
      <c r="G370" s="315"/>
      <c r="H370" s="18"/>
      <c r="I370" s="50"/>
      <c r="J370" s="50"/>
      <c r="K370" s="50"/>
      <c r="L370" s="50"/>
      <c r="M370" s="50"/>
      <c r="N370" s="50"/>
      <c r="O370" s="50"/>
      <c r="P370" s="50"/>
      <c r="Q370" s="57"/>
      <c r="R370" s="58"/>
      <c r="S370" s="58"/>
      <c r="T370" s="58"/>
      <c r="U370" s="58"/>
      <c r="V370" s="306"/>
      <c r="W370" s="258"/>
      <c r="X370" s="298"/>
    </row>
    <row r="371" spans="1:24" ht="27.75" customHeight="1">
      <c r="A371" s="14">
        <v>21</v>
      </c>
      <c r="B371" s="306" t="s">
        <v>395</v>
      </c>
      <c r="C371" s="16"/>
      <c r="D371" s="15"/>
      <c r="E371" s="253"/>
      <c r="F371" s="304"/>
      <c r="G371" s="315"/>
      <c r="H371" s="18"/>
      <c r="I371" s="50"/>
      <c r="J371" s="50"/>
      <c r="K371" s="50"/>
      <c r="L371" s="50"/>
      <c r="M371" s="50"/>
      <c r="N371" s="50"/>
      <c r="O371" s="50"/>
      <c r="P371" s="50"/>
      <c r="Q371" s="57"/>
      <c r="R371" s="58"/>
      <c r="S371" s="58"/>
      <c r="T371" s="58"/>
      <c r="U371" s="58"/>
      <c r="V371" s="306"/>
      <c r="W371" s="258"/>
      <c r="X371" s="298"/>
    </row>
    <row r="372" spans="1:24" ht="27.75" customHeight="1">
      <c r="A372" s="14">
        <v>22</v>
      </c>
      <c r="B372" s="306" t="s">
        <v>395</v>
      </c>
      <c r="C372" s="16"/>
      <c r="D372" s="15"/>
      <c r="E372" s="253"/>
      <c r="F372" s="304"/>
      <c r="G372" s="315"/>
      <c r="H372" s="18"/>
      <c r="I372" s="50"/>
      <c r="J372" s="50"/>
      <c r="K372" s="50"/>
      <c r="L372" s="50"/>
      <c r="M372" s="50"/>
      <c r="N372" s="50"/>
      <c r="O372" s="50"/>
      <c r="P372" s="50"/>
      <c r="Q372" s="57"/>
      <c r="R372" s="58"/>
      <c r="S372" s="58"/>
      <c r="T372" s="58"/>
      <c r="U372" s="58"/>
      <c r="V372" s="306"/>
      <c r="W372" s="258"/>
      <c r="X372" s="298"/>
    </row>
    <row r="373" spans="1:24" ht="27.75" customHeight="1">
      <c r="A373" s="14">
        <v>23</v>
      </c>
      <c r="B373" s="306" t="s">
        <v>395</v>
      </c>
      <c r="C373" s="16"/>
      <c r="D373" s="15"/>
      <c r="E373" s="253"/>
      <c r="F373" s="304"/>
      <c r="G373" s="315"/>
      <c r="H373" s="18"/>
      <c r="I373" s="50"/>
      <c r="J373" s="50"/>
      <c r="K373" s="50"/>
      <c r="L373" s="50"/>
      <c r="M373" s="50"/>
      <c r="N373" s="50"/>
      <c r="O373" s="50"/>
      <c r="P373" s="50"/>
      <c r="Q373" s="57"/>
      <c r="R373" s="58"/>
      <c r="S373" s="58"/>
      <c r="T373" s="58"/>
      <c r="U373" s="58"/>
      <c r="V373" s="306"/>
      <c r="W373" s="258"/>
      <c r="X373" s="298"/>
    </row>
    <row r="374" spans="1:24" ht="27.75" customHeight="1">
      <c r="A374" s="14">
        <v>24</v>
      </c>
      <c r="B374" s="306" t="s">
        <v>395</v>
      </c>
      <c r="C374" s="16"/>
      <c r="D374" s="15"/>
      <c r="E374" s="253"/>
      <c r="F374" s="304"/>
      <c r="G374" s="315"/>
      <c r="H374" s="18"/>
      <c r="I374" s="50"/>
      <c r="J374" s="50"/>
      <c r="K374" s="50"/>
      <c r="L374" s="50"/>
      <c r="M374" s="50"/>
      <c r="N374" s="50"/>
      <c r="O374" s="50"/>
      <c r="P374" s="50"/>
      <c r="Q374" s="57"/>
      <c r="R374" s="58"/>
      <c r="S374" s="58"/>
      <c r="T374" s="58"/>
      <c r="U374" s="58"/>
      <c r="V374" s="306"/>
      <c r="W374" s="258"/>
      <c r="X374" s="298"/>
    </row>
    <row r="375" spans="1:24" ht="27.75" customHeight="1">
      <c r="A375" s="14">
        <v>25</v>
      </c>
      <c r="B375" s="306" t="s">
        <v>395</v>
      </c>
      <c r="C375" s="16"/>
      <c r="D375" s="15"/>
      <c r="E375" s="253"/>
      <c r="F375" s="304"/>
      <c r="G375" s="315"/>
      <c r="H375" s="18"/>
      <c r="I375" s="50"/>
      <c r="J375" s="50"/>
      <c r="K375" s="50"/>
      <c r="L375" s="50"/>
      <c r="M375" s="50"/>
      <c r="N375" s="50"/>
      <c r="O375" s="50"/>
      <c r="P375" s="50"/>
      <c r="Q375" s="57"/>
      <c r="R375" s="58"/>
      <c r="S375" s="58"/>
      <c r="T375" s="58"/>
      <c r="U375" s="58"/>
      <c r="V375" s="306"/>
      <c r="W375" s="258"/>
      <c r="X375" s="298"/>
    </row>
    <row r="376" spans="1:24" ht="27.75" customHeight="1">
      <c r="A376" s="14">
        <v>26</v>
      </c>
      <c r="B376" s="306" t="s">
        <v>395</v>
      </c>
      <c r="C376" s="16"/>
      <c r="D376" s="15"/>
      <c r="E376" s="253"/>
      <c r="F376" s="304"/>
      <c r="G376" s="315"/>
      <c r="H376" s="18"/>
      <c r="I376" s="50"/>
      <c r="J376" s="50"/>
      <c r="K376" s="50"/>
      <c r="L376" s="50"/>
      <c r="M376" s="50"/>
      <c r="N376" s="50"/>
      <c r="O376" s="50"/>
      <c r="P376" s="50"/>
      <c r="Q376" s="57"/>
      <c r="R376" s="58"/>
      <c r="S376" s="58"/>
      <c r="T376" s="58"/>
      <c r="U376" s="58"/>
      <c r="V376" s="306"/>
      <c r="W376" s="258"/>
      <c r="X376" s="298"/>
    </row>
    <row r="377" spans="1:24" ht="27.75" customHeight="1">
      <c r="A377" s="14">
        <v>27</v>
      </c>
      <c r="B377" s="306" t="s">
        <v>395</v>
      </c>
      <c r="C377" s="16"/>
      <c r="D377" s="15"/>
      <c r="E377" s="253"/>
      <c r="F377" s="304"/>
      <c r="G377" s="315"/>
      <c r="H377" s="18"/>
      <c r="I377" s="50"/>
      <c r="J377" s="50"/>
      <c r="K377" s="50"/>
      <c r="L377" s="50"/>
      <c r="M377" s="50"/>
      <c r="N377" s="50"/>
      <c r="O377" s="50"/>
      <c r="P377" s="50"/>
      <c r="Q377" s="57"/>
      <c r="R377" s="58"/>
      <c r="S377" s="58"/>
      <c r="T377" s="58"/>
      <c r="U377" s="58"/>
      <c r="V377" s="306"/>
      <c r="W377" s="258"/>
      <c r="X377" s="298"/>
    </row>
    <row r="378" spans="1:24" ht="27.75" customHeight="1">
      <c r="A378" s="14">
        <v>28</v>
      </c>
      <c r="B378" s="306" t="s">
        <v>395</v>
      </c>
      <c r="C378" s="16"/>
      <c r="D378" s="15"/>
      <c r="E378" s="253"/>
      <c r="F378" s="304"/>
      <c r="G378" s="315"/>
      <c r="H378" s="18"/>
      <c r="I378" s="50"/>
      <c r="J378" s="50"/>
      <c r="K378" s="50"/>
      <c r="L378" s="50"/>
      <c r="M378" s="50"/>
      <c r="N378" s="50"/>
      <c r="O378" s="50"/>
      <c r="P378" s="50"/>
      <c r="Q378" s="57"/>
      <c r="R378" s="58"/>
      <c r="S378" s="58"/>
      <c r="T378" s="58"/>
      <c r="U378" s="58"/>
      <c r="V378" s="306"/>
      <c r="W378" s="258"/>
      <c r="X378" s="298"/>
    </row>
    <row r="379" spans="1:24" ht="27.75" customHeight="1">
      <c r="A379" s="14"/>
      <c r="B379" s="19"/>
      <c r="C379" s="20"/>
      <c r="D379" s="19"/>
      <c r="E379" s="20"/>
      <c r="F379" s="17"/>
      <c r="G379" s="21">
        <f>SUM(I379:P379)</f>
        <v>0</v>
      </c>
      <c r="H379" s="21"/>
      <c r="I379" s="51">
        <f>SUM(I351:I378)</f>
        <v>0</v>
      </c>
      <c r="J379" s="51">
        <f>SUM(J351:J378)</f>
        <v>0</v>
      </c>
      <c r="K379" s="51">
        <f>SUM(K327:K378)</f>
        <v>0</v>
      </c>
      <c r="L379" s="51">
        <f>SUM(L327:L378)</f>
        <v>0</v>
      </c>
      <c r="M379" s="51">
        <f>SUM(M351:M378)</f>
        <v>0</v>
      </c>
      <c r="N379" s="51">
        <f>SUM(N327:N378)</f>
        <v>0</v>
      </c>
      <c r="O379" s="51">
        <f>SUM(O327:O378)</f>
        <v>0</v>
      </c>
      <c r="P379" s="51">
        <f>SUM(P327:P378)</f>
        <v>0</v>
      </c>
      <c r="Q379" s="57"/>
      <c r="R379" s="58"/>
      <c r="S379" s="58"/>
      <c r="T379" s="58"/>
      <c r="U379" s="58"/>
      <c r="V379" s="254"/>
      <c r="W379" s="59"/>
      <c r="X379" s="60"/>
    </row>
    <row r="380" spans="1:24" ht="36.6" customHeight="1">
      <c r="A380" s="87" t="s">
        <v>378</v>
      </c>
      <c r="B380" s="88"/>
      <c r="C380" s="88"/>
      <c r="D380" s="88"/>
      <c r="E380" s="88"/>
      <c r="F380" s="88"/>
      <c r="G380" s="88"/>
      <c r="H380" s="88"/>
      <c r="I380" s="88"/>
      <c r="J380" s="88"/>
      <c r="K380" s="88"/>
      <c r="L380" s="88"/>
      <c r="M380" s="88"/>
      <c r="N380" s="88"/>
      <c r="O380" s="88"/>
      <c r="P380" s="89"/>
      <c r="Q380" s="90"/>
      <c r="R380" s="91"/>
      <c r="S380" s="501">
        <f>G454</f>
        <v>0</v>
      </c>
      <c r="T380" s="501"/>
      <c r="U380" s="522" t="s">
        <v>206</v>
      </c>
      <c r="V380" s="522"/>
      <c r="W380" s="92"/>
      <c r="X380" s="92"/>
    </row>
    <row r="381" spans="1:24" ht="34.5" customHeight="1">
      <c r="A381" s="14">
        <v>1</v>
      </c>
      <c r="B381" s="308"/>
      <c r="C381" s="16"/>
      <c r="D381" s="15"/>
      <c r="E381" s="253"/>
      <c r="F381" s="310"/>
      <c r="G381" s="309"/>
      <c r="H381" s="18"/>
      <c r="I381" s="50"/>
      <c r="J381" s="50"/>
      <c r="K381" s="50"/>
      <c r="L381" s="50"/>
      <c r="M381" s="50"/>
      <c r="N381" s="50"/>
      <c r="O381" s="50"/>
      <c r="P381" s="50"/>
      <c r="Q381" s="57"/>
      <c r="R381" s="58"/>
      <c r="S381" s="58"/>
      <c r="T381" s="58"/>
      <c r="U381" s="58"/>
      <c r="V381" s="311"/>
      <c r="W381" s="59"/>
      <c r="X381" s="60"/>
    </row>
    <row r="382" spans="1:24" ht="34.5" customHeight="1">
      <c r="A382" s="286">
        <v>2</v>
      </c>
      <c r="B382" s="308"/>
      <c r="C382" s="16"/>
      <c r="D382" s="15"/>
      <c r="E382" s="253"/>
      <c r="F382" s="310"/>
      <c r="G382" s="309"/>
      <c r="H382" s="18"/>
      <c r="I382" s="279"/>
      <c r="J382" s="50"/>
      <c r="K382" s="279"/>
      <c r="L382" s="279"/>
      <c r="M382" s="279"/>
      <c r="N382" s="279"/>
      <c r="O382" s="279"/>
      <c r="P382" s="279"/>
      <c r="Q382" s="57"/>
      <c r="R382" s="281"/>
      <c r="S382" s="281"/>
      <c r="T382" s="58"/>
      <c r="U382" s="281"/>
      <c r="V382" s="311"/>
      <c r="W382" s="258"/>
      <c r="X382" s="60"/>
    </row>
    <row r="383" spans="1:24" ht="34.5" customHeight="1">
      <c r="A383" s="286">
        <v>3</v>
      </c>
      <c r="B383" s="308"/>
      <c r="C383" s="16"/>
      <c r="D383" s="15"/>
      <c r="E383" s="253"/>
      <c r="F383" s="310"/>
      <c r="G383" s="309"/>
      <c r="H383" s="18"/>
      <c r="I383" s="279"/>
      <c r="J383" s="50"/>
      <c r="K383" s="279"/>
      <c r="L383" s="279"/>
      <c r="M383" s="279"/>
      <c r="N383" s="279"/>
      <c r="O383" s="279"/>
      <c r="P383" s="279"/>
      <c r="Q383" s="57"/>
      <c r="R383" s="281"/>
      <c r="S383" s="281"/>
      <c r="T383" s="58"/>
      <c r="U383" s="281"/>
      <c r="V383" s="311"/>
      <c r="W383" s="258"/>
      <c r="X383" s="60"/>
    </row>
    <row r="384" spans="1:24" ht="34.5" customHeight="1">
      <c r="A384" s="14">
        <v>4</v>
      </c>
      <c r="B384" s="308"/>
      <c r="C384" s="16"/>
      <c r="D384" s="15"/>
      <c r="E384" s="253"/>
      <c r="F384" s="310"/>
      <c r="G384" s="309"/>
      <c r="H384" s="18"/>
      <c r="I384" s="279"/>
      <c r="J384" s="50"/>
      <c r="K384" s="279"/>
      <c r="L384" s="279"/>
      <c r="M384" s="279"/>
      <c r="N384" s="279"/>
      <c r="O384" s="279"/>
      <c r="P384" s="279"/>
      <c r="Q384" s="57"/>
      <c r="R384" s="281"/>
      <c r="S384" s="281"/>
      <c r="T384" s="58"/>
      <c r="U384" s="281"/>
      <c r="V384" s="311"/>
      <c r="W384" s="258"/>
      <c r="X384" s="60"/>
    </row>
    <row r="385" spans="1:24" ht="34.5" customHeight="1">
      <c r="A385" s="286">
        <v>5</v>
      </c>
      <c r="B385" s="308"/>
      <c r="C385" s="16"/>
      <c r="D385" s="15"/>
      <c r="E385" s="253"/>
      <c r="F385" s="310"/>
      <c r="G385" s="309"/>
      <c r="H385" s="18"/>
      <c r="I385" s="279"/>
      <c r="J385" s="50"/>
      <c r="K385" s="279"/>
      <c r="L385" s="279"/>
      <c r="M385" s="279"/>
      <c r="N385" s="279"/>
      <c r="O385" s="279"/>
      <c r="P385" s="279"/>
      <c r="Q385" s="57"/>
      <c r="R385" s="281"/>
      <c r="S385" s="281"/>
      <c r="T385" s="58"/>
      <c r="U385" s="281"/>
      <c r="V385" s="311"/>
      <c r="W385" s="258"/>
      <c r="X385" s="60"/>
    </row>
    <row r="386" spans="1:24" ht="34.5" customHeight="1">
      <c r="A386" s="286">
        <v>6</v>
      </c>
      <c r="B386" s="308"/>
      <c r="C386" s="16"/>
      <c r="D386" s="15"/>
      <c r="E386" s="253"/>
      <c r="F386" s="310"/>
      <c r="G386" s="309"/>
      <c r="H386" s="18"/>
      <c r="I386" s="279"/>
      <c r="J386" s="50"/>
      <c r="K386" s="279"/>
      <c r="L386" s="279"/>
      <c r="M386" s="279"/>
      <c r="N386" s="279"/>
      <c r="O386" s="279"/>
      <c r="P386" s="279"/>
      <c r="Q386" s="57"/>
      <c r="R386" s="281"/>
      <c r="S386" s="281"/>
      <c r="T386" s="58"/>
      <c r="U386" s="281"/>
      <c r="V386" s="311"/>
      <c r="W386" s="258"/>
      <c r="X386" s="60"/>
    </row>
    <row r="387" spans="1:24" ht="34.5" customHeight="1">
      <c r="A387" s="14">
        <v>7</v>
      </c>
      <c r="B387" s="308"/>
      <c r="C387" s="16"/>
      <c r="D387" s="15"/>
      <c r="E387" s="253"/>
      <c r="F387" s="310"/>
      <c r="G387" s="309"/>
      <c r="H387" s="18"/>
      <c r="I387" s="279"/>
      <c r="J387" s="50"/>
      <c r="K387" s="279"/>
      <c r="L387" s="279"/>
      <c r="M387" s="279"/>
      <c r="N387" s="279"/>
      <c r="O387" s="279"/>
      <c r="P387" s="279"/>
      <c r="Q387" s="57"/>
      <c r="R387" s="281"/>
      <c r="S387" s="281"/>
      <c r="T387" s="58"/>
      <c r="U387" s="281"/>
      <c r="V387" s="311"/>
      <c r="W387" s="258"/>
      <c r="X387" s="60"/>
    </row>
    <row r="388" spans="1:24" ht="34.5" customHeight="1">
      <c r="A388" s="286">
        <v>8</v>
      </c>
      <c r="B388" s="308"/>
      <c r="C388" s="16"/>
      <c r="D388" s="15"/>
      <c r="E388" s="253"/>
      <c r="F388" s="310"/>
      <c r="G388" s="309"/>
      <c r="H388" s="18"/>
      <c r="I388" s="279"/>
      <c r="J388" s="50"/>
      <c r="K388" s="279"/>
      <c r="L388" s="279"/>
      <c r="M388" s="279"/>
      <c r="N388" s="279"/>
      <c r="O388" s="279"/>
      <c r="P388" s="279"/>
      <c r="Q388" s="57"/>
      <c r="R388" s="281"/>
      <c r="S388" s="281"/>
      <c r="T388" s="58"/>
      <c r="U388" s="281"/>
      <c r="V388" s="311"/>
      <c r="W388" s="258"/>
      <c r="X388" s="60"/>
    </row>
    <row r="389" spans="1:24" ht="34.5" customHeight="1">
      <c r="A389" s="286">
        <v>9</v>
      </c>
      <c r="B389" s="308"/>
      <c r="C389" s="16"/>
      <c r="D389" s="15"/>
      <c r="E389" s="253"/>
      <c r="F389" s="310"/>
      <c r="G389" s="309"/>
      <c r="H389" s="18"/>
      <c r="I389" s="279"/>
      <c r="J389" s="50"/>
      <c r="K389" s="279"/>
      <c r="L389" s="279"/>
      <c r="M389" s="279"/>
      <c r="N389" s="279"/>
      <c r="O389" s="279"/>
      <c r="P389" s="279"/>
      <c r="Q389" s="57"/>
      <c r="R389" s="281"/>
      <c r="S389" s="281"/>
      <c r="T389" s="58"/>
      <c r="U389" s="281"/>
      <c r="V389" s="311"/>
      <c r="W389" s="258"/>
      <c r="X389" s="60"/>
    </row>
    <row r="390" spans="1:24" ht="34.5" customHeight="1">
      <c r="A390" s="14">
        <v>10</v>
      </c>
      <c r="B390" s="308"/>
      <c r="C390" s="16"/>
      <c r="D390" s="15"/>
      <c r="E390" s="253"/>
      <c r="F390" s="310"/>
      <c r="G390" s="309"/>
      <c r="H390" s="18"/>
      <c r="I390" s="279"/>
      <c r="J390" s="50"/>
      <c r="K390" s="279"/>
      <c r="L390" s="279"/>
      <c r="M390" s="279"/>
      <c r="N390" s="279"/>
      <c r="O390" s="279"/>
      <c r="P390" s="279"/>
      <c r="Q390" s="57"/>
      <c r="R390" s="281"/>
      <c r="S390" s="281"/>
      <c r="T390" s="58"/>
      <c r="U390" s="281"/>
      <c r="V390" s="311"/>
      <c r="W390" s="258"/>
      <c r="X390" s="60"/>
    </row>
    <row r="391" spans="1:24" ht="34.5" customHeight="1">
      <c r="A391" s="286">
        <v>11</v>
      </c>
      <c r="B391" s="308"/>
      <c r="C391" s="16"/>
      <c r="D391" s="15"/>
      <c r="E391" s="253"/>
      <c r="F391" s="310"/>
      <c r="G391" s="309"/>
      <c r="H391" s="18"/>
      <c r="I391" s="279"/>
      <c r="J391" s="50"/>
      <c r="K391" s="279"/>
      <c r="L391" s="279"/>
      <c r="M391" s="279"/>
      <c r="N391" s="279"/>
      <c r="O391" s="279"/>
      <c r="P391" s="279"/>
      <c r="Q391" s="57"/>
      <c r="R391" s="281"/>
      <c r="S391" s="281"/>
      <c r="T391" s="58"/>
      <c r="U391" s="281"/>
      <c r="V391" s="311"/>
      <c r="W391" s="258"/>
      <c r="X391" s="60"/>
    </row>
    <row r="392" spans="1:24" ht="34.5" customHeight="1">
      <c r="A392" s="286">
        <v>12</v>
      </c>
      <c r="B392" s="308"/>
      <c r="C392" s="16"/>
      <c r="D392" s="15"/>
      <c r="E392" s="253"/>
      <c r="F392" s="310"/>
      <c r="G392" s="309"/>
      <c r="H392" s="18"/>
      <c r="I392" s="279"/>
      <c r="J392" s="50"/>
      <c r="K392" s="279"/>
      <c r="L392" s="279"/>
      <c r="M392" s="279"/>
      <c r="N392" s="279"/>
      <c r="O392" s="279"/>
      <c r="P392" s="279"/>
      <c r="Q392" s="57"/>
      <c r="R392" s="281"/>
      <c r="S392" s="281"/>
      <c r="T392" s="58"/>
      <c r="U392" s="281"/>
      <c r="V392" s="311"/>
      <c r="W392" s="258"/>
      <c r="X392" s="60"/>
    </row>
    <row r="393" spans="1:24" ht="34.5" customHeight="1">
      <c r="A393" s="14">
        <v>13</v>
      </c>
      <c r="B393" s="308"/>
      <c r="C393" s="16"/>
      <c r="D393" s="15"/>
      <c r="E393" s="253"/>
      <c r="F393" s="310"/>
      <c r="G393" s="309"/>
      <c r="H393" s="18"/>
      <c r="I393" s="279"/>
      <c r="J393" s="50"/>
      <c r="K393" s="279"/>
      <c r="L393" s="279"/>
      <c r="M393" s="279"/>
      <c r="N393" s="279"/>
      <c r="O393" s="279"/>
      <c r="P393" s="279"/>
      <c r="Q393" s="57"/>
      <c r="R393" s="281"/>
      <c r="S393" s="281"/>
      <c r="T393" s="58"/>
      <c r="U393" s="281"/>
      <c r="V393" s="311"/>
      <c r="W393" s="258"/>
      <c r="X393" s="60"/>
    </row>
    <row r="394" spans="1:24" ht="34.5" customHeight="1">
      <c r="A394" s="286">
        <v>14</v>
      </c>
      <c r="B394" s="308"/>
      <c r="C394" s="16"/>
      <c r="D394" s="15"/>
      <c r="E394" s="253"/>
      <c r="F394" s="310"/>
      <c r="G394" s="309"/>
      <c r="H394" s="18"/>
      <c r="I394" s="279"/>
      <c r="J394" s="50"/>
      <c r="K394" s="279"/>
      <c r="L394" s="279"/>
      <c r="M394" s="279"/>
      <c r="N394" s="279"/>
      <c r="O394" s="279"/>
      <c r="P394" s="279"/>
      <c r="Q394" s="57"/>
      <c r="R394" s="281"/>
      <c r="S394" s="281"/>
      <c r="T394" s="58"/>
      <c r="U394" s="281"/>
      <c r="V394" s="311"/>
      <c r="W394" s="258"/>
      <c r="X394" s="60"/>
    </row>
    <row r="395" spans="1:24" ht="34.5" customHeight="1">
      <c r="A395" s="286">
        <v>15</v>
      </c>
      <c r="B395" s="308"/>
      <c r="C395" s="16"/>
      <c r="D395" s="15"/>
      <c r="E395" s="253"/>
      <c r="F395" s="310"/>
      <c r="G395" s="309"/>
      <c r="H395" s="18"/>
      <c r="I395" s="279"/>
      <c r="J395" s="50"/>
      <c r="K395" s="279"/>
      <c r="L395" s="279"/>
      <c r="M395" s="279"/>
      <c r="N395" s="279"/>
      <c r="O395" s="279"/>
      <c r="P395" s="279"/>
      <c r="Q395" s="57"/>
      <c r="R395" s="281"/>
      <c r="S395" s="281"/>
      <c r="T395" s="58"/>
      <c r="U395" s="281"/>
      <c r="V395" s="311"/>
      <c r="W395" s="258"/>
      <c r="X395" s="60"/>
    </row>
    <row r="396" spans="1:24" ht="34.5" customHeight="1">
      <c r="A396" s="14">
        <v>16</v>
      </c>
      <c r="B396" s="308"/>
      <c r="C396" s="16"/>
      <c r="D396" s="15"/>
      <c r="E396" s="253"/>
      <c r="F396" s="310"/>
      <c r="G396" s="309"/>
      <c r="H396" s="18"/>
      <c r="I396" s="279"/>
      <c r="J396" s="50"/>
      <c r="K396" s="279"/>
      <c r="L396" s="279"/>
      <c r="M396" s="279"/>
      <c r="N396" s="279"/>
      <c r="O396" s="279"/>
      <c r="P396" s="279"/>
      <c r="Q396" s="57"/>
      <c r="R396" s="281"/>
      <c r="S396" s="281"/>
      <c r="T396" s="58"/>
      <c r="U396" s="281"/>
      <c r="V396" s="311"/>
      <c r="W396" s="258"/>
      <c r="X396" s="60"/>
    </row>
    <row r="397" spans="1:24" ht="34.5" customHeight="1">
      <c r="A397" s="286">
        <v>17</v>
      </c>
      <c r="B397" s="308"/>
      <c r="C397" s="16"/>
      <c r="D397" s="15"/>
      <c r="E397" s="253"/>
      <c r="F397" s="310"/>
      <c r="G397" s="309"/>
      <c r="H397" s="18"/>
      <c r="I397" s="279"/>
      <c r="J397" s="50"/>
      <c r="K397" s="279"/>
      <c r="L397" s="279"/>
      <c r="M397" s="279"/>
      <c r="N397" s="279"/>
      <c r="O397" s="279"/>
      <c r="P397" s="279"/>
      <c r="Q397" s="57"/>
      <c r="R397" s="281"/>
      <c r="S397" s="281"/>
      <c r="T397" s="58"/>
      <c r="U397" s="281"/>
      <c r="V397" s="311"/>
      <c r="W397" s="258"/>
      <c r="X397" s="60"/>
    </row>
    <row r="398" spans="1:24" ht="34.5" customHeight="1">
      <c r="A398" s="286">
        <v>18</v>
      </c>
      <c r="B398" s="308"/>
      <c r="C398" s="16"/>
      <c r="D398" s="15"/>
      <c r="E398" s="253"/>
      <c r="F398" s="310"/>
      <c r="G398" s="309"/>
      <c r="H398" s="18"/>
      <c r="I398" s="279"/>
      <c r="J398" s="50"/>
      <c r="K398" s="279"/>
      <c r="L398" s="279"/>
      <c r="M398" s="279"/>
      <c r="N398" s="279"/>
      <c r="O398" s="279"/>
      <c r="P398" s="279"/>
      <c r="Q398" s="57"/>
      <c r="R398" s="281"/>
      <c r="S398" s="281"/>
      <c r="T398" s="58"/>
      <c r="U398" s="281"/>
      <c r="V398" s="311"/>
      <c r="W398" s="258"/>
      <c r="X398" s="60"/>
    </row>
    <row r="399" spans="1:24" ht="34.5" customHeight="1">
      <c r="A399" s="14">
        <v>19</v>
      </c>
      <c r="B399" s="308"/>
      <c r="C399" s="16"/>
      <c r="D399" s="15"/>
      <c r="E399" s="253"/>
      <c r="F399" s="310"/>
      <c r="G399" s="309"/>
      <c r="H399" s="18"/>
      <c r="I399" s="279"/>
      <c r="J399" s="50"/>
      <c r="K399" s="279"/>
      <c r="L399" s="279"/>
      <c r="M399" s="279"/>
      <c r="N399" s="279"/>
      <c r="O399" s="279"/>
      <c r="P399" s="279"/>
      <c r="Q399" s="57"/>
      <c r="R399" s="281"/>
      <c r="S399" s="281"/>
      <c r="T399" s="58"/>
      <c r="U399" s="281"/>
      <c r="V399" s="311"/>
      <c r="W399" s="258"/>
      <c r="X399" s="60"/>
    </row>
    <row r="400" spans="1:24" ht="34.5" customHeight="1">
      <c r="A400" s="286">
        <v>20</v>
      </c>
      <c r="B400" s="308"/>
      <c r="C400" s="16"/>
      <c r="D400" s="15"/>
      <c r="E400" s="253"/>
      <c r="F400" s="310"/>
      <c r="G400" s="309"/>
      <c r="H400" s="18"/>
      <c r="I400" s="279"/>
      <c r="J400" s="50"/>
      <c r="K400" s="279"/>
      <c r="L400" s="279"/>
      <c r="M400" s="279"/>
      <c r="N400" s="279"/>
      <c r="O400" s="279"/>
      <c r="P400" s="279"/>
      <c r="Q400" s="57"/>
      <c r="R400" s="281"/>
      <c r="S400" s="281"/>
      <c r="T400" s="58"/>
      <c r="U400" s="281"/>
      <c r="V400" s="311"/>
      <c r="W400" s="258"/>
      <c r="X400" s="60"/>
    </row>
    <row r="401" spans="1:24" ht="34.5" customHeight="1">
      <c r="A401" s="286">
        <v>21</v>
      </c>
      <c r="B401" s="308"/>
      <c r="C401" s="16"/>
      <c r="D401" s="15"/>
      <c r="E401" s="253"/>
      <c r="F401" s="310"/>
      <c r="G401" s="309"/>
      <c r="H401" s="18"/>
      <c r="I401" s="279"/>
      <c r="J401" s="50"/>
      <c r="K401" s="279"/>
      <c r="L401" s="279"/>
      <c r="M401" s="279"/>
      <c r="N401" s="279"/>
      <c r="O401" s="279"/>
      <c r="P401" s="279"/>
      <c r="Q401" s="57"/>
      <c r="R401" s="281"/>
      <c r="S401" s="281"/>
      <c r="T401" s="58"/>
      <c r="U401" s="281"/>
      <c r="V401" s="311"/>
      <c r="W401" s="258"/>
      <c r="X401" s="60"/>
    </row>
    <row r="402" spans="1:24" ht="34.5" customHeight="1">
      <c r="A402" s="14">
        <v>22</v>
      </c>
      <c r="B402" s="308"/>
      <c r="C402" s="16"/>
      <c r="D402" s="15"/>
      <c r="E402" s="253"/>
      <c r="F402" s="310"/>
      <c r="G402" s="309"/>
      <c r="H402" s="18"/>
      <c r="I402" s="279"/>
      <c r="J402" s="50"/>
      <c r="K402" s="279"/>
      <c r="L402" s="279"/>
      <c r="M402" s="279"/>
      <c r="N402" s="279"/>
      <c r="O402" s="279"/>
      <c r="P402" s="279"/>
      <c r="Q402" s="57"/>
      <c r="R402" s="281"/>
      <c r="S402" s="281"/>
      <c r="T402" s="58"/>
      <c r="U402" s="281"/>
      <c r="V402" s="311"/>
      <c r="W402" s="258"/>
      <c r="X402" s="60"/>
    </row>
    <row r="403" spans="1:24" ht="34.5" customHeight="1">
      <c r="A403" s="286">
        <v>23</v>
      </c>
      <c r="B403" s="308"/>
      <c r="C403" s="16"/>
      <c r="D403" s="15"/>
      <c r="E403" s="253"/>
      <c r="F403" s="310"/>
      <c r="G403" s="309"/>
      <c r="H403" s="18"/>
      <c r="I403" s="279"/>
      <c r="J403" s="50"/>
      <c r="K403" s="279"/>
      <c r="L403" s="279"/>
      <c r="M403" s="279"/>
      <c r="N403" s="279"/>
      <c r="O403" s="279"/>
      <c r="P403" s="279"/>
      <c r="Q403" s="57"/>
      <c r="R403" s="281"/>
      <c r="S403" s="281"/>
      <c r="T403" s="58"/>
      <c r="U403" s="281"/>
      <c r="V403" s="311"/>
      <c r="W403" s="258"/>
      <c r="X403" s="60"/>
    </row>
    <row r="404" spans="1:24" ht="34.5" customHeight="1">
      <c r="A404" s="286">
        <v>24</v>
      </c>
      <c r="B404" s="308"/>
      <c r="C404" s="16"/>
      <c r="D404" s="15"/>
      <c r="E404" s="253"/>
      <c r="F404" s="310"/>
      <c r="G404" s="309"/>
      <c r="H404" s="18"/>
      <c r="I404" s="279"/>
      <c r="J404" s="50"/>
      <c r="K404" s="279"/>
      <c r="L404" s="279"/>
      <c r="M404" s="279"/>
      <c r="N404" s="279"/>
      <c r="O404" s="279"/>
      <c r="P404" s="279"/>
      <c r="Q404" s="57"/>
      <c r="R404" s="281"/>
      <c r="S404" s="281"/>
      <c r="T404" s="58"/>
      <c r="U404" s="281"/>
      <c r="V404" s="311"/>
      <c r="W404" s="258"/>
      <c r="X404" s="60"/>
    </row>
    <row r="405" spans="1:24" ht="34.5" customHeight="1">
      <c r="A405" s="14">
        <v>25</v>
      </c>
      <c r="B405" s="308"/>
      <c r="C405" s="16"/>
      <c r="D405" s="15"/>
      <c r="E405" s="253"/>
      <c r="F405" s="310"/>
      <c r="G405" s="309"/>
      <c r="H405" s="18"/>
      <c r="I405" s="279"/>
      <c r="J405" s="50"/>
      <c r="K405" s="279"/>
      <c r="L405" s="279"/>
      <c r="M405" s="279"/>
      <c r="N405" s="279"/>
      <c r="O405" s="279"/>
      <c r="P405" s="279"/>
      <c r="Q405" s="57"/>
      <c r="R405" s="281"/>
      <c r="S405" s="281"/>
      <c r="T405" s="58"/>
      <c r="U405" s="281"/>
      <c r="V405" s="311"/>
      <c r="W405" s="258"/>
      <c r="X405" s="60"/>
    </row>
    <row r="406" spans="1:24" ht="34.5" customHeight="1">
      <c r="A406" s="286">
        <v>26</v>
      </c>
      <c r="B406" s="308"/>
      <c r="C406" s="16"/>
      <c r="D406" s="15"/>
      <c r="E406" s="253"/>
      <c r="F406" s="310"/>
      <c r="G406" s="309"/>
      <c r="H406" s="18"/>
      <c r="I406" s="279"/>
      <c r="J406" s="50"/>
      <c r="K406" s="279"/>
      <c r="L406" s="279"/>
      <c r="M406" s="279"/>
      <c r="N406" s="279"/>
      <c r="O406" s="279"/>
      <c r="P406" s="279"/>
      <c r="Q406" s="57"/>
      <c r="R406" s="281"/>
      <c r="S406" s="281"/>
      <c r="T406" s="58"/>
      <c r="U406" s="281"/>
      <c r="V406" s="311"/>
      <c r="W406" s="258"/>
      <c r="X406" s="60"/>
    </row>
    <row r="407" spans="1:24" ht="34.5" customHeight="1">
      <c r="A407" s="286">
        <v>27</v>
      </c>
      <c r="B407" s="308"/>
      <c r="C407" s="16"/>
      <c r="D407" s="15"/>
      <c r="E407" s="253"/>
      <c r="F407" s="310"/>
      <c r="G407" s="309"/>
      <c r="H407" s="18"/>
      <c r="I407" s="279"/>
      <c r="J407" s="50"/>
      <c r="K407" s="279"/>
      <c r="L407" s="279"/>
      <c r="M407" s="279"/>
      <c r="N407" s="279"/>
      <c r="O407" s="279"/>
      <c r="P407" s="279"/>
      <c r="Q407" s="57"/>
      <c r="R407" s="281"/>
      <c r="S407" s="281"/>
      <c r="T407" s="58"/>
      <c r="U407" s="281"/>
      <c r="V407" s="311"/>
      <c r="W407" s="258"/>
      <c r="X407" s="60"/>
    </row>
    <row r="408" spans="1:24" ht="34.5" customHeight="1">
      <c r="A408" s="14">
        <v>28</v>
      </c>
      <c r="B408" s="308"/>
      <c r="C408" s="16"/>
      <c r="D408" s="15"/>
      <c r="E408" s="253"/>
      <c r="F408" s="310"/>
      <c r="G408" s="309"/>
      <c r="H408" s="18"/>
      <c r="I408" s="279"/>
      <c r="J408" s="50"/>
      <c r="K408" s="279"/>
      <c r="L408" s="279"/>
      <c r="M408" s="279"/>
      <c r="N408" s="279"/>
      <c r="O408" s="279"/>
      <c r="P408" s="279"/>
      <c r="Q408" s="57"/>
      <c r="R408" s="281"/>
      <c r="S408" s="281"/>
      <c r="T408" s="58"/>
      <c r="U408" s="281"/>
      <c r="V408" s="311"/>
      <c r="W408" s="258"/>
      <c r="X408" s="60"/>
    </row>
    <row r="409" spans="1:24" ht="34.5" customHeight="1">
      <c r="A409" s="286">
        <v>29</v>
      </c>
      <c r="B409" s="308"/>
      <c r="C409" s="16"/>
      <c r="D409" s="15"/>
      <c r="E409" s="253"/>
      <c r="F409" s="310"/>
      <c r="G409" s="309"/>
      <c r="H409" s="18"/>
      <c r="I409" s="279"/>
      <c r="J409" s="50"/>
      <c r="K409" s="279"/>
      <c r="L409" s="279"/>
      <c r="M409" s="279"/>
      <c r="N409" s="279"/>
      <c r="O409" s="279"/>
      <c r="P409" s="279"/>
      <c r="Q409" s="57"/>
      <c r="R409" s="281"/>
      <c r="S409" s="281"/>
      <c r="T409" s="58"/>
      <c r="U409" s="281"/>
      <c r="V409" s="311"/>
      <c r="W409" s="258"/>
      <c r="X409" s="60"/>
    </row>
    <row r="410" spans="1:24" ht="34.5" customHeight="1">
      <c r="A410" s="286">
        <v>30</v>
      </c>
      <c r="B410" s="308"/>
      <c r="C410" s="16"/>
      <c r="D410" s="15"/>
      <c r="E410" s="253"/>
      <c r="F410" s="310"/>
      <c r="G410" s="309"/>
      <c r="H410" s="18"/>
      <c r="I410" s="279"/>
      <c r="J410" s="50"/>
      <c r="K410" s="279"/>
      <c r="L410" s="279"/>
      <c r="M410" s="279"/>
      <c r="N410" s="279"/>
      <c r="O410" s="279"/>
      <c r="P410" s="279"/>
      <c r="Q410" s="57"/>
      <c r="R410" s="281"/>
      <c r="S410" s="281"/>
      <c r="T410" s="58"/>
      <c r="U410" s="281"/>
      <c r="V410" s="311"/>
      <c r="W410" s="258"/>
      <c r="X410" s="60"/>
    </row>
    <row r="411" spans="1:24" ht="34.5" customHeight="1">
      <c r="A411" s="14">
        <v>31</v>
      </c>
      <c r="B411" s="308"/>
      <c r="C411" s="16"/>
      <c r="D411" s="15"/>
      <c r="E411" s="253"/>
      <c r="F411" s="310"/>
      <c r="G411" s="309"/>
      <c r="H411" s="18"/>
      <c r="I411" s="279"/>
      <c r="J411" s="50"/>
      <c r="K411" s="279"/>
      <c r="L411" s="279"/>
      <c r="M411" s="279"/>
      <c r="N411" s="279"/>
      <c r="O411" s="279"/>
      <c r="P411" s="279"/>
      <c r="Q411" s="57"/>
      <c r="R411" s="281"/>
      <c r="S411" s="281"/>
      <c r="T411" s="58"/>
      <c r="U411" s="281"/>
      <c r="V411" s="311"/>
      <c r="W411" s="258"/>
      <c r="X411" s="60"/>
    </row>
    <row r="412" spans="1:24" ht="34.5" customHeight="1">
      <c r="A412" s="286">
        <v>32</v>
      </c>
      <c r="B412" s="308"/>
      <c r="C412" s="16"/>
      <c r="D412" s="15"/>
      <c r="E412" s="253"/>
      <c r="F412" s="310"/>
      <c r="G412" s="309"/>
      <c r="H412" s="18"/>
      <c r="I412" s="279"/>
      <c r="J412" s="50"/>
      <c r="K412" s="279"/>
      <c r="L412" s="279"/>
      <c r="M412" s="279"/>
      <c r="N412" s="279"/>
      <c r="O412" s="279"/>
      <c r="P412" s="279"/>
      <c r="Q412" s="57"/>
      <c r="R412" s="281"/>
      <c r="S412" s="281"/>
      <c r="T412" s="58"/>
      <c r="U412" s="281"/>
      <c r="V412" s="311"/>
      <c r="W412" s="258"/>
      <c r="X412" s="60"/>
    </row>
    <row r="413" spans="1:24" ht="34.5" customHeight="1">
      <c r="A413" s="286">
        <v>33</v>
      </c>
      <c r="B413" s="308"/>
      <c r="C413" s="16"/>
      <c r="D413" s="15"/>
      <c r="E413" s="253"/>
      <c r="F413" s="310"/>
      <c r="G413" s="309"/>
      <c r="H413" s="18"/>
      <c r="I413" s="279"/>
      <c r="J413" s="50"/>
      <c r="K413" s="279"/>
      <c r="L413" s="279"/>
      <c r="M413" s="279"/>
      <c r="N413" s="279"/>
      <c r="O413" s="279"/>
      <c r="P413" s="279"/>
      <c r="Q413" s="57"/>
      <c r="R413" s="281"/>
      <c r="S413" s="281"/>
      <c r="T413" s="58"/>
      <c r="U413" s="281"/>
      <c r="V413" s="311"/>
      <c r="W413" s="258"/>
      <c r="X413" s="60"/>
    </row>
    <row r="414" spans="1:24" ht="34.5" customHeight="1">
      <c r="A414" s="14">
        <v>34</v>
      </c>
      <c r="B414" s="308"/>
      <c r="C414" s="16"/>
      <c r="D414" s="15"/>
      <c r="E414" s="253"/>
      <c r="F414" s="310"/>
      <c r="G414" s="309"/>
      <c r="H414" s="18"/>
      <c r="I414" s="279"/>
      <c r="J414" s="50"/>
      <c r="K414" s="279"/>
      <c r="L414" s="279"/>
      <c r="M414" s="279"/>
      <c r="N414" s="279"/>
      <c r="O414" s="279"/>
      <c r="P414" s="279"/>
      <c r="Q414" s="57"/>
      <c r="R414" s="281"/>
      <c r="S414" s="281"/>
      <c r="T414" s="58"/>
      <c r="U414" s="281"/>
      <c r="V414" s="311"/>
      <c r="W414" s="258"/>
      <c r="X414" s="60"/>
    </row>
    <row r="415" spans="1:24" ht="34.5" customHeight="1">
      <c r="A415" s="286">
        <v>35</v>
      </c>
      <c r="B415" s="308"/>
      <c r="C415" s="16"/>
      <c r="D415" s="15"/>
      <c r="E415" s="253"/>
      <c r="F415" s="310"/>
      <c r="G415" s="309"/>
      <c r="H415" s="18"/>
      <c r="I415" s="279"/>
      <c r="J415" s="50"/>
      <c r="K415" s="279"/>
      <c r="L415" s="279"/>
      <c r="M415" s="279"/>
      <c r="N415" s="279"/>
      <c r="O415" s="279"/>
      <c r="P415" s="279"/>
      <c r="Q415" s="57"/>
      <c r="R415" s="281"/>
      <c r="S415" s="281"/>
      <c r="T415" s="58"/>
      <c r="U415" s="281"/>
      <c r="V415" s="311"/>
      <c r="W415" s="258"/>
      <c r="X415" s="60"/>
    </row>
    <row r="416" spans="1:24" ht="34.5" customHeight="1">
      <c r="A416" s="286">
        <v>36</v>
      </c>
      <c r="B416" s="308"/>
      <c r="C416" s="16"/>
      <c r="D416" s="15"/>
      <c r="E416" s="253"/>
      <c r="F416" s="310"/>
      <c r="G416" s="309"/>
      <c r="H416" s="18"/>
      <c r="I416" s="279"/>
      <c r="J416" s="50"/>
      <c r="K416" s="279"/>
      <c r="L416" s="279"/>
      <c r="M416" s="279"/>
      <c r="N416" s="279"/>
      <c r="O416" s="279"/>
      <c r="P416" s="279"/>
      <c r="Q416" s="57"/>
      <c r="R416" s="281"/>
      <c r="S416" s="281"/>
      <c r="T416" s="58"/>
      <c r="U416" s="281"/>
      <c r="V416" s="311"/>
      <c r="W416" s="258"/>
      <c r="X416" s="60"/>
    </row>
    <row r="417" spans="1:24" ht="34.5" customHeight="1">
      <c r="A417" s="14">
        <v>37</v>
      </c>
      <c r="B417" s="308"/>
      <c r="C417" s="16"/>
      <c r="D417" s="15"/>
      <c r="E417" s="253"/>
      <c r="F417" s="310"/>
      <c r="G417" s="309"/>
      <c r="H417" s="18"/>
      <c r="I417" s="279"/>
      <c r="J417" s="50"/>
      <c r="K417" s="279"/>
      <c r="L417" s="279"/>
      <c r="M417" s="279"/>
      <c r="N417" s="279"/>
      <c r="O417" s="279"/>
      <c r="P417" s="279"/>
      <c r="Q417" s="57"/>
      <c r="R417" s="281"/>
      <c r="S417" s="281"/>
      <c r="T417" s="58"/>
      <c r="U417" s="281"/>
      <c r="V417" s="311"/>
      <c r="W417" s="258"/>
      <c r="X417" s="60"/>
    </row>
    <row r="418" spans="1:24" ht="34.5" customHeight="1">
      <c r="A418" s="286">
        <v>38</v>
      </c>
      <c r="B418" s="308"/>
      <c r="C418" s="16"/>
      <c r="D418" s="15"/>
      <c r="E418" s="253"/>
      <c r="F418" s="310"/>
      <c r="G418" s="309"/>
      <c r="H418" s="18"/>
      <c r="I418" s="279"/>
      <c r="J418" s="50"/>
      <c r="K418" s="279"/>
      <c r="L418" s="279"/>
      <c r="M418" s="279"/>
      <c r="N418" s="279"/>
      <c r="O418" s="279"/>
      <c r="P418" s="279"/>
      <c r="Q418" s="57"/>
      <c r="R418" s="281"/>
      <c r="S418" s="281"/>
      <c r="T418" s="58"/>
      <c r="U418" s="281"/>
      <c r="V418" s="311"/>
      <c r="W418" s="258"/>
      <c r="X418" s="60"/>
    </row>
    <row r="419" spans="1:24" ht="34.5" customHeight="1">
      <c r="A419" s="286">
        <v>39</v>
      </c>
      <c r="B419" s="308"/>
      <c r="C419" s="16"/>
      <c r="D419" s="15"/>
      <c r="E419" s="253"/>
      <c r="F419" s="310"/>
      <c r="G419" s="309"/>
      <c r="H419" s="18"/>
      <c r="I419" s="279"/>
      <c r="J419" s="50"/>
      <c r="K419" s="279"/>
      <c r="L419" s="279"/>
      <c r="M419" s="279"/>
      <c r="N419" s="279"/>
      <c r="O419" s="279"/>
      <c r="P419" s="279"/>
      <c r="Q419" s="57"/>
      <c r="R419" s="281"/>
      <c r="S419" s="281"/>
      <c r="T419" s="58"/>
      <c r="U419" s="281"/>
      <c r="V419" s="311"/>
      <c r="W419" s="258"/>
      <c r="X419" s="60"/>
    </row>
    <row r="420" spans="1:24" ht="34.5" customHeight="1">
      <c r="A420" s="14">
        <v>40</v>
      </c>
      <c r="B420" s="308"/>
      <c r="C420" s="16"/>
      <c r="D420" s="15"/>
      <c r="E420" s="253"/>
      <c r="F420" s="310"/>
      <c r="G420" s="309"/>
      <c r="H420" s="18"/>
      <c r="I420" s="279"/>
      <c r="J420" s="50"/>
      <c r="K420" s="279"/>
      <c r="L420" s="279"/>
      <c r="M420" s="279"/>
      <c r="N420" s="279"/>
      <c r="O420" s="279"/>
      <c r="P420" s="279"/>
      <c r="Q420" s="57"/>
      <c r="R420" s="281"/>
      <c r="S420" s="281"/>
      <c r="T420" s="58"/>
      <c r="U420" s="281"/>
      <c r="V420" s="311"/>
      <c r="W420" s="258"/>
      <c r="X420" s="60"/>
    </row>
    <row r="421" spans="1:24" ht="34.5" customHeight="1">
      <c r="A421" s="286">
        <v>41</v>
      </c>
      <c r="B421" s="308"/>
      <c r="C421" s="16"/>
      <c r="D421" s="15"/>
      <c r="E421" s="253"/>
      <c r="F421" s="310"/>
      <c r="G421" s="309"/>
      <c r="H421" s="18"/>
      <c r="I421" s="279"/>
      <c r="J421" s="50"/>
      <c r="K421" s="279"/>
      <c r="L421" s="279"/>
      <c r="M421" s="279"/>
      <c r="N421" s="279"/>
      <c r="O421" s="279"/>
      <c r="P421" s="279"/>
      <c r="Q421" s="57"/>
      <c r="R421" s="281"/>
      <c r="S421" s="281"/>
      <c r="T421" s="58"/>
      <c r="U421" s="281"/>
      <c r="V421" s="311"/>
      <c r="W421" s="258"/>
      <c r="X421" s="60"/>
    </row>
    <row r="422" spans="1:24" ht="34.5" customHeight="1">
      <c r="A422" s="286">
        <v>42</v>
      </c>
      <c r="B422" s="308"/>
      <c r="C422" s="16"/>
      <c r="D422" s="15"/>
      <c r="E422" s="253"/>
      <c r="F422" s="310"/>
      <c r="G422" s="309"/>
      <c r="H422" s="18"/>
      <c r="I422" s="279"/>
      <c r="J422" s="50"/>
      <c r="K422" s="279"/>
      <c r="L422" s="279"/>
      <c r="M422" s="279"/>
      <c r="N422" s="279"/>
      <c r="O422" s="279"/>
      <c r="P422" s="279"/>
      <c r="Q422" s="57"/>
      <c r="R422" s="281"/>
      <c r="S422" s="281"/>
      <c r="T422" s="58"/>
      <c r="U422" s="281"/>
      <c r="V422" s="311"/>
      <c r="W422" s="258"/>
      <c r="X422" s="60"/>
    </row>
    <row r="423" spans="1:24" ht="34.5" customHeight="1">
      <c r="A423" s="14">
        <v>43</v>
      </c>
      <c r="B423" s="308"/>
      <c r="C423" s="16"/>
      <c r="D423" s="15"/>
      <c r="E423" s="253"/>
      <c r="F423" s="310"/>
      <c r="G423" s="309"/>
      <c r="H423" s="18"/>
      <c r="I423" s="279"/>
      <c r="J423" s="50"/>
      <c r="K423" s="279"/>
      <c r="L423" s="279"/>
      <c r="M423" s="279"/>
      <c r="N423" s="279"/>
      <c r="O423" s="279"/>
      <c r="P423" s="279"/>
      <c r="Q423" s="57"/>
      <c r="R423" s="281"/>
      <c r="S423" s="281"/>
      <c r="T423" s="58"/>
      <c r="U423" s="281"/>
      <c r="V423" s="311"/>
      <c r="W423" s="258"/>
      <c r="X423" s="60"/>
    </row>
    <row r="424" spans="1:24" ht="34.5" customHeight="1">
      <c r="A424" s="286">
        <v>44</v>
      </c>
      <c r="B424" s="308"/>
      <c r="C424" s="16"/>
      <c r="D424" s="15"/>
      <c r="E424" s="253"/>
      <c r="F424" s="310"/>
      <c r="G424" s="309"/>
      <c r="H424" s="18"/>
      <c r="I424" s="279"/>
      <c r="J424" s="50"/>
      <c r="K424" s="279"/>
      <c r="L424" s="279"/>
      <c r="M424" s="279"/>
      <c r="N424" s="279"/>
      <c r="O424" s="279"/>
      <c r="P424" s="279"/>
      <c r="Q424" s="57"/>
      <c r="R424" s="281"/>
      <c r="S424" s="281"/>
      <c r="T424" s="58"/>
      <c r="U424" s="281"/>
      <c r="V424" s="311"/>
      <c r="W424" s="258"/>
      <c r="X424" s="60"/>
    </row>
    <row r="425" spans="1:24" ht="34.5" customHeight="1">
      <c r="A425" s="286">
        <v>45</v>
      </c>
      <c r="B425" s="308"/>
      <c r="C425" s="16"/>
      <c r="D425" s="15"/>
      <c r="E425" s="253"/>
      <c r="F425" s="310"/>
      <c r="G425" s="309"/>
      <c r="H425" s="18"/>
      <c r="I425" s="279"/>
      <c r="J425" s="50"/>
      <c r="K425" s="279"/>
      <c r="L425" s="279"/>
      <c r="M425" s="279"/>
      <c r="N425" s="279"/>
      <c r="O425" s="279"/>
      <c r="P425" s="279"/>
      <c r="Q425" s="57"/>
      <c r="R425" s="281"/>
      <c r="S425" s="281"/>
      <c r="T425" s="58"/>
      <c r="U425" s="281"/>
      <c r="V425" s="311"/>
      <c r="W425" s="258"/>
      <c r="X425" s="60"/>
    </row>
    <row r="426" spans="1:24" ht="34.5" customHeight="1">
      <c r="A426" s="14">
        <v>46</v>
      </c>
      <c r="B426" s="308"/>
      <c r="C426" s="16"/>
      <c r="D426" s="15"/>
      <c r="E426" s="253"/>
      <c r="F426" s="310"/>
      <c r="G426" s="309"/>
      <c r="H426" s="18"/>
      <c r="I426" s="279"/>
      <c r="J426" s="50"/>
      <c r="K426" s="279"/>
      <c r="L426" s="279"/>
      <c r="M426" s="279"/>
      <c r="N426" s="279"/>
      <c r="O426" s="279"/>
      <c r="P426" s="279"/>
      <c r="Q426" s="57"/>
      <c r="R426" s="281"/>
      <c r="S426" s="281"/>
      <c r="T426" s="58"/>
      <c r="U426" s="281"/>
      <c r="V426" s="311"/>
      <c r="W426" s="258"/>
      <c r="X426" s="60"/>
    </row>
    <row r="427" spans="1:24" ht="34.5" customHeight="1">
      <c r="A427" s="286">
        <v>47</v>
      </c>
      <c r="B427" s="308"/>
      <c r="C427" s="16"/>
      <c r="D427" s="15"/>
      <c r="E427" s="253"/>
      <c r="F427" s="310"/>
      <c r="G427" s="309"/>
      <c r="H427" s="18"/>
      <c r="I427" s="279"/>
      <c r="J427" s="50"/>
      <c r="K427" s="279"/>
      <c r="L427" s="279"/>
      <c r="M427" s="279"/>
      <c r="N427" s="279"/>
      <c r="O427" s="279"/>
      <c r="P427" s="279"/>
      <c r="Q427" s="57"/>
      <c r="R427" s="281"/>
      <c r="S427" s="281"/>
      <c r="T427" s="58"/>
      <c r="U427" s="281"/>
      <c r="V427" s="311"/>
      <c r="W427" s="258"/>
      <c r="X427" s="60"/>
    </row>
    <row r="428" spans="1:24" ht="34.5" customHeight="1">
      <c r="A428" s="286">
        <v>48</v>
      </c>
      <c r="B428" s="308"/>
      <c r="C428" s="16"/>
      <c r="D428" s="15"/>
      <c r="E428" s="253"/>
      <c r="F428" s="310"/>
      <c r="G428" s="309"/>
      <c r="H428" s="18"/>
      <c r="I428" s="279"/>
      <c r="J428" s="50"/>
      <c r="K428" s="279"/>
      <c r="L428" s="279"/>
      <c r="M428" s="279"/>
      <c r="N428" s="279"/>
      <c r="O428" s="279"/>
      <c r="P428" s="279"/>
      <c r="Q428" s="57"/>
      <c r="R428" s="281"/>
      <c r="S428" s="281"/>
      <c r="T428" s="58"/>
      <c r="U428" s="281"/>
      <c r="V428" s="311"/>
      <c r="W428" s="258"/>
      <c r="X428" s="60"/>
    </row>
    <row r="429" spans="1:24" ht="34.5" customHeight="1">
      <c r="A429" s="14">
        <v>49</v>
      </c>
      <c r="B429" s="308"/>
      <c r="C429" s="16"/>
      <c r="D429" s="15"/>
      <c r="E429" s="253"/>
      <c r="F429" s="310"/>
      <c r="G429" s="309"/>
      <c r="H429" s="18"/>
      <c r="I429" s="279"/>
      <c r="J429" s="50"/>
      <c r="K429" s="279"/>
      <c r="L429" s="279"/>
      <c r="M429" s="279"/>
      <c r="N429" s="279"/>
      <c r="O429" s="279"/>
      <c r="P429" s="279"/>
      <c r="Q429" s="57"/>
      <c r="R429" s="281"/>
      <c r="S429" s="281"/>
      <c r="T429" s="58"/>
      <c r="U429" s="281"/>
      <c r="V429" s="311"/>
      <c r="W429" s="258"/>
      <c r="X429" s="60"/>
    </row>
    <row r="430" spans="1:24" ht="34.5" customHeight="1">
      <c r="A430" s="286">
        <v>50</v>
      </c>
      <c r="B430" s="308"/>
      <c r="C430" s="16"/>
      <c r="D430" s="15"/>
      <c r="E430" s="253"/>
      <c r="F430" s="310"/>
      <c r="G430" s="309"/>
      <c r="H430" s="18"/>
      <c r="I430" s="279"/>
      <c r="J430" s="50"/>
      <c r="K430" s="279"/>
      <c r="L430" s="279"/>
      <c r="M430" s="279"/>
      <c r="N430" s="279"/>
      <c r="O430" s="279"/>
      <c r="P430" s="279"/>
      <c r="Q430" s="57"/>
      <c r="R430" s="281"/>
      <c r="S430" s="281"/>
      <c r="T430" s="58"/>
      <c r="U430" s="281"/>
      <c r="V430" s="311"/>
      <c r="W430" s="258"/>
      <c r="X430" s="60"/>
    </row>
    <row r="431" spans="1:24" ht="34.5" customHeight="1">
      <c r="A431" s="286">
        <v>51</v>
      </c>
      <c r="B431" s="308"/>
      <c r="C431" s="16"/>
      <c r="D431" s="15"/>
      <c r="E431" s="253"/>
      <c r="F431" s="310"/>
      <c r="G431" s="309"/>
      <c r="H431" s="18"/>
      <c r="I431" s="279"/>
      <c r="J431" s="50"/>
      <c r="K431" s="279"/>
      <c r="L431" s="279"/>
      <c r="M431" s="279"/>
      <c r="N431" s="279"/>
      <c r="O431" s="279"/>
      <c r="P431" s="279"/>
      <c r="Q431" s="57"/>
      <c r="R431" s="281"/>
      <c r="S431" s="281"/>
      <c r="T431" s="58"/>
      <c r="U431" s="281"/>
      <c r="V431" s="311"/>
      <c r="W431" s="258"/>
      <c r="X431" s="60"/>
    </row>
    <row r="432" spans="1:24" ht="34.5" customHeight="1">
      <c r="A432" s="14">
        <v>52</v>
      </c>
      <c r="B432" s="308"/>
      <c r="C432" s="16"/>
      <c r="D432" s="15"/>
      <c r="E432" s="253"/>
      <c r="F432" s="310"/>
      <c r="G432" s="309"/>
      <c r="H432" s="18"/>
      <c r="I432" s="279"/>
      <c r="J432" s="50"/>
      <c r="K432" s="279"/>
      <c r="L432" s="279"/>
      <c r="M432" s="279"/>
      <c r="N432" s="279"/>
      <c r="O432" s="279"/>
      <c r="P432" s="279"/>
      <c r="Q432" s="57"/>
      <c r="R432" s="281"/>
      <c r="S432" s="281"/>
      <c r="T432" s="58"/>
      <c r="U432" s="281"/>
      <c r="V432" s="311"/>
      <c r="W432" s="258"/>
      <c r="X432" s="60"/>
    </row>
    <row r="433" spans="1:24" ht="34.5" customHeight="1">
      <c r="A433" s="286">
        <v>53</v>
      </c>
      <c r="B433" s="308"/>
      <c r="C433" s="16"/>
      <c r="D433" s="15"/>
      <c r="E433" s="253"/>
      <c r="F433" s="310"/>
      <c r="G433" s="309"/>
      <c r="H433" s="18"/>
      <c r="I433" s="279"/>
      <c r="J433" s="50"/>
      <c r="K433" s="279"/>
      <c r="L433" s="279"/>
      <c r="M433" s="279"/>
      <c r="N433" s="279"/>
      <c r="O433" s="279"/>
      <c r="P433" s="279"/>
      <c r="Q433" s="57"/>
      <c r="R433" s="281"/>
      <c r="S433" s="281"/>
      <c r="T433" s="58"/>
      <c r="U433" s="281"/>
      <c r="V433" s="311"/>
      <c r="W433" s="258"/>
      <c r="X433" s="60"/>
    </row>
    <row r="434" spans="1:24" ht="34.5" customHeight="1">
      <c r="A434" s="286">
        <v>54</v>
      </c>
      <c r="B434" s="308"/>
      <c r="C434" s="16"/>
      <c r="D434" s="15"/>
      <c r="E434" s="253"/>
      <c r="F434" s="310"/>
      <c r="G434" s="309"/>
      <c r="H434" s="18"/>
      <c r="I434" s="279"/>
      <c r="J434" s="50"/>
      <c r="K434" s="279"/>
      <c r="L434" s="279"/>
      <c r="M434" s="279"/>
      <c r="N434" s="279"/>
      <c r="O434" s="279"/>
      <c r="P434" s="279"/>
      <c r="Q434" s="57"/>
      <c r="R434" s="281"/>
      <c r="S434" s="281"/>
      <c r="T434" s="58"/>
      <c r="U434" s="281"/>
      <c r="V434" s="311"/>
      <c r="W434" s="258"/>
      <c r="X434" s="60"/>
    </row>
    <row r="435" spans="1:24" ht="34.5" customHeight="1">
      <c r="A435" s="14">
        <v>55</v>
      </c>
      <c r="B435" s="308"/>
      <c r="C435" s="16"/>
      <c r="D435" s="15"/>
      <c r="E435" s="253"/>
      <c r="F435" s="310"/>
      <c r="G435" s="309"/>
      <c r="H435" s="18"/>
      <c r="I435" s="279"/>
      <c r="J435" s="50"/>
      <c r="K435" s="279"/>
      <c r="L435" s="279"/>
      <c r="M435" s="279"/>
      <c r="N435" s="279"/>
      <c r="O435" s="279"/>
      <c r="P435" s="279"/>
      <c r="Q435" s="57"/>
      <c r="R435" s="281"/>
      <c r="S435" s="281"/>
      <c r="T435" s="58"/>
      <c r="U435" s="281"/>
      <c r="V435" s="311"/>
      <c r="W435" s="258"/>
      <c r="X435" s="60"/>
    </row>
    <row r="436" spans="1:24" ht="34.5" customHeight="1">
      <c r="A436" s="286">
        <v>56</v>
      </c>
      <c r="B436" s="308"/>
      <c r="C436" s="16"/>
      <c r="D436" s="15"/>
      <c r="E436" s="253"/>
      <c r="F436" s="310"/>
      <c r="G436" s="309"/>
      <c r="H436" s="18"/>
      <c r="I436" s="279"/>
      <c r="J436" s="50"/>
      <c r="K436" s="279"/>
      <c r="L436" s="279"/>
      <c r="M436" s="279"/>
      <c r="N436" s="279"/>
      <c r="O436" s="279"/>
      <c r="P436" s="279"/>
      <c r="Q436" s="57"/>
      <c r="R436" s="281"/>
      <c r="S436" s="281"/>
      <c r="T436" s="58"/>
      <c r="U436" s="281"/>
      <c r="V436" s="311"/>
      <c r="W436" s="258"/>
      <c r="X436" s="60"/>
    </row>
    <row r="437" spans="1:24" ht="34.5" customHeight="1">
      <c r="A437" s="286">
        <v>57</v>
      </c>
      <c r="B437" s="308"/>
      <c r="C437" s="16"/>
      <c r="D437" s="15"/>
      <c r="E437" s="253"/>
      <c r="F437" s="310"/>
      <c r="G437" s="309"/>
      <c r="H437" s="18"/>
      <c r="I437" s="279"/>
      <c r="J437" s="50"/>
      <c r="K437" s="279"/>
      <c r="L437" s="279"/>
      <c r="M437" s="279"/>
      <c r="N437" s="279"/>
      <c r="O437" s="279"/>
      <c r="P437" s="279"/>
      <c r="Q437" s="57"/>
      <c r="R437" s="281"/>
      <c r="S437" s="281"/>
      <c r="T437" s="58"/>
      <c r="U437" s="281"/>
      <c r="V437" s="311"/>
      <c r="W437" s="258"/>
      <c r="X437" s="60"/>
    </row>
    <row r="438" spans="1:24" ht="34.5" customHeight="1">
      <c r="A438" s="14">
        <v>58</v>
      </c>
      <c r="B438" s="308"/>
      <c r="C438" s="16"/>
      <c r="D438" s="15"/>
      <c r="E438" s="253"/>
      <c r="F438" s="310"/>
      <c r="G438" s="309"/>
      <c r="H438" s="18"/>
      <c r="I438" s="279"/>
      <c r="J438" s="50"/>
      <c r="K438" s="279"/>
      <c r="L438" s="279"/>
      <c r="M438" s="279"/>
      <c r="N438" s="279"/>
      <c r="O438" s="279"/>
      <c r="P438" s="279"/>
      <c r="Q438" s="57"/>
      <c r="R438" s="281"/>
      <c r="S438" s="281"/>
      <c r="T438" s="58"/>
      <c r="U438" s="281"/>
      <c r="V438" s="311"/>
      <c r="W438" s="258"/>
      <c r="X438" s="60"/>
    </row>
    <row r="439" spans="1:24" ht="34.5" customHeight="1">
      <c r="A439" s="286">
        <v>59</v>
      </c>
      <c r="B439" s="308"/>
      <c r="C439" s="16"/>
      <c r="D439" s="15"/>
      <c r="E439" s="253"/>
      <c r="F439" s="310"/>
      <c r="G439" s="309"/>
      <c r="H439" s="18"/>
      <c r="I439" s="279"/>
      <c r="J439" s="50"/>
      <c r="K439" s="279"/>
      <c r="L439" s="279"/>
      <c r="M439" s="279"/>
      <c r="N439" s="279"/>
      <c r="O439" s="279"/>
      <c r="P439" s="279"/>
      <c r="Q439" s="57"/>
      <c r="R439" s="281"/>
      <c r="S439" s="281"/>
      <c r="T439" s="58"/>
      <c r="U439" s="281"/>
      <c r="V439" s="311"/>
      <c r="W439" s="258"/>
      <c r="X439" s="60"/>
    </row>
    <row r="440" spans="1:24" ht="34.5" customHeight="1">
      <c r="A440" s="286">
        <v>60</v>
      </c>
      <c r="B440" s="308"/>
      <c r="C440" s="16"/>
      <c r="D440" s="15"/>
      <c r="E440" s="253"/>
      <c r="F440" s="310"/>
      <c r="G440" s="309"/>
      <c r="H440" s="18"/>
      <c r="I440" s="279"/>
      <c r="J440" s="50"/>
      <c r="K440" s="279"/>
      <c r="L440" s="279"/>
      <c r="M440" s="279"/>
      <c r="N440" s="279"/>
      <c r="O440" s="279"/>
      <c r="P440" s="279"/>
      <c r="Q440" s="57"/>
      <c r="R440" s="281"/>
      <c r="S440" s="281"/>
      <c r="T440" s="58"/>
      <c r="U440" s="281"/>
      <c r="V440" s="311"/>
      <c r="W440" s="258"/>
      <c r="X440" s="60"/>
    </row>
    <row r="441" spans="1:24" ht="34.5" customHeight="1">
      <c r="A441" s="14">
        <v>61</v>
      </c>
      <c r="B441" s="308"/>
      <c r="C441" s="16"/>
      <c r="D441" s="15"/>
      <c r="E441" s="253"/>
      <c r="F441" s="310"/>
      <c r="G441" s="309"/>
      <c r="H441" s="18"/>
      <c r="I441" s="279"/>
      <c r="J441" s="50"/>
      <c r="K441" s="279"/>
      <c r="L441" s="279"/>
      <c r="M441" s="279"/>
      <c r="N441" s="279"/>
      <c r="O441" s="279"/>
      <c r="P441" s="279"/>
      <c r="Q441" s="57"/>
      <c r="R441" s="281"/>
      <c r="S441" s="281"/>
      <c r="T441" s="58"/>
      <c r="U441" s="281"/>
      <c r="V441" s="311"/>
      <c r="W441" s="258"/>
      <c r="X441" s="60"/>
    </row>
    <row r="442" spans="1:24" ht="34.5" customHeight="1">
      <c r="A442" s="286">
        <v>62</v>
      </c>
      <c r="B442" s="308"/>
      <c r="C442" s="16"/>
      <c r="D442" s="15"/>
      <c r="E442" s="253"/>
      <c r="F442" s="310"/>
      <c r="G442" s="309"/>
      <c r="H442" s="18"/>
      <c r="I442" s="279"/>
      <c r="J442" s="50"/>
      <c r="K442" s="279"/>
      <c r="L442" s="279"/>
      <c r="M442" s="279"/>
      <c r="N442" s="279"/>
      <c r="O442" s="279"/>
      <c r="P442" s="279"/>
      <c r="Q442" s="57"/>
      <c r="R442" s="281"/>
      <c r="S442" s="281"/>
      <c r="T442" s="58"/>
      <c r="U442" s="281"/>
      <c r="V442" s="311"/>
      <c r="W442" s="258"/>
      <c r="X442" s="60"/>
    </row>
    <row r="443" spans="1:24" ht="34.5" customHeight="1">
      <c r="A443" s="286">
        <v>63</v>
      </c>
      <c r="B443" s="308"/>
      <c r="C443" s="16"/>
      <c r="D443" s="15"/>
      <c r="E443" s="253"/>
      <c r="F443" s="310"/>
      <c r="G443" s="309"/>
      <c r="H443" s="18"/>
      <c r="I443" s="279"/>
      <c r="J443" s="50"/>
      <c r="K443" s="279"/>
      <c r="L443" s="279"/>
      <c r="M443" s="279"/>
      <c r="N443" s="279"/>
      <c r="O443" s="279"/>
      <c r="P443" s="279"/>
      <c r="Q443" s="57"/>
      <c r="R443" s="281"/>
      <c r="S443" s="281"/>
      <c r="T443" s="58"/>
      <c r="U443" s="281"/>
      <c r="V443" s="311"/>
      <c r="W443" s="258"/>
      <c r="X443" s="60"/>
    </row>
    <row r="444" spans="1:24" ht="34.5" customHeight="1">
      <c r="A444" s="14">
        <v>64</v>
      </c>
      <c r="B444" s="308"/>
      <c r="C444" s="16"/>
      <c r="D444" s="15"/>
      <c r="E444" s="253"/>
      <c r="F444" s="310"/>
      <c r="G444" s="309"/>
      <c r="H444" s="18"/>
      <c r="I444" s="279"/>
      <c r="J444" s="50"/>
      <c r="K444" s="279"/>
      <c r="L444" s="279"/>
      <c r="M444" s="279"/>
      <c r="N444" s="279"/>
      <c r="O444" s="279"/>
      <c r="P444" s="279"/>
      <c r="Q444" s="57"/>
      <c r="R444" s="281"/>
      <c r="S444" s="281"/>
      <c r="T444" s="58"/>
      <c r="U444" s="281"/>
      <c r="V444" s="311"/>
      <c r="W444" s="258"/>
      <c r="X444" s="60"/>
    </row>
    <row r="445" spans="1:24" ht="34.5" customHeight="1">
      <c r="A445" s="286">
        <v>65</v>
      </c>
      <c r="B445" s="308"/>
      <c r="C445" s="16"/>
      <c r="D445" s="15"/>
      <c r="E445" s="253"/>
      <c r="F445" s="310"/>
      <c r="G445" s="309"/>
      <c r="H445" s="18"/>
      <c r="I445" s="279"/>
      <c r="J445" s="50"/>
      <c r="K445" s="279"/>
      <c r="L445" s="279"/>
      <c r="M445" s="279"/>
      <c r="N445" s="279"/>
      <c r="O445" s="279"/>
      <c r="P445" s="279"/>
      <c r="Q445" s="57"/>
      <c r="R445" s="281"/>
      <c r="S445" s="281"/>
      <c r="T445" s="58"/>
      <c r="U445" s="281"/>
      <c r="V445" s="311"/>
      <c r="W445" s="258"/>
      <c r="X445" s="60"/>
    </row>
    <row r="446" spans="1:24" ht="34.5" customHeight="1">
      <c r="A446" s="286">
        <v>66</v>
      </c>
      <c r="B446" s="308"/>
      <c r="C446" s="16"/>
      <c r="D446" s="15"/>
      <c r="E446" s="253"/>
      <c r="F446" s="310"/>
      <c r="G446" s="309"/>
      <c r="H446" s="18"/>
      <c r="I446" s="279"/>
      <c r="J446" s="50"/>
      <c r="K446" s="279"/>
      <c r="L446" s="279"/>
      <c r="M446" s="279"/>
      <c r="N446" s="279"/>
      <c r="O446" s="279"/>
      <c r="P446" s="279"/>
      <c r="Q446" s="57"/>
      <c r="R446" s="281"/>
      <c r="S446" s="281"/>
      <c r="T446" s="58"/>
      <c r="U446" s="281"/>
      <c r="V446" s="311"/>
      <c r="W446" s="258"/>
      <c r="X446" s="60"/>
    </row>
    <row r="447" spans="1:24" ht="34.5" customHeight="1">
      <c r="A447" s="14">
        <v>67</v>
      </c>
      <c r="B447" s="308"/>
      <c r="C447" s="16"/>
      <c r="D447" s="15"/>
      <c r="E447" s="253"/>
      <c r="F447" s="310"/>
      <c r="G447" s="309"/>
      <c r="H447" s="18"/>
      <c r="I447" s="279"/>
      <c r="J447" s="50"/>
      <c r="K447" s="279"/>
      <c r="L447" s="279"/>
      <c r="M447" s="279"/>
      <c r="N447" s="279"/>
      <c r="O447" s="279"/>
      <c r="P447" s="279"/>
      <c r="Q447" s="57"/>
      <c r="R447" s="281"/>
      <c r="S447" s="281"/>
      <c r="T447" s="58"/>
      <c r="U447" s="281"/>
      <c r="V447" s="311"/>
      <c r="W447" s="258"/>
      <c r="X447" s="60"/>
    </row>
    <row r="448" spans="1:24" ht="34.5" customHeight="1">
      <c r="A448" s="286">
        <v>68</v>
      </c>
      <c r="B448" s="308"/>
      <c r="C448" s="16"/>
      <c r="D448" s="15"/>
      <c r="E448" s="253"/>
      <c r="F448" s="310"/>
      <c r="G448" s="309"/>
      <c r="H448" s="18"/>
      <c r="I448" s="279"/>
      <c r="J448" s="50"/>
      <c r="K448" s="279"/>
      <c r="L448" s="279"/>
      <c r="M448" s="279"/>
      <c r="N448" s="279"/>
      <c r="O448" s="279"/>
      <c r="P448" s="279"/>
      <c r="Q448" s="57"/>
      <c r="R448" s="281"/>
      <c r="S448" s="281"/>
      <c r="T448" s="58"/>
      <c r="U448" s="281"/>
      <c r="V448" s="311"/>
      <c r="W448" s="258"/>
      <c r="X448" s="60"/>
    </row>
    <row r="449" spans="1:24" ht="34.5" customHeight="1">
      <c r="A449" s="286">
        <v>69</v>
      </c>
      <c r="B449" s="308"/>
      <c r="C449" s="16"/>
      <c r="D449" s="15"/>
      <c r="E449" s="253"/>
      <c r="F449" s="310"/>
      <c r="G449" s="309"/>
      <c r="H449" s="18"/>
      <c r="I449" s="279"/>
      <c r="J449" s="50"/>
      <c r="K449" s="279"/>
      <c r="L449" s="279"/>
      <c r="M449" s="279"/>
      <c r="N449" s="279"/>
      <c r="O449" s="279"/>
      <c r="P449" s="279"/>
      <c r="Q449" s="57"/>
      <c r="R449" s="281"/>
      <c r="S449" s="281"/>
      <c r="T449" s="58"/>
      <c r="U449" s="281"/>
      <c r="V449" s="311"/>
      <c r="W449" s="258"/>
      <c r="X449" s="60"/>
    </row>
    <row r="450" spans="1:24" ht="34.5" customHeight="1">
      <c r="A450" s="14">
        <v>70</v>
      </c>
      <c r="B450" s="308"/>
      <c r="C450" s="16"/>
      <c r="D450" s="15"/>
      <c r="E450" s="253"/>
      <c r="F450" s="310"/>
      <c r="G450" s="309"/>
      <c r="H450" s="18"/>
      <c r="I450" s="279"/>
      <c r="J450" s="50"/>
      <c r="K450" s="279"/>
      <c r="L450" s="279"/>
      <c r="M450" s="279"/>
      <c r="N450" s="279"/>
      <c r="O450" s="279"/>
      <c r="P450" s="279"/>
      <c r="Q450" s="57"/>
      <c r="R450" s="281"/>
      <c r="S450" s="281"/>
      <c r="T450" s="58"/>
      <c r="U450" s="281"/>
      <c r="V450" s="311"/>
      <c r="W450" s="258"/>
      <c r="X450" s="60"/>
    </row>
    <row r="451" spans="1:24" ht="34.5" customHeight="1">
      <c r="A451" s="286">
        <v>71</v>
      </c>
      <c r="B451" s="308"/>
      <c r="C451" s="16"/>
      <c r="D451" s="15"/>
      <c r="E451" s="253"/>
      <c r="F451" s="310"/>
      <c r="G451" s="309"/>
      <c r="H451" s="18"/>
      <c r="I451" s="279"/>
      <c r="J451" s="50"/>
      <c r="K451" s="279"/>
      <c r="L451" s="279"/>
      <c r="M451" s="279"/>
      <c r="N451" s="279"/>
      <c r="O451" s="279"/>
      <c r="P451" s="279"/>
      <c r="Q451" s="57"/>
      <c r="R451" s="281"/>
      <c r="S451" s="281"/>
      <c r="T451" s="58"/>
      <c r="U451" s="281"/>
      <c r="V451" s="311"/>
      <c r="W451" s="258"/>
      <c r="X451" s="60"/>
    </row>
    <row r="452" spans="1:24" ht="34.5" customHeight="1">
      <c r="A452" s="286">
        <v>72</v>
      </c>
      <c r="B452" s="308"/>
      <c r="C452" s="16"/>
      <c r="D452" s="15"/>
      <c r="E452" s="253"/>
      <c r="F452" s="310"/>
      <c r="G452" s="309"/>
      <c r="H452" s="18"/>
      <c r="I452" s="279"/>
      <c r="J452" s="50"/>
      <c r="K452" s="279"/>
      <c r="L452" s="279"/>
      <c r="M452" s="279"/>
      <c r="N452" s="279"/>
      <c r="O452" s="279"/>
      <c r="P452" s="279"/>
      <c r="Q452" s="57"/>
      <c r="R452" s="281"/>
      <c r="S452" s="281"/>
      <c r="T452" s="58"/>
      <c r="U452" s="281"/>
      <c r="V452" s="311"/>
      <c r="W452" s="258"/>
      <c r="X452" s="60"/>
    </row>
    <row r="453" spans="1:24" ht="34.5" customHeight="1">
      <c r="A453" s="14">
        <v>73</v>
      </c>
      <c r="B453" s="308"/>
      <c r="C453" s="16"/>
      <c r="D453" s="15"/>
      <c r="E453" s="253"/>
      <c r="F453" s="310"/>
      <c r="G453" s="309"/>
      <c r="H453" s="18"/>
      <c r="I453" s="279"/>
      <c r="J453" s="50"/>
      <c r="K453" s="279"/>
      <c r="L453" s="279"/>
      <c r="M453" s="279"/>
      <c r="N453" s="279"/>
      <c r="O453" s="279"/>
      <c r="P453" s="279"/>
      <c r="Q453" s="57"/>
      <c r="R453" s="281"/>
      <c r="S453" s="281"/>
      <c r="T453" s="58"/>
      <c r="U453" s="281"/>
      <c r="V453" s="311"/>
      <c r="W453" s="258"/>
      <c r="X453" s="60"/>
    </row>
    <row r="454" spans="1:24" ht="44.1" customHeight="1">
      <c r="A454" s="14"/>
      <c r="B454" s="19"/>
      <c r="C454" s="20"/>
      <c r="D454" s="19"/>
      <c r="E454" s="20"/>
      <c r="F454" s="17"/>
      <c r="G454" s="21">
        <f>SUM(I454:P454)</f>
        <v>0</v>
      </c>
      <c r="H454" s="21"/>
      <c r="I454" s="51"/>
      <c r="J454" s="51">
        <f>SUM(J381:J453)</f>
        <v>0</v>
      </c>
      <c r="K454" s="51">
        <f>SUM(K327:K453)</f>
        <v>0</v>
      </c>
      <c r="L454" s="51">
        <f>SUM(L327:L453)</f>
        <v>0</v>
      </c>
      <c r="M454" s="51">
        <f>SUM(M381:M453)</f>
        <v>0</v>
      </c>
      <c r="N454" s="51">
        <f>SUM(N327:N453)</f>
        <v>0</v>
      </c>
      <c r="O454" s="51">
        <f>SUM(O327:O453)</f>
        <v>0</v>
      </c>
      <c r="P454" s="51">
        <f>SUM(P327:P453)</f>
        <v>0</v>
      </c>
      <c r="Q454" s="57"/>
      <c r="R454" s="58"/>
      <c r="S454" s="58"/>
      <c r="T454" s="58"/>
      <c r="U454" s="58"/>
      <c r="V454" s="254"/>
      <c r="W454" s="59"/>
      <c r="X454" s="60"/>
    </row>
    <row r="455" spans="1:24" ht="27.75" customHeight="1">
      <c r="A455" s="87" t="s">
        <v>379</v>
      </c>
      <c r="B455" s="88"/>
      <c r="C455" s="88"/>
      <c r="D455" s="88"/>
      <c r="E455" s="88"/>
      <c r="F455" s="88"/>
      <c r="G455" s="88"/>
      <c r="H455" s="88"/>
      <c r="I455" s="88"/>
      <c r="J455" s="88"/>
      <c r="K455" s="88"/>
      <c r="L455" s="88"/>
      <c r="M455" s="88"/>
      <c r="N455" s="88"/>
      <c r="O455" s="88"/>
      <c r="P455" s="89"/>
      <c r="Q455" s="90"/>
      <c r="R455" s="91"/>
      <c r="S455" s="501">
        <f>G505</f>
        <v>0</v>
      </c>
      <c r="T455" s="501"/>
      <c r="U455" s="522" t="s">
        <v>206</v>
      </c>
      <c r="V455" s="522"/>
      <c r="W455" s="92"/>
      <c r="X455" s="92"/>
    </row>
    <row r="456" spans="1:24" ht="27.75" customHeight="1">
      <c r="A456" s="14">
        <v>1</v>
      </c>
      <c r="B456" s="312"/>
      <c r="C456" s="16"/>
      <c r="D456" s="15"/>
      <c r="E456" s="253"/>
      <c r="F456" s="314"/>
      <c r="G456" s="313"/>
      <c r="H456" s="18"/>
      <c r="I456" s="50"/>
      <c r="J456" s="50"/>
      <c r="K456" s="50"/>
      <c r="L456" s="50"/>
      <c r="M456" s="50"/>
      <c r="N456" s="50"/>
      <c r="O456" s="50"/>
      <c r="P456" s="50"/>
      <c r="Q456" s="57"/>
      <c r="R456" s="58"/>
      <c r="S456" s="58"/>
      <c r="T456" s="58"/>
      <c r="U456" s="58"/>
      <c r="V456" s="312"/>
      <c r="W456" s="59"/>
      <c r="X456" s="60"/>
    </row>
    <row r="457" spans="1:24" ht="27.75" customHeight="1">
      <c r="A457" s="14">
        <v>2</v>
      </c>
      <c r="B457" s="312"/>
      <c r="C457" s="16"/>
      <c r="D457" s="15"/>
      <c r="E457" s="253"/>
      <c r="F457" s="314"/>
      <c r="G457" s="313"/>
      <c r="H457" s="18"/>
      <c r="I457" s="50"/>
      <c r="J457" s="50"/>
      <c r="K457" s="50"/>
      <c r="L457" s="50"/>
      <c r="M457" s="50"/>
      <c r="N457" s="50"/>
      <c r="O457" s="50"/>
      <c r="P457" s="50"/>
      <c r="Q457" s="57"/>
      <c r="R457" s="58"/>
      <c r="S457" s="58"/>
      <c r="T457" s="58"/>
      <c r="U457" s="58"/>
      <c r="V457" s="312"/>
      <c r="W457" s="59"/>
      <c r="X457" s="60"/>
    </row>
    <row r="458" spans="1:24" ht="41.45" customHeight="1">
      <c r="A458" s="14">
        <v>3</v>
      </c>
      <c r="B458" s="312"/>
      <c r="C458" s="16"/>
      <c r="D458" s="15"/>
      <c r="E458" s="253"/>
      <c r="F458" s="314"/>
      <c r="G458" s="313"/>
      <c r="H458" s="18"/>
      <c r="I458" s="50"/>
      <c r="J458" s="50"/>
      <c r="K458" s="50"/>
      <c r="L458" s="50"/>
      <c r="M458" s="50"/>
      <c r="N458" s="50"/>
      <c r="O458" s="50"/>
      <c r="P458" s="50"/>
      <c r="Q458" s="57"/>
      <c r="R458" s="58"/>
      <c r="S458" s="58"/>
      <c r="T458" s="58"/>
      <c r="U458" s="58"/>
      <c r="V458" s="312"/>
      <c r="W458" s="59"/>
      <c r="X458" s="60"/>
    </row>
    <row r="459" spans="1:24" ht="39.6" customHeight="1">
      <c r="A459" s="14">
        <v>4</v>
      </c>
      <c r="B459" s="312"/>
      <c r="C459" s="16"/>
      <c r="D459" s="15"/>
      <c r="E459" s="253"/>
      <c r="F459" s="314"/>
      <c r="G459" s="313"/>
      <c r="H459" s="18"/>
      <c r="I459" s="50"/>
      <c r="J459" s="50"/>
      <c r="K459" s="50"/>
      <c r="L459" s="50"/>
      <c r="M459" s="50"/>
      <c r="N459" s="50"/>
      <c r="O459" s="50"/>
      <c r="P459" s="50"/>
      <c r="Q459" s="57"/>
      <c r="R459" s="58"/>
      <c r="S459" s="58"/>
      <c r="T459" s="58"/>
      <c r="U459" s="58"/>
      <c r="V459" s="312"/>
      <c r="W459" s="59"/>
      <c r="X459" s="60"/>
    </row>
    <row r="460" spans="1:24" ht="41.45" customHeight="1">
      <c r="A460" s="14">
        <v>5</v>
      </c>
      <c r="B460" s="312"/>
      <c r="C460" s="16"/>
      <c r="D460" s="15"/>
      <c r="E460" s="253"/>
      <c r="F460" s="314"/>
      <c r="G460" s="313"/>
      <c r="H460" s="18"/>
      <c r="I460" s="50"/>
      <c r="J460" s="50"/>
      <c r="K460" s="50"/>
      <c r="L460" s="50"/>
      <c r="M460" s="50"/>
      <c r="N460" s="50"/>
      <c r="O460" s="50"/>
      <c r="P460" s="50"/>
      <c r="Q460" s="57"/>
      <c r="R460" s="58"/>
      <c r="S460" s="58"/>
      <c r="T460" s="58"/>
      <c r="U460" s="58"/>
      <c r="V460" s="312"/>
      <c r="W460" s="59"/>
      <c r="X460" s="60"/>
    </row>
    <row r="461" spans="1:24" ht="38.1" customHeight="1">
      <c r="A461" s="14">
        <v>6</v>
      </c>
      <c r="B461" s="312"/>
      <c r="C461" s="16"/>
      <c r="D461" s="15"/>
      <c r="E461" s="253"/>
      <c r="F461" s="314"/>
      <c r="G461" s="313"/>
      <c r="H461" s="18"/>
      <c r="I461" s="50"/>
      <c r="J461" s="50"/>
      <c r="K461" s="50"/>
      <c r="L461" s="50"/>
      <c r="M461" s="50"/>
      <c r="N461" s="50"/>
      <c r="O461" s="50"/>
      <c r="P461" s="50"/>
      <c r="Q461" s="57"/>
      <c r="R461" s="58"/>
      <c r="S461" s="58"/>
      <c r="T461" s="58"/>
      <c r="U461" s="58"/>
      <c r="V461" s="312"/>
      <c r="W461" s="59"/>
      <c r="X461" s="60"/>
    </row>
    <row r="462" spans="1:24" ht="27.75" customHeight="1">
      <c r="A462" s="14">
        <v>7</v>
      </c>
      <c r="B462" s="312"/>
      <c r="C462" s="16"/>
      <c r="D462" s="15"/>
      <c r="E462" s="253"/>
      <c r="F462" s="314"/>
      <c r="G462" s="313"/>
      <c r="H462" s="18"/>
      <c r="I462" s="50"/>
      <c r="J462" s="50"/>
      <c r="K462" s="50"/>
      <c r="L462" s="50"/>
      <c r="M462" s="50"/>
      <c r="N462" s="50"/>
      <c r="O462" s="50"/>
      <c r="P462" s="50"/>
      <c r="Q462" s="57"/>
      <c r="R462" s="58"/>
      <c r="S462" s="58"/>
      <c r="T462" s="58"/>
      <c r="U462" s="58"/>
      <c r="V462" s="312"/>
      <c r="W462" s="59"/>
      <c r="X462" s="60"/>
    </row>
    <row r="463" spans="1:24" ht="27.75" customHeight="1">
      <c r="A463" s="14">
        <v>8</v>
      </c>
      <c r="B463" s="312"/>
      <c r="C463" s="16"/>
      <c r="D463" s="15"/>
      <c r="E463" s="253"/>
      <c r="F463" s="314"/>
      <c r="G463" s="313"/>
      <c r="H463" s="18"/>
      <c r="I463" s="50"/>
      <c r="J463" s="50"/>
      <c r="K463" s="50"/>
      <c r="L463" s="50"/>
      <c r="M463" s="50"/>
      <c r="N463" s="50"/>
      <c r="O463" s="50"/>
      <c r="P463" s="50"/>
      <c r="Q463" s="57"/>
      <c r="R463" s="58"/>
      <c r="S463" s="58"/>
      <c r="T463" s="58"/>
      <c r="U463" s="58"/>
      <c r="V463" s="312"/>
      <c r="W463" s="59"/>
      <c r="X463" s="60"/>
    </row>
    <row r="464" spans="1:24" ht="27.75" customHeight="1">
      <c r="A464" s="14">
        <v>9</v>
      </c>
      <c r="B464" s="312"/>
      <c r="C464" s="16"/>
      <c r="D464" s="15"/>
      <c r="E464" s="253"/>
      <c r="F464" s="314"/>
      <c r="G464" s="313"/>
      <c r="H464" s="18"/>
      <c r="I464" s="50"/>
      <c r="J464" s="50"/>
      <c r="K464" s="50"/>
      <c r="L464" s="50"/>
      <c r="M464" s="50"/>
      <c r="N464" s="50"/>
      <c r="O464" s="50"/>
      <c r="P464" s="50"/>
      <c r="Q464" s="57"/>
      <c r="R464" s="58"/>
      <c r="S464" s="58"/>
      <c r="T464" s="58"/>
      <c r="U464" s="58"/>
      <c r="V464" s="312"/>
      <c r="W464" s="59"/>
      <c r="X464" s="60"/>
    </row>
    <row r="465" spans="1:24" ht="36.6" customHeight="1">
      <c r="A465" s="14">
        <v>10</v>
      </c>
      <c r="B465" s="312"/>
      <c r="C465" s="16"/>
      <c r="D465" s="15"/>
      <c r="E465" s="253"/>
      <c r="F465" s="314"/>
      <c r="G465" s="313"/>
      <c r="H465" s="18"/>
      <c r="I465" s="50"/>
      <c r="J465" s="50"/>
      <c r="K465" s="50"/>
      <c r="L465" s="50"/>
      <c r="M465" s="50"/>
      <c r="N465" s="50"/>
      <c r="O465" s="50"/>
      <c r="P465" s="50"/>
      <c r="Q465" s="57"/>
      <c r="R465" s="58"/>
      <c r="S465" s="58"/>
      <c r="T465" s="58"/>
      <c r="U465" s="58"/>
      <c r="V465" s="312"/>
      <c r="W465" s="59"/>
      <c r="X465" s="60"/>
    </row>
    <row r="466" spans="1:24" ht="36.6" customHeight="1">
      <c r="A466" s="14">
        <v>11</v>
      </c>
      <c r="B466" s="312"/>
      <c r="C466" s="16"/>
      <c r="D466" s="15"/>
      <c r="E466" s="253"/>
      <c r="F466" s="314"/>
      <c r="G466" s="313"/>
      <c r="H466" s="18"/>
      <c r="I466" s="50"/>
      <c r="J466" s="50"/>
      <c r="K466" s="50"/>
      <c r="L466" s="50"/>
      <c r="M466" s="50"/>
      <c r="N466" s="50"/>
      <c r="O466" s="50"/>
      <c r="P466" s="50"/>
      <c r="Q466" s="57"/>
      <c r="R466" s="58"/>
      <c r="S466" s="58"/>
      <c r="T466" s="58"/>
      <c r="U466" s="58"/>
      <c r="V466" s="312"/>
      <c r="W466" s="59"/>
      <c r="X466" s="60"/>
    </row>
    <row r="467" spans="1:24" ht="27.75" customHeight="1">
      <c r="A467" s="14">
        <v>12</v>
      </c>
      <c r="B467" s="312"/>
      <c r="C467" s="16"/>
      <c r="D467" s="15"/>
      <c r="E467" s="253"/>
      <c r="F467" s="314"/>
      <c r="G467" s="313"/>
      <c r="H467" s="18"/>
      <c r="I467" s="50"/>
      <c r="J467" s="50"/>
      <c r="K467" s="50"/>
      <c r="L467" s="50"/>
      <c r="M467" s="50"/>
      <c r="N467" s="50"/>
      <c r="O467" s="50"/>
      <c r="P467" s="50"/>
      <c r="Q467" s="57"/>
      <c r="R467" s="58"/>
      <c r="S467" s="58"/>
      <c r="T467" s="58"/>
      <c r="U467" s="58"/>
      <c r="V467" s="312"/>
      <c r="W467" s="59"/>
      <c r="X467" s="60"/>
    </row>
    <row r="468" spans="1:24" ht="27.75" customHeight="1">
      <c r="A468" s="14">
        <v>13</v>
      </c>
      <c r="B468" s="312"/>
      <c r="C468" s="16"/>
      <c r="D468" s="15"/>
      <c r="E468" s="253"/>
      <c r="F468" s="314"/>
      <c r="G468" s="313"/>
      <c r="H468" s="18"/>
      <c r="I468" s="50"/>
      <c r="J468" s="50"/>
      <c r="K468" s="50"/>
      <c r="L468" s="50"/>
      <c r="M468" s="50"/>
      <c r="N468" s="50"/>
      <c r="O468" s="50"/>
      <c r="P468" s="50"/>
      <c r="Q468" s="57"/>
      <c r="R468" s="58"/>
      <c r="S468" s="58"/>
      <c r="T468" s="58"/>
      <c r="U468" s="58"/>
      <c r="V468" s="312"/>
      <c r="W468" s="59"/>
      <c r="X468" s="60"/>
    </row>
    <row r="469" spans="1:24" ht="27.75" customHeight="1">
      <c r="A469" s="285">
        <v>14</v>
      </c>
      <c r="B469" s="312"/>
      <c r="C469" s="16"/>
      <c r="D469" s="15"/>
      <c r="E469" s="253"/>
      <c r="F469" s="314"/>
      <c r="G469" s="313"/>
      <c r="H469" s="18"/>
      <c r="I469" s="50"/>
      <c r="J469" s="50"/>
      <c r="K469" s="50"/>
      <c r="L469" s="50"/>
      <c r="M469" s="50"/>
      <c r="N469" s="50"/>
      <c r="O469" s="50"/>
      <c r="P469" s="50"/>
      <c r="Q469" s="57"/>
      <c r="R469" s="58"/>
      <c r="S469" s="58"/>
      <c r="T469" s="58"/>
      <c r="U469" s="58"/>
      <c r="V469" s="312"/>
      <c r="W469" s="80"/>
      <c r="X469" s="81"/>
    </row>
    <row r="470" spans="1:24" ht="27.75" customHeight="1">
      <c r="A470" s="286">
        <v>15</v>
      </c>
      <c r="B470" s="312"/>
      <c r="C470" s="16"/>
      <c r="D470" s="15"/>
      <c r="E470" s="253"/>
      <c r="F470" s="314"/>
      <c r="G470" s="313"/>
      <c r="H470" s="18"/>
      <c r="I470" s="50"/>
      <c r="J470" s="50"/>
      <c r="K470" s="50"/>
      <c r="L470" s="50"/>
      <c r="M470" s="50"/>
      <c r="N470" s="50"/>
      <c r="O470" s="50"/>
      <c r="P470" s="50"/>
      <c r="Q470" s="280"/>
      <c r="R470" s="58"/>
      <c r="S470" s="58"/>
      <c r="T470" s="58"/>
      <c r="U470" s="58"/>
      <c r="V470" s="312"/>
      <c r="W470" s="258"/>
      <c r="X470" s="259"/>
    </row>
    <row r="471" spans="1:24" ht="27.75" customHeight="1">
      <c r="A471" s="286">
        <v>16</v>
      </c>
      <c r="B471" s="312"/>
      <c r="C471" s="16"/>
      <c r="D471" s="15"/>
      <c r="E471" s="253"/>
      <c r="F471" s="314"/>
      <c r="G471" s="313"/>
      <c r="H471" s="18"/>
      <c r="I471" s="50"/>
      <c r="J471" s="50"/>
      <c r="K471" s="50"/>
      <c r="L471" s="50"/>
      <c r="M471" s="50"/>
      <c r="N471" s="50"/>
      <c r="O471" s="50"/>
      <c r="P471" s="50"/>
      <c r="Q471" s="280"/>
      <c r="R471" s="58"/>
      <c r="S471" s="58"/>
      <c r="T471" s="58"/>
      <c r="U471" s="58"/>
      <c r="V471" s="312"/>
      <c r="W471" s="258"/>
      <c r="X471" s="259"/>
    </row>
    <row r="472" spans="1:24" ht="39.950000000000003" customHeight="1">
      <c r="A472" s="286">
        <v>17</v>
      </c>
      <c r="B472" s="312"/>
      <c r="C472" s="16"/>
      <c r="D472" s="15"/>
      <c r="E472" s="253"/>
      <c r="F472" s="314"/>
      <c r="G472" s="313"/>
      <c r="H472" s="18"/>
      <c r="I472" s="50"/>
      <c r="J472" s="50"/>
      <c r="K472" s="50"/>
      <c r="L472" s="50"/>
      <c r="M472" s="50"/>
      <c r="N472" s="50"/>
      <c r="O472" s="50"/>
      <c r="P472" s="50"/>
      <c r="Q472" s="280"/>
      <c r="R472" s="58"/>
      <c r="S472" s="58"/>
      <c r="T472" s="58"/>
      <c r="U472" s="58"/>
      <c r="V472" s="312"/>
      <c r="W472" s="258"/>
      <c r="X472" s="259"/>
    </row>
    <row r="473" spans="1:24" ht="27.75" customHeight="1">
      <c r="A473" s="286">
        <v>18</v>
      </c>
      <c r="B473" s="312"/>
      <c r="C473" s="16"/>
      <c r="D473" s="15"/>
      <c r="E473" s="253"/>
      <c r="F473" s="314"/>
      <c r="G473" s="313"/>
      <c r="H473" s="18"/>
      <c r="I473" s="50"/>
      <c r="J473" s="50"/>
      <c r="K473" s="50"/>
      <c r="L473" s="50"/>
      <c r="M473" s="50"/>
      <c r="N473" s="50"/>
      <c r="O473" s="50"/>
      <c r="P473" s="50"/>
      <c r="Q473" s="280"/>
      <c r="R473" s="58"/>
      <c r="S473" s="58"/>
      <c r="T473" s="58"/>
      <c r="U473" s="58"/>
      <c r="V473" s="312"/>
      <c r="W473" s="258"/>
      <c r="X473" s="259"/>
    </row>
    <row r="474" spans="1:24" ht="27.75" customHeight="1">
      <c r="A474" s="286">
        <v>19</v>
      </c>
      <c r="B474" s="312"/>
      <c r="C474" s="16"/>
      <c r="D474" s="15"/>
      <c r="E474" s="253"/>
      <c r="F474" s="314"/>
      <c r="G474" s="313"/>
      <c r="H474" s="18"/>
      <c r="I474" s="50"/>
      <c r="J474" s="50"/>
      <c r="K474" s="50"/>
      <c r="L474" s="50"/>
      <c r="M474" s="50"/>
      <c r="N474" s="50"/>
      <c r="O474" s="50"/>
      <c r="P474" s="50"/>
      <c r="Q474" s="280"/>
      <c r="R474" s="58"/>
      <c r="S474" s="58"/>
      <c r="T474" s="58"/>
      <c r="U474" s="58"/>
      <c r="V474" s="312"/>
      <c r="W474" s="258"/>
      <c r="X474" s="259"/>
    </row>
    <row r="475" spans="1:24" ht="27.75" customHeight="1">
      <c r="A475" s="286">
        <v>20</v>
      </c>
      <c r="B475" s="312"/>
      <c r="C475" s="16"/>
      <c r="D475" s="15"/>
      <c r="E475" s="253"/>
      <c r="F475" s="314"/>
      <c r="G475" s="313"/>
      <c r="H475" s="18"/>
      <c r="I475" s="50"/>
      <c r="J475" s="50"/>
      <c r="K475" s="50"/>
      <c r="L475" s="50"/>
      <c r="M475" s="50"/>
      <c r="N475" s="50"/>
      <c r="O475" s="50"/>
      <c r="P475" s="50"/>
      <c r="Q475" s="280"/>
      <c r="R475" s="58"/>
      <c r="S475" s="58"/>
      <c r="T475" s="58"/>
      <c r="U475" s="58"/>
      <c r="V475" s="312"/>
      <c r="W475" s="258"/>
      <c r="X475" s="259"/>
    </row>
    <row r="476" spans="1:24" ht="27.75" customHeight="1">
      <c r="A476" s="286">
        <v>21</v>
      </c>
      <c r="B476" s="312"/>
      <c r="C476" s="16"/>
      <c r="D476" s="15"/>
      <c r="E476" s="253"/>
      <c r="F476" s="314"/>
      <c r="G476" s="313"/>
      <c r="H476" s="18"/>
      <c r="I476" s="50"/>
      <c r="J476" s="50"/>
      <c r="K476" s="50"/>
      <c r="L476" s="50"/>
      <c r="M476" s="50"/>
      <c r="N476" s="50"/>
      <c r="O476" s="50"/>
      <c r="P476" s="50"/>
      <c r="Q476" s="280"/>
      <c r="R476" s="58"/>
      <c r="S476" s="58"/>
      <c r="T476" s="58"/>
      <c r="U476" s="58"/>
      <c r="V476" s="312"/>
      <c r="W476" s="258"/>
      <c r="X476" s="259"/>
    </row>
    <row r="477" spans="1:24" ht="39.6" customHeight="1">
      <c r="A477" s="286">
        <v>22</v>
      </c>
      <c r="B477" s="312"/>
      <c r="C477" s="16"/>
      <c r="D477" s="15"/>
      <c r="E477" s="253"/>
      <c r="F477" s="314"/>
      <c r="G477" s="313"/>
      <c r="H477" s="18"/>
      <c r="I477" s="50"/>
      <c r="J477" s="50"/>
      <c r="K477" s="50"/>
      <c r="L477" s="50"/>
      <c r="M477" s="50"/>
      <c r="N477" s="50"/>
      <c r="O477" s="50"/>
      <c r="P477" s="50"/>
      <c r="Q477" s="280"/>
      <c r="R477" s="58"/>
      <c r="S477" s="58"/>
      <c r="T477" s="58"/>
      <c r="U477" s="58"/>
      <c r="V477" s="312"/>
      <c r="W477" s="258"/>
      <c r="X477" s="259"/>
    </row>
    <row r="478" spans="1:24" ht="27.75" customHeight="1">
      <c r="A478" s="286">
        <v>23</v>
      </c>
      <c r="B478" s="312"/>
      <c r="C478" s="16"/>
      <c r="D478" s="15"/>
      <c r="E478" s="253"/>
      <c r="F478" s="314"/>
      <c r="G478" s="313"/>
      <c r="H478" s="18"/>
      <c r="I478" s="50"/>
      <c r="J478" s="50"/>
      <c r="K478" s="50"/>
      <c r="L478" s="50"/>
      <c r="M478" s="50"/>
      <c r="N478" s="50"/>
      <c r="O478" s="50"/>
      <c r="P478" s="50"/>
      <c r="Q478" s="280"/>
      <c r="R478" s="58"/>
      <c r="S478" s="58"/>
      <c r="T478" s="58"/>
      <c r="U478" s="58"/>
      <c r="V478" s="312"/>
      <c r="W478" s="258"/>
      <c r="X478" s="259"/>
    </row>
    <row r="479" spans="1:24" ht="27.75" customHeight="1">
      <c r="A479" s="286">
        <v>24</v>
      </c>
      <c r="B479" s="312"/>
      <c r="C479" s="16"/>
      <c r="D479" s="15"/>
      <c r="E479" s="253"/>
      <c r="F479" s="314"/>
      <c r="G479" s="313"/>
      <c r="H479" s="18"/>
      <c r="I479" s="50"/>
      <c r="J479" s="50"/>
      <c r="K479" s="50"/>
      <c r="L479" s="50"/>
      <c r="M479" s="50"/>
      <c r="N479" s="50"/>
      <c r="O479" s="50"/>
      <c r="P479" s="50"/>
      <c r="Q479" s="280"/>
      <c r="R479" s="58"/>
      <c r="S479" s="58"/>
      <c r="T479" s="58"/>
      <c r="U479" s="58"/>
      <c r="V479" s="312"/>
      <c r="W479" s="258"/>
      <c r="X479" s="259"/>
    </row>
    <row r="480" spans="1:24" ht="38.450000000000003" customHeight="1">
      <c r="A480" s="286">
        <v>25</v>
      </c>
      <c r="B480" s="312"/>
      <c r="C480" s="16"/>
      <c r="D480" s="15"/>
      <c r="E480" s="253"/>
      <c r="F480" s="314"/>
      <c r="G480" s="313"/>
      <c r="H480" s="18"/>
      <c r="I480" s="50"/>
      <c r="J480" s="50"/>
      <c r="K480" s="50"/>
      <c r="L480" s="50"/>
      <c r="M480" s="50"/>
      <c r="N480" s="50"/>
      <c r="O480" s="50"/>
      <c r="P480" s="50"/>
      <c r="Q480" s="280"/>
      <c r="R480" s="58"/>
      <c r="S480" s="58"/>
      <c r="T480" s="58"/>
      <c r="U480" s="58"/>
      <c r="V480" s="312"/>
      <c r="W480" s="258"/>
      <c r="X480" s="259"/>
    </row>
    <row r="481" spans="1:24" ht="27.75" customHeight="1">
      <c r="A481" s="286">
        <v>26</v>
      </c>
      <c r="B481" s="312"/>
      <c r="C481" s="16"/>
      <c r="D481" s="15"/>
      <c r="E481" s="253"/>
      <c r="F481" s="314"/>
      <c r="G481" s="313"/>
      <c r="H481" s="18"/>
      <c r="I481" s="50"/>
      <c r="J481" s="50"/>
      <c r="K481" s="50"/>
      <c r="L481" s="50"/>
      <c r="M481" s="50"/>
      <c r="N481" s="50"/>
      <c r="O481" s="50"/>
      <c r="P481" s="50"/>
      <c r="Q481" s="280"/>
      <c r="R481" s="58"/>
      <c r="S481" s="58"/>
      <c r="T481" s="58"/>
      <c r="U481" s="58"/>
      <c r="V481" s="312"/>
      <c r="W481" s="258"/>
      <c r="X481" s="259"/>
    </row>
    <row r="482" spans="1:24" ht="27.75" customHeight="1">
      <c r="A482" s="286">
        <v>27</v>
      </c>
      <c r="B482" s="312"/>
      <c r="C482" s="16"/>
      <c r="D482" s="15"/>
      <c r="E482" s="253"/>
      <c r="F482" s="314"/>
      <c r="G482" s="313"/>
      <c r="H482" s="18"/>
      <c r="I482" s="50"/>
      <c r="J482" s="50"/>
      <c r="K482" s="50"/>
      <c r="L482" s="50"/>
      <c r="M482" s="50"/>
      <c r="N482" s="50"/>
      <c r="O482" s="50"/>
      <c r="P482" s="50"/>
      <c r="Q482" s="280"/>
      <c r="R482" s="58"/>
      <c r="S482" s="58"/>
      <c r="T482" s="58"/>
      <c r="U482" s="58"/>
      <c r="V482" s="312"/>
      <c r="W482" s="258"/>
      <c r="X482" s="259"/>
    </row>
    <row r="483" spans="1:24" ht="42" customHeight="1">
      <c r="A483" s="286">
        <v>28</v>
      </c>
      <c r="B483" s="312"/>
      <c r="C483" s="16"/>
      <c r="D483" s="15"/>
      <c r="E483" s="253"/>
      <c r="F483" s="314"/>
      <c r="G483" s="313"/>
      <c r="H483" s="18"/>
      <c r="I483" s="50"/>
      <c r="J483" s="50"/>
      <c r="K483" s="50"/>
      <c r="L483" s="50"/>
      <c r="M483" s="50"/>
      <c r="N483" s="50"/>
      <c r="O483" s="50"/>
      <c r="P483" s="50"/>
      <c r="Q483" s="280"/>
      <c r="R483" s="58"/>
      <c r="S483" s="58"/>
      <c r="T483" s="58"/>
      <c r="U483" s="58"/>
      <c r="V483" s="312"/>
      <c r="W483" s="258"/>
      <c r="X483" s="259"/>
    </row>
    <row r="484" spans="1:24" ht="27.75" customHeight="1">
      <c r="A484" s="286">
        <v>29</v>
      </c>
      <c r="B484" s="312"/>
      <c r="C484" s="16"/>
      <c r="D484" s="15"/>
      <c r="E484" s="253"/>
      <c r="F484" s="314"/>
      <c r="G484" s="313"/>
      <c r="H484" s="18"/>
      <c r="I484" s="50"/>
      <c r="J484" s="50"/>
      <c r="K484" s="50"/>
      <c r="L484" s="50"/>
      <c r="M484" s="50"/>
      <c r="N484" s="50"/>
      <c r="O484" s="50"/>
      <c r="P484" s="50"/>
      <c r="Q484" s="280"/>
      <c r="R484" s="58"/>
      <c r="S484" s="58"/>
      <c r="T484" s="58"/>
      <c r="U484" s="58"/>
      <c r="V484" s="312"/>
      <c r="W484" s="258"/>
      <c r="X484" s="259"/>
    </row>
    <row r="485" spans="1:24" ht="27.75" customHeight="1">
      <c r="A485" s="286">
        <v>30</v>
      </c>
      <c r="B485" s="312"/>
      <c r="C485" s="16"/>
      <c r="D485" s="15"/>
      <c r="E485" s="253"/>
      <c r="F485" s="314"/>
      <c r="G485" s="313"/>
      <c r="H485" s="18"/>
      <c r="I485" s="50"/>
      <c r="J485" s="50"/>
      <c r="K485" s="50"/>
      <c r="L485" s="50"/>
      <c r="M485" s="50"/>
      <c r="N485" s="50"/>
      <c r="O485" s="50"/>
      <c r="P485" s="50"/>
      <c r="Q485" s="280"/>
      <c r="R485" s="58"/>
      <c r="S485" s="58"/>
      <c r="T485" s="58"/>
      <c r="U485" s="58"/>
      <c r="V485" s="312"/>
      <c r="W485" s="258"/>
      <c r="X485" s="259"/>
    </row>
    <row r="486" spans="1:24" ht="27.75" customHeight="1">
      <c r="A486" s="286">
        <v>31</v>
      </c>
      <c r="B486" s="312"/>
      <c r="C486" s="16"/>
      <c r="D486" s="15"/>
      <c r="E486" s="253"/>
      <c r="F486" s="314"/>
      <c r="G486" s="313"/>
      <c r="H486" s="18"/>
      <c r="I486" s="50"/>
      <c r="J486" s="50"/>
      <c r="K486" s="50"/>
      <c r="L486" s="50"/>
      <c r="M486" s="50"/>
      <c r="N486" s="50"/>
      <c r="O486" s="50"/>
      <c r="P486" s="50"/>
      <c r="Q486" s="280"/>
      <c r="R486" s="58"/>
      <c r="S486" s="58"/>
      <c r="T486" s="58"/>
      <c r="U486" s="58"/>
      <c r="V486" s="312"/>
      <c r="W486" s="258"/>
      <c r="X486" s="259"/>
    </row>
    <row r="487" spans="1:24" ht="27.75" customHeight="1">
      <c r="A487" s="286">
        <v>32</v>
      </c>
      <c r="B487" s="312"/>
      <c r="C487" s="16"/>
      <c r="D487" s="15"/>
      <c r="E487" s="253"/>
      <c r="F487" s="314"/>
      <c r="G487" s="313"/>
      <c r="H487" s="18"/>
      <c r="I487" s="50"/>
      <c r="J487" s="50"/>
      <c r="K487" s="50"/>
      <c r="L487" s="50"/>
      <c r="M487" s="50"/>
      <c r="N487" s="50"/>
      <c r="O487" s="50"/>
      <c r="P487" s="50"/>
      <c r="Q487" s="280"/>
      <c r="R487" s="58"/>
      <c r="S487" s="58"/>
      <c r="T487" s="58"/>
      <c r="U487" s="58"/>
      <c r="V487" s="312"/>
      <c r="W487" s="258"/>
      <c r="X487" s="259"/>
    </row>
    <row r="488" spans="1:24" ht="27.75" customHeight="1">
      <c r="A488" s="286">
        <v>33</v>
      </c>
      <c r="B488" s="312"/>
      <c r="C488" s="16"/>
      <c r="D488" s="15"/>
      <c r="E488" s="253"/>
      <c r="F488" s="314"/>
      <c r="G488" s="313"/>
      <c r="H488" s="18"/>
      <c r="I488" s="50"/>
      <c r="J488" s="50"/>
      <c r="K488" s="50"/>
      <c r="L488" s="50"/>
      <c r="M488" s="50"/>
      <c r="N488" s="50"/>
      <c r="O488" s="50"/>
      <c r="P488" s="50"/>
      <c r="Q488" s="280"/>
      <c r="R488" s="58"/>
      <c r="S488" s="58"/>
      <c r="T488" s="58"/>
      <c r="U488" s="58"/>
      <c r="V488" s="312"/>
      <c r="W488" s="258"/>
      <c r="X488" s="259"/>
    </row>
    <row r="489" spans="1:24" ht="40.5" customHeight="1">
      <c r="A489" s="286">
        <v>34</v>
      </c>
      <c r="B489" s="312"/>
      <c r="C489" s="16"/>
      <c r="D489" s="15"/>
      <c r="E489" s="253"/>
      <c r="F489" s="314"/>
      <c r="G489" s="313"/>
      <c r="H489" s="18"/>
      <c r="I489" s="50"/>
      <c r="J489" s="50"/>
      <c r="K489" s="50"/>
      <c r="L489" s="50"/>
      <c r="M489" s="50"/>
      <c r="N489" s="50"/>
      <c r="O489" s="50"/>
      <c r="P489" s="50"/>
      <c r="Q489" s="280"/>
      <c r="R489" s="58"/>
      <c r="S489" s="58"/>
      <c r="T489" s="58"/>
      <c r="U489" s="58"/>
      <c r="V489" s="312"/>
      <c r="W489" s="258"/>
      <c r="X489" s="259"/>
    </row>
    <row r="490" spans="1:24" ht="27.75" customHeight="1">
      <c r="A490" s="286">
        <v>35</v>
      </c>
      <c r="B490" s="312"/>
      <c r="C490" s="16"/>
      <c r="D490" s="15"/>
      <c r="E490" s="253"/>
      <c r="F490" s="314"/>
      <c r="G490" s="313"/>
      <c r="H490" s="18"/>
      <c r="I490" s="50"/>
      <c r="J490" s="50"/>
      <c r="K490" s="50"/>
      <c r="L490" s="50"/>
      <c r="M490" s="50"/>
      <c r="N490" s="50"/>
      <c r="O490" s="50"/>
      <c r="P490" s="50"/>
      <c r="Q490" s="280"/>
      <c r="R490" s="58"/>
      <c r="S490" s="58"/>
      <c r="T490" s="58"/>
      <c r="U490" s="58"/>
      <c r="V490" s="312"/>
      <c r="W490" s="258"/>
      <c r="X490" s="259"/>
    </row>
    <row r="491" spans="1:24" ht="36.6" customHeight="1">
      <c r="A491" s="286">
        <v>36</v>
      </c>
      <c r="B491" s="312"/>
      <c r="C491" s="16"/>
      <c r="D491" s="15"/>
      <c r="E491" s="253"/>
      <c r="F491" s="314"/>
      <c r="G491" s="313"/>
      <c r="H491" s="18"/>
      <c r="I491" s="50"/>
      <c r="J491" s="50"/>
      <c r="K491" s="50"/>
      <c r="L491" s="50"/>
      <c r="M491" s="50"/>
      <c r="N491" s="50"/>
      <c r="O491" s="50"/>
      <c r="P491" s="50"/>
      <c r="Q491" s="280"/>
      <c r="R491" s="58"/>
      <c r="S491" s="58"/>
      <c r="T491" s="58"/>
      <c r="U491" s="58"/>
      <c r="V491" s="312"/>
      <c r="W491" s="258"/>
      <c r="X491" s="259"/>
    </row>
    <row r="492" spans="1:24" ht="39.6" customHeight="1">
      <c r="A492" s="286">
        <v>37</v>
      </c>
      <c r="B492" s="312"/>
      <c r="C492" s="16"/>
      <c r="D492" s="15"/>
      <c r="E492" s="253"/>
      <c r="F492" s="314"/>
      <c r="G492" s="313"/>
      <c r="H492" s="18"/>
      <c r="I492" s="50"/>
      <c r="J492" s="50"/>
      <c r="K492" s="50"/>
      <c r="L492" s="50"/>
      <c r="M492" s="50"/>
      <c r="N492" s="50"/>
      <c r="O492" s="50"/>
      <c r="P492" s="50"/>
      <c r="Q492" s="280"/>
      <c r="R492" s="58"/>
      <c r="S492" s="58"/>
      <c r="T492" s="58"/>
      <c r="U492" s="58"/>
      <c r="V492" s="312"/>
      <c r="W492" s="258"/>
      <c r="X492" s="259"/>
    </row>
    <row r="493" spans="1:24" ht="38.450000000000003" customHeight="1">
      <c r="A493" s="286">
        <v>38</v>
      </c>
      <c r="B493" s="312"/>
      <c r="C493" s="16"/>
      <c r="D493" s="15"/>
      <c r="E493" s="253"/>
      <c r="F493" s="314"/>
      <c r="G493" s="313"/>
      <c r="H493" s="18"/>
      <c r="I493" s="50"/>
      <c r="J493" s="50"/>
      <c r="K493" s="50"/>
      <c r="L493" s="50"/>
      <c r="M493" s="50"/>
      <c r="N493" s="50"/>
      <c r="O493" s="50"/>
      <c r="P493" s="50"/>
      <c r="Q493" s="280"/>
      <c r="R493" s="58"/>
      <c r="S493" s="58"/>
      <c r="T493" s="58"/>
      <c r="U493" s="58"/>
      <c r="V493" s="312"/>
      <c r="W493" s="258"/>
      <c r="X493" s="259"/>
    </row>
    <row r="494" spans="1:24" ht="36.950000000000003" customHeight="1">
      <c r="A494" s="286">
        <v>39</v>
      </c>
      <c r="B494" s="312"/>
      <c r="C494" s="16"/>
      <c r="D494" s="15"/>
      <c r="E494" s="253"/>
      <c r="F494" s="314"/>
      <c r="G494" s="313"/>
      <c r="H494" s="18"/>
      <c r="I494" s="50"/>
      <c r="J494" s="50"/>
      <c r="K494" s="50"/>
      <c r="L494" s="50"/>
      <c r="M494" s="50"/>
      <c r="N494" s="50"/>
      <c r="O494" s="50"/>
      <c r="P494" s="50"/>
      <c r="Q494" s="280"/>
      <c r="R494" s="58"/>
      <c r="S494" s="58"/>
      <c r="T494" s="58"/>
      <c r="U494" s="58"/>
      <c r="V494" s="312"/>
      <c r="W494" s="258"/>
      <c r="X494" s="259"/>
    </row>
    <row r="495" spans="1:24" ht="27.75" customHeight="1">
      <c r="A495" s="286">
        <v>40</v>
      </c>
      <c r="B495" s="312"/>
      <c r="C495" s="16"/>
      <c r="D495" s="15"/>
      <c r="E495" s="253"/>
      <c r="F495" s="314"/>
      <c r="G495" s="313"/>
      <c r="H495" s="18"/>
      <c r="I495" s="50"/>
      <c r="J495" s="50"/>
      <c r="K495" s="50"/>
      <c r="L495" s="50"/>
      <c r="M495" s="50"/>
      <c r="N495" s="50"/>
      <c r="O495" s="50"/>
      <c r="P495" s="50"/>
      <c r="Q495" s="280"/>
      <c r="R495" s="58"/>
      <c r="S495" s="58"/>
      <c r="T495" s="58"/>
      <c r="U495" s="58"/>
      <c r="V495" s="312"/>
      <c r="W495" s="258"/>
      <c r="X495" s="259"/>
    </row>
    <row r="496" spans="1:24" ht="38.1" customHeight="1">
      <c r="A496" s="286">
        <v>41</v>
      </c>
      <c r="B496" s="312"/>
      <c r="C496" s="16"/>
      <c r="D496" s="15"/>
      <c r="E496" s="253"/>
      <c r="F496" s="314"/>
      <c r="G496" s="313"/>
      <c r="H496" s="18"/>
      <c r="I496" s="50"/>
      <c r="J496" s="50"/>
      <c r="K496" s="50"/>
      <c r="L496" s="50"/>
      <c r="M496" s="50"/>
      <c r="N496" s="50"/>
      <c r="O496" s="50"/>
      <c r="P496" s="50"/>
      <c r="Q496" s="280"/>
      <c r="R496" s="58"/>
      <c r="S496" s="58"/>
      <c r="T496" s="58"/>
      <c r="U496" s="58"/>
      <c r="V496" s="312"/>
      <c r="W496" s="258"/>
      <c r="X496" s="259"/>
    </row>
    <row r="497" spans="1:24" ht="27.75" customHeight="1">
      <c r="A497" s="286">
        <v>42</v>
      </c>
      <c r="B497" s="312"/>
      <c r="C497" s="16"/>
      <c r="D497" s="15"/>
      <c r="E497" s="253"/>
      <c r="F497" s="314"/>
      <c r="G497" s="313"/>
      <c r="H497" s="18"/>
      <c r="I497" s="50"/>
      <c r="J497" s="50"/>
      <c r="K497" s="50"/>
      <c r="L497" s="50"/>
      <c r="M497" s="50"/>
      <c r="N497" s="50"/>
      <c r="O497" s="50"/>
      <c r="P497" s="50"/>
      <c r="Q497" s="280"/>
      <c r="R497" s="58"/>
      <c r="S497" s="58"/>
      <c r="T497" s="58"/>
      <c r="U497" s="58"/>
      <c r="V497" s="312"/>
      <c r="W497" s="258"/>
      <c r="X497" s="259"/>
    </row>
    <row r="498" spans="1:24" ht="27.75" customHeight="1">
      <c r="A498" s="286">
        <v>43</v>
      </c>
      <c r="B498" s="312"/>
      <c r="C498" s="16"/>
      <c r="D498" s="15"/>
      <c r="E498" s="253"/>
      <c r="F498" s="314"/>
      <c r="G498" s="313"/>
      <c r="H498" s="18"/>
      <c r="I498" s="50"/>
      <c r="J498" s="50"/>
      <c r="K498" s="50"/>
      <c r="L498" s="50"/>
      <c r="M498" s="50"/>
      <c r="N498" s="50"/>
      <c r="O498" s="50"/>
      <c r="P498" s="50"/>
      <c r="Q498" s="280"/>
      <c r="R498" s="58"/>
      <c r="S498" s="58"/>
      <c r="T498" s="58"/>
      <c r="U498" s="58"/>
      <c r="V498" s="312"/>
      <c r="W498" s="258"/>
      <c r="X498" s="259"/>
    </row>
    <row r="499" spans="1:24" ht="27.75" customHeight="1">
      <c r="A499" s="286">
        <v>44</v>
      </c>
      <c r="B499" s="312"/>
      <c r="C499" s="16"/>
      <c r="D499" s="15"/>
      <c r="E499" s="253"/>
      <c r="F499" s="314"/>
      <c r="G499" s="313"/>
      <c r="H499" s="18"/>
      <c r="I499" s="50"/>
      <c r="J499" s="50"/>
      <c r="K499" s="50"/>
      <c r="L499" s="50"/>
      <c r="M499" s="50"/>
      <c r="N499" s="50"/>
      <c r="O499" s="50"/>
      <c r="P499" s="50"/>
      <c r="Q499" s="280"/>
      <c r="R499" s="58"/>
      <c r="S499" s="58"/>
      <c r="T499" s="58"/>
      <c r="U499" s="58"/>
      <c r="V499" s="312"/>
      <c r="W499" s="258"/>
      <c r="X499" s="259"/>
    </row>
    <row r="500" spans="1:24" ht="27.75" customHeight="1">
      <c r="A500" s="286">
        <v>45</v>
      </c>
      <c r="B500" s="312"/>
      <c r="C500" s="16"/>
      <c r="D500" s="15"/>
      <c r="E500" s="253"/>
      <c r="F500" s="314"/>
      <c r="G500" s="313"/>
      <c r="H500" s="18"/>
      <c r="I500" s="50"/>
      <c r="J500" s="50"/>
      <c r="K500" s="50"/>
      <c r="L500" s="50"/>
      <c r="M500" s="50"/>
      <c r="N500" s="50"/>
      <c r="O500" s="50"/>
      <c r="P500" s="50"/>
      <c r="Q500" s="280"/>
      <c r="R500" s="58"/>
      <c r="S500" s="58"/>
      <c r="T500" s="58"/>
      <c r="U500" s="58"/>
      <c r="V500" s="312"/>
      <c r="W500" s="258"/>
      <c r="X500" s="259"/>
    </row>
    <row r="501" spans="1:24" ht="27.75" customHeight="1">
      <c r="A501" s="286">
        <v>46</v>
      </c>
      <c r="B501" s="312"/>
      <c r="C501" s="16"/>
      <c r="D501" s="15"/>
      <c r="E501" s="253"/>
      <c r="F501" s="314"/>
      <c r="G501" s="313"/>
      <c r="H501" s="18"/>
      <c r="I501" s="50"/>
      <c r="J501" s="50"/>
      <c r="K501" s="50"/>
      <c r="L501" s="50"/>
      <c r="M501" s="50"/>
      <c r="N501" s="50"/>
      <c r="O501" s="50"/>
      <c r="P501" s="50"/>
      <c r="Q501" s="280"/>
      <c r="R501" s="58"/>
      <c r="S501" s="58"/>
      <c r="T501" s="58"/>
      <c r="U501" s="58"/>
      <c r="V501" s="312"/>
      <c r="W501" s="258"/>
      <c r="X501" s="259"/>
    </row>
    <row r="502" spans="1:24" ht="27.75" customHeight="1">
      <c r="A502" s="286">
        <v>47</v>
      </c>
      <c r="B502" s="312"/>
      <c r="C502" s="16"/>
      <c r="D502" s="15"/>
      <c r="E502" s="253"/>
      <c r="F502" s="314"/>
      <c r="G502" s="313"/>
      <c r="H502" s="18"/>
      <c r="I502" s="50"/>
      <c r="J502" s="50"/>
      <c r="K502" s="50"/>
      <c r="L502" s="50"/>
      <c r="M502" s="50"/>
      <c r="N502" s="50"/>
      <c r="O502" s="50"/>
      <c r="P502" s="50"/>
      <c r="Q502" s="280"/>
      <c r="R502" s="58"/>
      <c r="S502" s="58"/>
      <c r="T502" s="58"/>
      <c r="U502" s="58"/>
      <c r="V502" s="312"/>
      <c r="W502" s="258"/>
      <c r="X502" s="259"/>
    </row>
    <row r="503" spans="1:24" ht="27.75" customHeight="1">
      <c r="A503" s="286">
        <v>48</v>
      </c>
      <c r="B503" s="312"/>
      <c r="C503" s="16"/>
      <c r="D503" s="15"/>
      <c r="E503" s="253"/>
      <c r="F503" s="314"/>
      <c r="G503" s="313"/>
      <c r="H503" s="18"/>
      <c r="I503" s="50"/>
      <c r="J503" s="50"/>
      <c r="K503" s="50"/>
      <c r="L503" s="50"/>
      <c r="M503" s="50"/>
      <c r="N503" s="50"/>
      <c r="O503" s="50"/>
      <c r="P503" s="50"/>
      <c r="Q503" s="280"/>
      <c r="R503" s="58"/>
      <c r="S503" s="58"/>
      <c r="T503" s="58"/>
      <c r="U503" s="58"/>
      <c r="V503" s="312"/>
      <c r="W503" s="258"/>
      <c r="X503" s="259"/>
    </row>
    <row r="504" spans="1:24" ht="27.75" customHeight="1">
      <c r="A504" s="286">
        <v>49</v>
      </c>
      <c r="B504" s="312"/>
      <c r="C504" s="16"/>
      <c r="D504" s="15"/>
      <c r="E504" s="253"/>
      <c r="F504" s="314"/>
      <c r="G504" s="313"/>
      <c r="H504" s="18"/>
      <c r="I504" s="50"/>
      <c r="J504" s="50"/>
      <c r="K504" s="50"/>
      <c r="L504" s="50"/>
      <c r="M504" s="50"/>
      <c r="N504" s="50"/>
      <c r="O504" s="50"/>
      <c r="P504" s="50"/>
      <c r="Q504" s="280"/>
      <c r="R504" s="58"/>
      <c r="S504" s="58"/>
      <c r="T504" s="58"/>
      <c r="U504" s="58"/>
      <c r="V504" s="312"/>
      <c r="W504" s="258"/>
      <c r="X504" s="259"/>
    </row>
    <row r="505" spans="1:24" ht="27.75" customHeight="1">
      <c r="A505" s="286"/>
      <c r="B505" s="288"/>
      <c r="C505" s="289"/>
      <c r="D505" s="288"/>
      <c r="E505" s="289"/>
      <c r="F505" s="287"/>
      <c r="G505" s="290">
        <f>SUM(I505:P505)</f>
        <v>0</v>
      </c>
      <c r="H505" s="290"/>
      <c r="I505" s="291">
        <f t="shared" ref="I505:P505" si="2">SUM(I456:I504)</f>
        <v>0</v>
      </c>
      <c r="J505" s="291">
        <f t="shared" si="2"/>
        <v>0</v>
      </c>
      <c r="K505" s="291">
        <f t="shared" si="2"/>
        <v>0</v>
      </c>
      <c r="L505" s="291">
        <f t="shared" si="2"/>
        <v>0</v>
      </c>
      <c r="M505" s="291">
        <f t="shared" si="2"/>
        <v>0</v>
      </c>
      <c r="N505" s="291">
        <f t="shared" si="2"/>
        <v>0</v>
      </c>
      <c r="O505" s="291">
        <f t="shared" si="2"/>
        <v>0</v>
      </c>
      <c r="P505" s="291">
        <f t="shared" si="2"/>
        <v>0</v>
      </c>
      <c r="Q505" s="280"/>
      <c r="R505" s="281"/>
      <c r="S505" s="281"/>
      <c r="T505" s="281"/>
      <c r="U505" s="281"/>
      <c r="V505" s="292"/>
      <c r="W505" s="258"/>
      <c r="X505" s="259"/>
    </row>
    <row r="506" spans="1:24" ht="27.75" customHeight="1">
      <c r="A506" s="28" t="s">
        <v>237</v>
      </c>
      <c r="B506" s="29"/>
      <c r="C506" s="29"/>
      <c r="D506" s="29"/>
      <c r="E506" s="29"/>
      <c r="F506" s="29"/>
      <c r="G506" s="29"/>
      <c r="H506" s="29"/>
      <c r="I506" s="29"/>
      <c r="J506" s="29"/>
      <c r="K506" s="29"/>
      <c r="L506" s="29"/>
      <c r="M506" s="29"/>
      <c r="N506" s="498" t="s">
        <v>205</v>
      </c>
      <c r="O506" s="498"/>
      <c r="P506" s="498"/>
      <c r="Q506" s="498"/>
      <c r="R506" s="498"/>
      <c r="S506" s="498">
        <f>G510</f>
        <v>0</v>
      </c>
      <c r="T506" s="498"/>
      <c r="U506" s="499" t="s">
        <v>206</v>
      </c>
      <c r="V506" s="499"/>
    </row>
    <row r="507" spans="1:24" ht="27.75" customHeight="1">
      <c r="A507" s="30" t="s">
        <v>207</v>
      </c>
      <c r="B507" s="31" t="s">
        <v>208</v>
      </c>
      <c r="C507" s="31" t="s">
        <v>209</v>
      </c>
      <c r="D507" s="30" t="s">
        <v>211</v>
      </c>
      <c r="E507" s="30" t="s">
        <v>211</v>
      </c>
      <c r="F507" s="31" t="s">
        <v>212</v>
      </c>
      <c r="G507" s="30" t="s">
        <v>213</v>
      </c>
      <c r="H507" s="30" t="s">
        <v>214</v>
      </c>
      <c r="I507" s="52" t="s">
        <v>214</v>
      </c>
      <c r="J507" s="52"/>
      <c r="K507" s="52"/>
      <c r="L507" s="52"/>
      <c r="M507" s="52"/>
      <c r="N507" s="52"/>
      <c r="O507" s="52"/>
      <c r="P507" s="52"/>
      <c r="Q507" s="62"/>
      <c r="R507" s="500" t="s">
        <v>215</v>
      </c>
      <c r="S507" s="500"/>
      <c r="T507" s="500"/>
      <c r="U507" s="500"/>
      <c r="V507" s="31" t="s">
        <v>216</v>
      </c>
    </row>
    <row r="508" spans="1:24" ht="27.75" customHeight="1" thickBot="1">
      <c r="A508" s="32">
        <v>1</v>
      </c>
      <c r="B508" s="86" t="s">
        <v>272</v>
      </c>
      <c r="C508" s="23"/>
      <c r="D508" s="22"/>
      <c r="E508" s="86"/>
      <c r="F508" s="25"/>
      <c r="G508" s="36"/>
      <c r="H508" s="24"/>
      <c r="I508" s="50"/>
      <c r="J508" s="50"/>
      <c r="K508" s="50"/>
      <c r="L508" s="50"/>
      <c r="M508" s="50"/>
      <c r="N508" s="50"/>
      <c r="O508" s="50"/>
      <c r="P508" s="50"/>
      <c r="Q508" s="57"/>
      <c r="R508" s="58"/>
      <c r="S508" s="58"/>
      <c r="T508" s="58"/>
      <c r="U508" s="58"/>
      <c r="V508" s="35"/>
    </row>
    <row r="509" spans="1:24" ht="27.75" customHeight="1" thickBot="1">
      <c r="A509" s="32"/>
      <c r="B509" s="282"/>
      <c r="C509" s="85"/>
      <c r="D509" s="22"/>
      <c r="E509" s="282"/>
      <c r="F509" s="78"/>
      <c r="G509" s="36"/>
      <c r="H509" s="24"/>
      <c r="I509" s="50"/>
      <c r="J509" s="50"/>
      <c r="K509" s="50"/>
      <c r="L509" s="50"/>
      <c r="M509" s="50"/>
      <c r="N509" s="50"/>
      <c r="O509" s="50"/>
      <c r="P509" s="50"/>
      <c r="Q509" s="57"/>
      <c r="R509" s="58"/>
      <c r="S509" s="58"/>
      <c r="T509" s="58"/>
      <c r="U509" s="58"/>
      <c r="V509" s="35"/>
    </row>
    <row r="510" spans="1:24" ht="27.75" customHeight="1">
      <c r="A510" s="32"/>
      <c r="B510" s="76"/>
      <c r="C510" s="21"/>
      <c r="D510" s="33"/>
      <c r="E510" s="74"/>
      <c r="F510" s="34"/>
      <c r="G510" s="21">
        <f>SUM(I510:P510)</f>
        <v>0</v>
      </c>
      <c r="H510" s="21"/>
      <c r="I510" s="51">
        <f t="shared" ref="I510:P510" si="3">SUM(I508:I509)</f>
        <v>0</v>
      </c>
      <c r="J510" s="51">
        <f t="shared" si="3"/>
        <v>0</v>
      </c>
      <c r="K510" s="51">
        <f t="shared" si="3"/>
        <v>0</v>
      </c>
      <c r="L510" s="51">
        <f t="shared" si="3"/>
        <v>0</v>
      </c>
      <c r="M510" s="51">
        <f t="shared" si="3"/>
        <v>0</v>
      </c>
      <c r="N510" s="51">
        <f t="shared" si="3"/>
        <v>0</v>
      </c>
      <c r="O510" s="51">
        <f t="shared" si="3"/>
        <v>0</v>
      </c>
      <c r="P510" s="51">
        <f t="shared" si="3"/>
        <v>0</v>
      </c>
      <c r="Q510" s="63"/>
      <c r="R510" s="64"/>
      <c r="S510" s="64"/>
      <c r="T510" s="64"/>
      <c r="U510" s="64"/>
      <c r="V510" s="33"/>
    </row>
    <row r="512" spans="1:24" ht="27.75" customHeight="1">
      <c r="C512" s="37"/>
      <c r="D512" s="38" t="s">
        <v>2</v>
      </c>
      <c r="E512" s="38" t="s">
        <v>273</v>
      </c>
      <c r="F512" s="9"/>
    </row>
    <row r="513" spans="2:22" ht="27.75" customHeight="1">
      <c r="C513" s="39" t="s">
        <v>274</v>
      </c>
      <c r="D513" s="40">
        <f>COUNTIF(C9:C509,Parameters!D22)</f>
        <v>0</v>
      </c>
      <c r="E513" s="40">
        <f>COUNTIF(D9:D509,Parameters!F27)</f>
        <v>0</v>
      </c>
      <c r="F513" s="9"/>
    </row>
    <row r="514" spans="2:22" ht="27.75" customHeight="1">
      <c r="C514" s="41"/>
      <c r="D514" s="529">
        <f>SUM(D513:F513)</f>
        <v>0</v>
      </c>
      <c r="E514" s="530"/>
      <c r="F514" s="9"/>
    </row>
    <row r="515" spans="2:22" ht="27.75" customHeight="1">
      <c r="C515" s="41"/>
      <c r="F515" s="9"/>
    </row>
    <row r="516" spans="2:22" ht="27.75" customHeight="1">
      <c r="C516" s="37"/>
      <c r="D516" s="42" t="s">
        <v>2</v>
      </c>
      <c r="E516" s="42" t="s">
        <v>272</v>
      </c>
      <c r="F516" s="9"/>
    </row>
    <row r="517" spans="2:22" ht="27.75" customHeight="1">
      <c r="C517" s="43" t="s">
        <v>275</v>
      </c>
      <c r="D517" s="44">
        <f>COUNTIF(C9:C509,Parameters!D23)</f>
        <v>0</v>
      </c>
      <c r="E517" s="44">
        <f>COUNTIF(D9:D509,Parameters!F35)</f>
        <v>0</v>
      </c>
      <c r="F517" s="9"/>
      <c r="J517" s="531">
        <f>D518+D514</f>
        <v>0</v>
      </c>
      <c r="K517" s="532"/>
      <c r="L517" s="532"/>
    </row>
    <row r="518" spans="2:22" ht="27.75" customHeight="1">
      <c r="D518" s="475">
        <f>SUM(D517:I517)</f>
        <v>0</v>
      </c>
      <c r="E518" s="476"/>
      <c r="F518" s="9"/>
    </row>
    <row r="520" spans="2:22" ht="27.75" customHeight="1">
      <c r="B520" s="478" t="s">
        <v>239</v>
      </c>
      <c r="C520" s="478"/>
      <c r="D520" s="478"/>
      <c r="E520" s="478"/>
      <c r="F520" s="478"/>
      <c r="G520" s="478"/>
      <c r="H520" s="478"/>
      <c r="I520" s="478"/>
      <c r="J520" s="478"/>
      <c r="K520" s="478"/>
      <c r="L520" s="478"/>
      <c r="M520" s="478"/>
      <c r="N520" s="478"/>
      <c r="O520" s="478"/>
      <c r="P520" s="478"/>
      <c r="Q520" s="478"/>
      <c r="R520" s="478"/>
      <c r="S520" s="478"/>
      <c r="T520" s="478"/>
      <c r="U520" s="478"/>
      <c r="V520" s="478"/>
    </row>
    <row r="521" spans="2:22" ht="27.75" customHeight="1">
      <c r="B521" s="479" t="s">
        <v>240</v>
      </c>
      <c r="C521" s="480"/>
      <c r="D521" s="480"/>
      <c r="E521" s="480"/>
      <c r="F521" s="480"/>
      <c r="G521" s="480"/>
      <c r="H521" s="480"/>
      <c r="I521" s="480"/>
      <c r="J521" s="480"/>
      <c r="K521" s="480"/>
      <c r="L521" s="480"/>
      <c r="M521" s="480"/>
      <c r="N521" s="480"/>
      <c r="O521" s="480"/>
      <c r="P521" s="480"/>
      <c r="Q521" s="480"/>
      <c r="R521" s="480"/>
      <c r="S521" s="480"/>
      <c r="T521" s="480"/>
      <c r="U521" s="481"/>
      <c r="V521" s="65" t="s">
        <v>5</v>
      </c>
    </row>
    <row r="522" spans="2:22" ht="27.75" customHeight="1">
      <c r="B522" s="482" t="s">
        <v>241</v>
      </c>
      <c r="C522" s="483"/>
      <c r="D522" s="483"/>
      <c r="E522" s="483"/>
      <c r="F522" s="483"/>
      <c r="G522" s="483"/>
      <c r="H522" s="483"/>
      <c r="I522" s="483"/>
      <c r="J522" s="484"/>
      <c r="K522" s="491" t="s">
        <v>242</v>
      </c>
      <c r="L522" s="492"/>
      <c r="M522" s="492"/>
      <c r="N522" s="492"/>
      <c r="O522" s="492"/>
      <c r="P522" s="492"/>
      <c r="Q522" s="492"/>
      <c r="R522" s="492"/>
      <c r="S522" s="492"/>
      <c r="T522" s="492"/>
      <c r="U522" s="493"/>
      <c r="V522" s="66"/>
    </row>
    <row r="523" spans="2:22" ht="27.75" customHeight="1">
      <c r="B523" s="485"/>
      <c r="C523" s="486"/>
      <c r="D523" s="486"/>
      <c r="E523" s="486"/>
      <c r="F523" s="486"/>
      <c r="G523" s="486"/>
      <c r="H523" s="486"/>
      <c r="I523" s="486"/>
      <c r="J523" s="487"/>
      <c r="K523" s="491" t="s">
        <v>243</v>
      </c>
      <c r="L523" s="492"/>
      <c r="M523" s="492"/>
      <c r="N523" s="492"/>
      <c r="O523" s="492"/>
      <c r="P523" s="492"/>
      <c r="Q523" s="492"/>
      <c r="R523" s="492"/>
      <c r="S523" s="492"/>
      <c r="T523" s="492"/>
      <c r="U523" s="493"/>
      <c r="V523" s="66"/>
    </row>
    <row r="524" spans="2:22" ht="27.75" customHeight="1">
      <c r="B524" s="485"/>
      <c r="C524" s="486"/>
      <c r="D524" s="486"/>
      <c r="E524" s="486"/>
      <c r="F524" s="486"/>
      <c r="G524" s="486"/>
      <c r="H524" s="486"/>
      <c r="I524" s="486"/>
      <c r="J524" s="487"/>
      <c r="K524" s="491" t="s">
        <v>244</v>
      </c>
      <c r="L524" s="492"/>
      <c r="M524" s="492"/>
      <c r="N524" s="492"/>
      <c r="O524" s="492"/>
      <c r="P524" s="492"/>
      <c r="Q524" s="492"/>
      <c r="R524" s="492"/>
      <c r="S524" s="492"/>
      <c r="T524" s="492"/>
      <c r="U524" s="493"/>
      <c r="V524" s="66"/>
    </row>
    <row r="525" spans="2:22" ht="27.75" customHeight="1">
      <c r="B525" s="485"/>
      <c r="C525" s="486"/>
      <c r="D525" s="486"/>
      <c r="E525" s="486"/>
      <c r="F525" s="486"/>
      <c r="G525" s="486"/>
      <c r="H525" s="486"/>
      <c r="I525" s="486"/>
      <c r="J525" s="487"/>
      <c r="K525" s="494" t="s">
        <v>245</v>
      </c>
      <c r="L525" s="494"/>
      <c r="M525" s="494"/>
      <c r="N525" s="494"/>
      <c r="O525" s="494"/>
      <c r="P525" s="494"/>
      <c r="Q525" s="494"/>
      <c r="R525" s="494"/>
      <c r="S525" s="494"/>
      <c r="T525" s="494"/>
      <c r="U525" s="494"/>
      <c r="V525" s="66"/>
    </row>
    <row r="526" spans="2:22" ht="27.75" customHeight="1">
      <c r="B526" s="485"/>
      <c r="C526" s="486"/>
      <c r="D526" s="486"/>
      <c r="E526" s="486"/>
      <c r="F526" s="486"/>
      <c r="G526" s="486"/>
      <c r="H526" s="486"/>
      <c r="I526" s="486"/>
      <c r="J526" s="487"/>
      <c r="K526" s="494" t="s">
        <v>246</v>
      </c>
      <c r="L526" s="494"/>
      <c r="M526" s="494"/>
      <c r="N526" s="494"/>
      <c r="O526" s="494"/>
      <c r="P526" s="494"/>
      <c r="Q526" s="494"/>
      <c r="R526" s="494"/>
      <c r="S526" s="494"/>
      <c r="T526" s="494"/>
      <c r="U526" s="494"/>
      <c r="V526" s="66"/>
    </row>
    <row r="527" spans="2:22" ht="27.75" customHeight="1">
      <c r="B527" s="488"/>
      <c r="C527" s="489"/>
      <c r="D527" s="489"/>
      <c r="E527" s="489"/>
      <c r="F527" s="489"/>
      <c r="G527" s="489"/>
      <c r="H527" s="489"/>
      <c r="I527" s="489"/>
      <c r="J527" s="490"/>
      <c r="K527" s="494" t="s">
        <v>247</v>
      </c>
      <c r="L527" s="494"/>
      <c r="M527" s="494"/>
      <c r="N527" s="494"/>
      <c r="O527" s="494"/>
      <c r="P527" s="494"/>
      <c r="Q527" s="494"/>
      <c r="R527" s="494"/>
      <c r="S527" s="494"/>
      <c r="T527" s="494"/>
      <c r="U527" s="494"/>
      <c r="V527" s="66"/>
    </row>
    <row r="528" spans="2:22" ht="27.75" customHeight="1">
      <c r="B528" s="482" t="s">
        <v>248</v>
      </c>
      <c r="C528" s="483"/>
      <c r="D528" s="483"/>
      <c r="E528" s="483"/>
      <c r="F528" s="483"/>
      <c r="G528" s="483"/>
      <c r="H528" s="483"/>
      <c r="I528" s="483"/>
      <c r="J528" s="484"/>
      <c r="K528" s="477" t="s">
        <v>249</v>
      </c>
      <c r="L528" s="477"/>
      <c r="M528" s="477"/>
      <c r="N528" s="477"/>
      <c r="O528" s="477"/>
      <c r="P528" s="477"/>
      <c r="Q528" s="477"/>
      <c r="R528" s="477"/>
      <c r="S528" s="477"/>
      <c r="T528" s="477"/>
      <c r="U528" s="477"/>
      <c r="V528" s="67"/>
    </row>
    <row r="529" spans="2:22" ht="27.75" customHeight="1">
      <c r="B529" s="485"/>
      <c r="C529" s="486"/>
      <c r="D529" s="486"/>
      <c r="E529" s="486"/>
      <c r="F529" s="486"/>
      <c r="G529" s="486"/>
      <c r="H529" s="486"/>
      <c r="I529" s="486"/>
      <c r="J529" s="487"/>
      <c r="K529" s="477" t="s">
        <v>250</v>
      </c>
      <c r="L529" s="477"/>
      <c r="M529" s="477"/>
      <c r="N529" s="477"/>
      <c r="O529" s="477"/>
      <c r="P529" s="477"/>
      <c r="Q529" s="477"/>
      <c r="R529" s="477"/>
      <c r="S529" s="477"/>
      <c r="T529" s="477"/>
      <c r="U529" s="477"/>
      <c r="V529" s="67"/>
    </row>
    <row r="530" spans="2:22" ht="27.75" customHeight="1">
      <c r="B530" s="485"/>
      <c r="C530" s="486"/>
      <c r="D530" s="486"/>
      <c r="E530" s="486"/>
      <c r="F530" s="486"/>
      <c r="G530" s="486"/>
      <c r="H530" s="486"/>
      <c r="I530" s="486"/>
      <c r="J530" s="487"/>
      <c r="K530" s="477" t="s">
        <v>251</v>
      </c>
      <c r="L530" s="477"/>
      <c r="M530" s="477"/>
      <c r="N530" s="477"/>
      <c r="O530" s="477"/>
      <c r="P530" s="477"/>
      <c r="Q530" s="477"/>
      <c r="R530" s="477"/>
      <c r="S530" s="477"/>
      <c r="T530" s="477"/>
      <c r="U530" s="477"/>
      <c r="V530" s="67"/>
    </row>
    <row r="531" spans="2:22" ht="27.75" customHeight="1">
      <c r="B531" s="485"/>
      <c r="C531" s="486"/>
      <c r="D531" s="486"/>
      <c r="E531" s="486"/>
      <c r="F531" s="486"/>
      <c r="G531" s="486"/>
      <c r="H531" s="486"/>
      <c r="I531" s="486"/>
      <c r="J531" s="487"/>
      <c r="K531" s="477" t="s">
        <v>252</v>
      </c>
      <c r="L531" s="477"/>
      <c r="M531" s="477"/>
      <c r="N531" s="477"/>
      <c r="O531" s="477"/>
      <c r="P531" s="477"/>
      <c r="Q531" s="477"/>
      <c r="R531" s="477"/>
      <c r="S531" s="477"/>
      <c r="T531" s="477"/>
      <c r="U531" s="477"/>
      <c r="V531" s="67"/>
    </row>
    <row r="532" spans="2:22" ht="27.75" customHeight="1">
      <c r="B532" s="485"/>
      <c r="C532" s="486"/>
      <c r="D532" s="486"/>
      <c r="E532" s="486"/>
      <c r="F532" s="486"/>
      <c r="G532" s="486"/>
      <c r="H532" s="486"/>
      <c r="I532" s="486"/>
      <c r="J532" s="487"/>
      <c r="K532" s="477" t="s">
        <v>253</v>
      </c>
      <c r="L532" s="477"/>
      <c r="M532" s="477"/>
      <c r="N532" s="477"/>
      <c r="O532" s="477"/>
      <c r="P532" s="477"/>
      <c r="Q532" s="477"/>
      <c r="R532" s="477"/>
      <c r="S532" s="477"/>
      <c r="T532" s="477"/>
      <c r="U532" s="477"/>
      <c r="V532" s="67"/>
    </row>
    <row r="533" spans="2:22" ht="27.75" customHeight="1">
      <c r="B533" s="485"/>
      <c r="C533" s="486"/>
      <c r="D533" s="486"/>
      <c r="E533" s="486"/>
      <c r="F533" s="486"/>
      <c r="G533" s="486"/>
      <c r="H533" s="486"/>
      <c r="I533" s="486"/>
      <c r="J533" s="487"/>
      <c r="K533" s="477" t="s">
        <v>254</v>
      </c>
      <c r="L533" s="477"/>
      <c r="M533" s="477"/>
      <c r="N533" s="477"/>
      <c r="O533" s="477"/>
      <c r="P533" s="477"/>
      <c r="Q533" s="477"/>
      <c r="R533" s="477"/>
      <c r="S533" s="477"/>
      <c r="T533" s="477"/>
      <c r="U533" s="477"/>
      <c r="V533" s="67"/>
    </row>
    <row r="534" spans="2:22" ht="27.75" customHeight="1">
      <c r="B534" s="485"/>
      <c r="C534" s="486"/>
      <c r="D534" s="486"/>
      <c r="E534" s="486"/>
      <c r="F534" s="486"/>
      <c r="G534" s="486"/>
      <c r="H534" s="486"/>
      <c r="I534" s="486"/>
      <c r="J534" s="487"/>
      <c r="K534" s="477" t="s">
        <v>255</v>
      </c>
      <c r="L534" s="477"/>
      <c r="M534" s="477"/>
      <c r="N534" s="477"/>
      <c r="O534" s="477"/>
      <c r="P534" s="477"/>
      <c r="Q534" s="477"/>
      <c r="R534" s="477"/>
      <c r="S534" s="477"/>
      <c r="T534" s="477"/>
      <c r="U534" s="477"/>
      <c r="V534" s="67"/>
    </row>
    <row r="535" spans="2:22" ht="27.75" customHeight="1">
      <c r="B535" s="485"/>
      <c r="C535" s="486"/>
      <c r="D535" s="486"/>
      <c r="E535" s="486"/>
      <c r="F535" s="486"/>
      <c r="G535" s="486"/>
      <c r="H535" s="486"/>
      <c r="I535" s="486"/>
      <c r="J535" s="487"/>
      <c r="K535" s="477" t="s">
        <v>256</v>
      </c>
      <c r="L535" s="477"/>
      <c r="M535" s="477"/>
      <c r="N535" s="477"/>
      <c r="O535" s="477"/>
      <c r="P535" s="477"/>
      <c r="Q535" s="477"/>
      <c r="R535" s="477"/>
      <c r="S535" s="477"/>
      <c r="T535" s="477"/>
      <c r="U535" s="477"/>
      <c r="V535" s="67"/>
    </row>
    <row r="536" spans="2:22" ht="27.75" customHeight="1">
      <c r="B536" s="485"/>
      <c r="C536" s="486"/>
      <c r="D536" s="486"/>
      <c r="E536" s="486"/>
      <c r="F536" s="486"/>
      <c r="G536" s="486"/>
      <c r="H536" s="486"/>
      <c r="I536" s="486"/>
      <c r="J536" s="487"/>
      <c r="K536" s="477" t="s">
        <v>257</v>
      </c>
      <c r="L536" s="477"/>
      <c r="M536" s="477"/>
      <c r="N536" s="477"/>
      <c r="O536" s="477"/>
      <c r="P536" s="477"/>
      <c r="Q536" s="477"/>
      <c r="R536" s="477"/>
      <c r="S536" s="477"/>
      <c r="T536" s="477"/>
      <c r="U536" s="477"/>
      <c r="V536" s="67"/>
    </row>
    <row r="537" spans="2:22" ht="27.75" customHeight="1">
      <c r="B537" s="485"/>
      <c r="C537" s="486"/>
      <c r="D537" s="486"/>
      <c r="E537" s="486"/>
      <c r="F537" s="486"/>
      <c r="G537" s="486"/>
      <c r="H537" s="486"/>
      <c r="I537" s="486"/>
      <c r="J537" s="487"/>
      <c r="K537" s="477" t="s">
        <v>258</v>
      </c>
      <c r="L537" s="477"/>
      <c r="M537" s="477"/>
      <c r="N537" s="477"/>
      <c r="O537" s="477"/>
      <c r="P537" s="477"/>
      <c r="Q537" s="477"/>
      <c r="R537" s="477"/>
      <c r="S537" s="477"/>
      <c r="T537" s="477"/>
      <c r="U537" s="477"/>
      <c r="V537" s="67"/>
    </row>
    <row r="538" spans="2:22" ht="27.75" customHeight="1">
      <c r="B538" s="485"/>
      <c r="C538" s="486"/>
      <c r="D538" s="486"/>
      <c r="E538" s="486"/>
      <c r="F538" s="486"/>
      <c r="G538" s="486"/>
      <c r="H538" s="486"/>
      <c r="I538" s="486"/>
      <c r="J538" s="487"/>
      <c r="K538" s="477" t="s">
        <v>259</v>
      </c>
      <c r="L538" s="477"/>
      <c r="M538" s="477"/>
      <c r="N538" s="477"/>
      <c r="O538" s="477"/>
      <c r="P538" s="477"/>
      <c r="Q538" s="477"/>
      <c r="R538" s="477"/>
      <c r="S538" s="477"/>
      <c r="T538" s="477"/>
      <c r="U538" s="477"/>
      <c r="V538" s="67"/>
    </row>
    <row r="539" spans="2:22" ht="27.75" customHeight="1">
      <c r="B539" s="485"/>
      <c r="C539" s="486"/>
      <c r="D539" s="486"/>
      <c r="E539" s="486"/>
      <c r="F539" s="486"/>
      <c r="G539" s="486"/>
      <c r="H539" s="486"/>
      <c r="I539" s="486"/>
      <c r="J539" s="487"/>
      <c r="K539" s="477" t="s">
        <v>260</v>
      </c>
      <c r="L539" s="477"/>
      <c r="M539" s="477"/>
      <c r="N539" s="477"/>
      <c r="O539" s="477"/>
      <c r="P539" s="477"/>
      <c r="Q539" s="477"/>
      <c r="R539" s="477"/>
      <c r="S539" s="477"/>
      <c r="T539" s="477"/>
      <c r="U539" s="477"/>
      <c r="V539" s="67"/>
    </row>
    <row r="540" spans="2:22" ht="27.75" customHeight="1">
      <c r="B540" s="485"/>
      <c r="C540" s="486"/>
      <c r="D540" s="486"/>
      <c r="E540" s="486"/>
      <c r="F540" s="486"/>
      <c r="G540" s="486"/>
      <c r="H540" s="486"/>
      <c r="I540" s="486"/>
      <c r="J540" s="487"/>
      <c r="K540" s="477" t="s">
        <v>261</v>
      </c>
      <c r="L540" s="477"/>
      <c r="M540" s="477"/>
      <c r="N540" s="477"/>
      <c r="O540" s="477"/>
      <c r="P540" s="477"/>
      <c r="Q540" s="477"/>
      <c r="R540" s="477"/>
      <c r="S540" s="477"/>
      <c r="T540" s="477"/>
      <c r="U540" s="477"/>
      <c r="V540" s="67"/>
    </row>
    <row r="541" spans="2:22" ht="27.75" customHeight="1">
      <c r="B541" s="485"/>
      <c r="C541" s="486"/>
      <c r="D541" s="486"/>
      <c r="E541" s="486"/>
      <c r="F541" s="486"/>
      <c r="G541" s="486"/>
      <c r="H541" s="486"/>
      <c r="I541" s="486"/>
      <c r="J541" s="487"/>
      <c r="K541" s="477" t="s">
        <v>262</v>
      </c>
      <c r="L541" s="477"/>
      <c r="M541" s="477"/>
      <c r="N541" s="477"/>
      <c r="O541" s="477"/>
      <c r="P541" s="477"/>
      <c r="Q541" s="477"/>
      <c r="R541" s="477"/>
      <c r="S541" s="477"/>
      <c r="T541" s="477"/>
      <c r="U541" s="477"/>
      <c r="V541" s="67"/>
    </row>
    <row r="542" spans="2:22" ht="27.75" customHeight="1">
      <c r="B542" s="485"/>
      <c r="C542" s="486"/>
      <c r="D542" s="486"/>
      <c r="E542" s="486"/>
      <c r="F542" s="486"/>
      <c r="G542" s="486"/>
      <c r="H542" s="486"/>
      <c r="I542" s="486"/>
      <c r="J542" s="487"/>
      <c r="K542" s="477" t="s">
        <v>263</v>
      </c>
      <c r="L542" s="477"/>
      <c r="M542" s="477"/>
      <c r="N542" s="477"/>
      <c r="O542" s="477"/>
      <c r="P542" s="477"/>
      <c r="Q542" s="477"/>
      <c r="R542" s="477"/>
      <c r="S542" s="477"/>
      <c r="T542" s="477"/>
      <c r="U542" s="477"/>
      <c r="V542" s="67"/>
    </row>
    <row r="543" spans="2:22" ht="27.75" customHeight="1">
      <c r="B543" s="485"/>
      <c r="C543" s="486"/>
      <c r="D543" s="486"/>
      <c r="E543" s="486"/>
      <c r="F543" s="486"/>
      <c r="G543" s="486"/>
      <c r="H543" s="486"/>
      <c r="I543" s="486"/>
      <c r="J543" s="487"/>
      <c r="K543" s="477" t="s">
        <v>264</v>
      </c>
      <c r="L543" s="477"/>
      <c r="M543" s="477"/>
      <c r="N543" s="477"/>
      <c r="O543" s="477"/>
      <c r="P543" s="477"/>
      <c r="Q543" s="477"/>
      <c r="R543" s="477"/>
      <c r="S543" s="477"/>
      <c r="T543" s="477"/>
      <c r="U543" s="477"/>
      <c r="V543" s="67"/>
    </row>
    <row r="544" spans="2:22" ht="27.75" customHeight="1">
      <c r="B544" s="485"/>
      <c r="C544" s="486"/>
      <c r="D544" s="486"/>
      <c r="E544" s="486"/>
      <c r="F544" s="486"/>
      <c r="G544" s="486"/>
      <c r="H544" s="486"/>
      <c r="I544" s="486"/>
      <c r="J544" s="487"/>
      <c r="K544" s="477" t="s">
        <v>265</v>
      </c>
      <c r="L544" s="477"/>
      <c r="M544" s="477"/>
      <c r="N544" s="477"/>
      <c r="O544" s="477"/>
      <c r="P544" s="477"/>
      <c r="Q544" s="477"/>
      <c r="R544" s="477"/>
      <c r="S544" s="477"/>
      <c r="T544" s="477"/>
      <c r="U544" s="477"/>
      <c r="V544" s="67"/>
    </row>
    <row r="545" spans="2:22" ht="27.75" customHeight="1">
      <c r="B545" s="485"/>
      <c r="C545" s="486"/>
      <c r="D545" s="486"/>
      <c r="E545" s="486"/>
      <c r="F545" s="486"/>
      <c r="G545" s="486"/>
      <c r="H545" s="486"/>
      <c r="I545" s="486"/>
      <c r="J545" s="487"/>
      <c r="K545" s="477" t="s">
        <v>266</v>
      </c>
      <c r="L545" s="477"/>
      <c r="M545" s="477"/>
      <c r="N545" s="477"/>
      <c r="O545" s="477"/>
      <c r="P545" s="477"/>
      <c r="Q545" s="477"/>
      <c r="R545" s="477"/>
      <c r="S545" s="477"/>
      <c r="T545" s="477"/>
      <c r="U545" s="477"/>
      <c r="V545" s="67"/>
    </row>
    <row r="546" spans="2:22" ht="27.75" customHeight="1">
      <c r="B546" s="485"/>
      <c r="C546" s="486"/>
      <c r="D546" s="486"/>
      <c r="E546" s="486"/>
      <c r="F546" s="486"/>
      <c r="G546" s="486"/>
      <c r="H546" s="486"/>
      <c r="I546" s="486"/>
      <c r="J546" s="487"/>
      <c r="K546" s="477" t="s">
        <v>267</v>
      </c>
      <c r="L546" s="477"/>
      <c r="M546" s="477"/>
      <c r="N546" s="477"/>
      <c r="O546" s="477"/>
      <c r="P546" s="477"/>
      <c r="Q546" s="477"/>
      <c r="R546" s="477"/>
      <c r="S546" s="477"/>
      <c r="T546" s="477"/>
      <c r="U546" s="477"/>
      <c r="V546" s="67"/>
    </row>
    <row r="547" spans="2:22" ht="27.75" customHeight="1">
      <c r="B547" s="488"/>
      <c r="C547" s="489"/>
      <c r="D547" s="489"/>
      <c r="E547" s="489"/>
      <c r="F547" s="489"/>
      <c r="G547" s="489"/>
      <c r="H547" s="489"/>
      <c r="I547" s="489"/>
      <c r="J547" s="490"/>
      <c r="K547" s="477" t="s">
        <v>268</v>
      </c>
      <c r="L547" s="477"/>
      <c r="M547" s="477"/>
      <c r="N547" s="477"/>
      <c r="O547" s="477"/>
      <c r="P547" s="477"/>
      <c r="Q547" s="477"/>
      <c r="R547" s="477"/>
      <c r="S547" s="477"/>
      <c r="T547" s="477"/>
      <c r="U547" s="477"/>
      <c r="V547" s="67"/>
    </row>
    <row r="548" spans="2:22" ht="27.75" customHeight="1">
      <c r="B548" s="495" t="s">
        <v>269</v>
      </c>
      <c r="C548" s="496"/>
      <c r="D548" s="496"/>
      <c r="E548" s="496"/>
      <c r="F548" s="496"/>
      <c r="G548" s="496"/>
      <c r="H548" s="496"/>
      <c r="I548" s="496"/>
      <c r="J548" s="496"/>
      <c r="K548" s="496"/>
      <c r="L548" s="496"/>
      <c r="M548" s="496"/>
      <c r="N548" s="496"/>
      <c r="O548" s="496"/>
      <c r="P548" s="496"/>
      <c r="Q548" s="496"/>
      <c r="R548" s="496"/>
      <c r="S548" s="496"/>
      <c r="T548" s="496"/>
      <c r="U548" s="497"/>
      <c r="V548" s="72"/>
    </row>
    <row r="549" spans="2:22" ht="27.75" customHeight="1">
      <c r="C549"/>
    </row>
  </sheetData>
  <mergeCells count="68">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N506:R506"/>
    <mergeCell ref="S506:T506"/>
    <mergeCell ref="U506:V506"/>
    <mergeCell ref="R507:U507"/>
    <mergeCell ref="S8:T8"/>
    <mergeCell ref="U8:V8"/>
    <mergeCell ref="S288:T288"/>
    <mergeCell ref="U288:V288"/>
    <mergeCell ref="S327:T327"/>
    <mergeCell ref="U327:V327"/>
    <mergeCell ref="S350:T350"/>
    <mergeCell ref="U350:V350"/>
    <mergeCell ref="S380:T380"/>
    <mergeCell ref="U380:V380"/>
    <mergeCell ref="S455:T455"/>
    <mergeCell ref="U455:V455"/>
    <mergeCell ref="D514:E514"/>
    <mergeCell ref="K536:U536"/>
    <mergeCell ref="D518:E518"/>
    <mergeCell ref="B520:V520"/>
    <mergeCell ref="B521:U521"/>
    <mergeCell ref="B522:J527"/>
    <mergeCell ref="K522:U522"/>
    <mergeCell ref="K523:U523"/>
    <mergeCell ref="K524:U524"/>
    <mergeCell ref="K525:U525"/>
    <mergeCell ref="K526:U526"/>
    <mergeCell ref="K527:U527"/>
    <mergeCell ref="J517:L517"/>
    <mergeCell ref="B548:U548"/>
    <mergeCell ref="K537:U537"/>
    <mergeCell ref="K538:U538"/>
    <mergeCell ref="K539:U539"/>
    <mergeCell ref="K540:U540"/>
    <mergeCell ref="K541:U541"/>
    <mergeCell ref="K542:U542"/>
    <mergeCell ref="B528:J547"/>
    <mergeCell ref="K528:U528"/>
    <mergeCell ref="K529:U529"/>
    <mergeCell ref="K530:U530"/>
    <mergeCell ref="K531:U531"/>
    <mergeCell ref="K532:U532"/>
    <mergeCell ref="K533:U533"/>
    <mergeCell ref="K534:U534"/>
    <mergeCell ref="K535:U535"/>
    <mergeCell ref="K543:U543"/>
    <mergeCell ref="K544:U544"/>
    <mergeCell ref="K545:U545"/>
    <mergeCell ref="K546:U546"/>
    <mergeCell ref="K547:U54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1380473C-3790-4949-8479-74DFB6DDFA4A}">
          <x14:formula1>
            <xm:f>Parameters!$H$4:$H$8</xm:f>
          </x14:formula1>
          <xm:sqref>H508:H509 H351:H378 H9:H286 H381:H453 H289:H325 H328:H348 H456:H504</xm:sqref>
        </x14:dataValidation>
        <x14:dataValidation type="list" allowBlank="1" showInputMessage="1" showErrorMessage="1" xr:uid="{6DC03B06-1A7C-45C6-8ABF-473643597E3C}">
          <x14:formula1>
            <xm:f>Parameters!$D$4:$D$23</xm:f>
          </x14:formula1>
          <xm:sqref>C508:C509 C351:C378 C289:C325 C381:C453 C9:C286 C328:C348 C456:C504</xm:sqref>
        </x14:dataValidation>
        <x14:dataValidation type="list" allowBlank="1" showInputMessage="1" showErrorMessage="1" xr:uid="{C36EFBB2-55AF-41FE-8426-942EB9934C04}">
          <x14:formula1>
            <xm:f>Parameters!$F$4:$F$96</xm:f>
          </x14:formula1>
          <xm:sqref>D508:D509</xm:sqref>
        </x14:dataValidation>
        <x14:dataValidation type="list" allowBlank="1" showInputMessage="1" showErrorMessage="1" xr:uid="{54EB4824-997E-4401-894C-EC18788CBBC0}">
          <x14:formula1>
            <xm:f>Parameters!$F$4:$F$85</xm:f>
          </x14:formula1>
          <xm:sqref>E328:E348 E381:E453 E289:E325 E351:E378 E9:E286 D289:D326 D351:D379 D456:E504 D381:D454 D328:D349 D9:D287 D505</xm:sqref>
        </x14:dataValidation>
        <x14:dataValidation type="list" allowBlank="1" showInputMessage="1" showErrorMessage="1" xr:uid="{FEA7B504-525A-47A6-AAA8-7012788AF465}">
          <x14:formula1>
            <xm:f>Parameters!$B$4:$B$92</xm:f>
          </x14:formula1>
          <xm:sqref>F328:F349 F9:F287 F289:F326 F351:F379 F381:F454 F456:F509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C1678-EAB9-4EDB-A938-030B0E6B2663}">
  <dimension ref="A1:AK549"/>
  <sheetViews>
    <sheetView topLeftCell="A279" zoomScale="48" zoomScaleNormal="48" workbookViewId="0">
      <selection activeCell="A327" sqref="A327:XFD349"/>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401</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S8+S288+S327+S350+S380+S455</f>
        <v>0</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369</v>
      </c>
      <c r="B8" s="267"/>
      <c r="C8" s="267"/>
      <c r="D8" s="267"/>
      <c r="E8" s="267"/>
      <c r="F8" s="267"/>
      <c r="G8" s="267"/>
      <c r="H8" s="267"/>
      <c r="I8" s="267"/>
      <c r="J8" s="267"/>
      <c r="K8" s="267"/>
      <c r="L8" s="267"/>
      <c r="M8" s="267"/>
      <c r="N8" s="267"/>
      <c r="O8" s="267"/>
      <c r="P8" s="270"/>
      <c r="Q8" s="271"/>
      <c r="R8" s="272"/>
      <c r="S8" s="505">
        <f>G287</f>
        <v>0</v>
      </c>
      <c r="T8" s="505"/>
      <c r="U8" s="502" t="s">
        <v>206</v>
      </c>
      <c r="V8" s="502"/>
      <c r="W8" s="274"/>
      <c r="X8" s="274"/>
      <c r="Y8" s="70"/>
      <c r="Z8" s="70"/>
      <c r="AA8" s="70"/>
      <c r="AB8" s="70"/>
      <c r="AC8" s="70"/>
      <c r="AD8" s="70"/>
      <c r="AE8" s="70"/>
      <c r="AF8" s="70"/>
      <c r="AG8" s="70"/>
      <c r="AH8" s="70"/>
      <c r="AI8" s="70"/>
      <c r="AJ8" s="70"/>
      <c r="AK8" s="70"/>
    </row>
    <row r="9" spans="1:37" ht="27.75" customHeight="1">
      <c r="A9" s="14">
        <v>1</v>
      </c>
      <c r="B9" s="300"/>
      <c r="C9" s="16"/>
      <c r="D9" s="257"/>
      <c r="E9" s="301"/>
      <c r="F9" s="303"/>
      <c r="G9" s="302"/>
      <c r="H9" s="18"/>
      <c r="I9" s="50"/>
      <c r="J9" s="50"/>
      <c r="K9" s="50"/>
      <c r="L9" s="50"/>
      <c r="M9" s="50"/>
      <c r="N9" s="50"/>
      <c r="O9" s="50"/>
      <c r="P9" s="50"/>
      <c r="Q9" s="57"/>
      <c r="R9" s="58"/>
      <c r="S9" s="58"/>
      <c r="T9" s="58"/>
      <c r="U9" s="58"/>
      <c r="V9" s="256"/>
      <c r="W9" s="59"/>
      <c r="X9" s="60"/>
      <c r="Y9" s="27"/>
      <c r="Z9" s="27"/>
      <c r="AA9" s="27"/>
      <c r="AB9" s="27"/>
      <c r="AC9" s="27"/>
      <c r="AD9" s="26"/>
      <c r="AE9" s="9"/>
    </row>
    <row r="10" spans="1:37" ht="27.75" customHeight="1">
      <c r="A10" s="14">
        <v>2</v>
      </c>
      <c r="B10" s="300"/>
      <c r="C10" s="16"/>
      <c r="D10" s="257"/>
      <c r="E10" s="301"/>
      <c r="F10" s="303"/>
      <c r="G10" s="302"/>
      <c r="H10" s="18"/>
      <c r="I10" s="50"/>
      <c r="J10" s="50"/>
      <c r="K10" s="50"/>
      <c r="L10" s="50"/>
      <c r="M10" s="50"/>
      <c r="N10" s="50"/>
      <c r="O10" s="50"/>
      <c r="P10" s="50"/>
      <c r="Q10" s="57"/>
      <c r="R10" s="58"/>
      <c r="S10" s="58"/>
      <c r="T10" s="58"/>
      <c r="U10" s="58"/>
      <c r="V10" s="256"/>
      <c r="W10" s="59"/>
      <c r="X10" s="60"/>
      <c r="Y10" s="27"/>
      <c r="Z10" s="27"/>
      <c r="AA10" s="27"/>
      <c r="AB10" s="27"/>
      <c r="AC10" s="27"/>
      <c r="AD10" s="26"/>
      <c r="AE10" s="9"/>
    </row>
    <row r="11" spans="1:37" ht="27.75" customHeight="1">
      <c r="A11" s="14">
        <v>3</v>
      </c>
      <c r="B11" s="300"/>
      <c r="C11" s="16"/>
      <c r="D11" s="257"/>
      <c r="E11" s="301"/>
      <c r="F11" s="303"/>
      <c r="G11" s="302"/>
      <c r="H11" s="18"/>
      <c r="I11" s="50"/>
      <c r="J11" s="50"/>
      <c r="K11" s="50"/>
      <c r="L11" s="50"/>
      <c r="M11" s="50"/>
      <c r="N11" s="50"/>
      <c r="O11" s="50"/>
      <c r="P11" s="50"/>
      <c r="Q11" s="57"/>
      <c r="R11" s="58"/>
      <c r="S11" s="58"/>
      <c r="T11" s="58"/>
      <c r="U11" s="58"/>
      <c r="V11" s="256"/>
      <c r="W11" s="59"/>
      <c r="X11" s="60"/>
      <c r="Y11" s="27"/>
      <c r="Z11" s="27"/>
      <c r="AA11" s="27"/>
      <c r="AB11" s="27"/>
      <c r="AC11" s="27"/>
      <c r="AD11" s="26"/>
      <c r="AE11" s="9"/>
    </row>
    <row r="12" spans="1:37" ht="27.75" customHeight="1">
      <c r="A12" s="14">
        <v>4</v>
      </c>
      <c r="B12" s="300"/>
      <c r="C12" s="16"/>
      <c r="D12" s="257"/>
      <c r="E12" s="301"/>
      <c r="F12" s="303"/>
      <c r="G12" s="302"/>
      <c r="H12" s="18"/>
      <c r="I12" s="50"/>
      <c r="J12" s="50"/>
      <c r="K12" s="50"/>
      <c r="L12" s="50"/>
      <c r="M12" s="50"/>
      <c r="N12" s="50"/>
      <c r="O12" s="50"/>
      <c r="P12" s="50"/>
      <c r="Q12" s="57"/>
      <c r="R12" s="58"/>
      <c r="S12" s="58"/>
      <c r="T12" s="58"/>
      <c r="U12" s="58"/>
      <c r="V12" s="256"/>
      <c r="W12" s="59"/>
      <c r="X12" s="60"/>
      <c r="Y12" s="27"/>
      <c r="Z12" s="27"/>
      <c r="AA12" s="27"/>
      <c r="AB12" s="27"/>
      <c r="AC12" s="27"/>
      <c r="AD12" s="26"/>
      <c r="AE12" s="9"/>
    </row>
    <row r="13" spans="1:37" ht="27.75" customHeight="1">
      <c r="A13" s="14">
        <v>5</v>
      </c>
      <c r="B13" s="300"/>
      <c r="C13" s="16"/>
      <c r="D13" s="257"/>
      <c r="E13" s="301"/>
      <c r="F13" s="303"/>
      <c r="G13" s="302"/>
      <c r="H13" s="18"/>
      <c r="I13" s="50"/>
      <c r="J13" s="50"/>
      <c r="K13" s="50"/>
      <c r="L13" s="50"/>
      <c r="M13" s="50"/>
      <c r="N13" s="50"/>
      <c r="O13" s="50"/>
      <c r="P13" s="50"/>
      <c r="Q13" s="57"/>
      <c r="R13" s="58"/>
      <c r="S13" s="58"/>
      <c r="T13" s="58"/>
      <c r="U13" s="58"/>
      <c r="V13" s="256"/>
      <c r="W13" s="59"/>
      <c r="X13" s="60"/>
      <c r="Y13" s="27"/>
      <c r="Z13" s="27"/>
      <c r="AA13" s="27"/>
      <c r="AB13" s="27"/>
      <c r="AC13" s="27"/>
      <c r="AD13" s="26"/>
      <c r="AE13" s="9"/>
    </row>
    <row r="14" spans="1:37" ht="27.75" customHeight="1">
      <c r="A14" s="14">
        <v>6</v>
      </c>
      <c r="B14" s="300"/>
      <c r="C14" s="16"/>
      <c r="D14" s="257"/>
      <c r="E14" s="301"/>
      <c r="F14" s="303"/>
      <c r="G14" s="302"/>
      <c r="H14" s="18"/>
      <c r="I14" s="50"/>
      <c r="J14" s="50"/>
      <c r="K14" s="50"/>
      <c r="L14" s="50"/>
      <c r="M14" s="50"/>
      <c r="N14" s="50"/>
      <c r="O14" s="50"/>
      <c r="P14" s="50"/>
      <c r="Q14" s="57"/>
      <c r="R14" s="58"/>
      <c r="S14" s="58"/>
      <c r="T14" s="58"/>
      <c r="U14" s="58"/>
      <c r="V14" s="256"/>
      <c r="W14" s="59"/>
      <c r="X14" s="60"/>
      <c r="Y14" s="27"/>
      <c r="Z14" s="27"/>
      <c r="AA14" s="27"/>
      <c r="AB14" s="27"/>
      <c r="AC14" s="27"/>
      <c r="AD14" s="26"/>
      <c r="AE14" s="9"/>
    </row>
    <row r="15" spans="1:37" ht="27.75" customHeight="1">
      <c r="A15" s="14">
        <v>7</v>
      </c>
      <c r="B15" s="300"/>
      <c r="C15" s="16"/>
      <c r="D15" s="257"/>
      <c r="E15" s="301"/>
      <c r="F15" s="303"/>
      <c r="G15" s="302"/>
      <c r="H15" s="18"/>
      <c r="I15" s="50"/>
      <c r="J15" s="50"/>
      <c r="K15" s="50"/>
      <c r="L15" s="50"/>
      <c r="M15" s="50"/>
      <c r="N15" s="50"/>
      <c r="O15" s="50"/>
      <c r="P15" s="50"/>
      <c r="Q15" s="57"/>
      <c r="R15" s="58"/>
      <c r="S15" s="58"/>
      <c r="T15" s="58"/>
      <c r="U15" s="58"/>
      <c r="V15" s="256"/>
      <c r="W15" s="59"/>
      <c r="X15" s="60"/>
      <c r="Y15" s="27"/>
      <c r="Z15" s="27"/>
      <c r="AA15" s="27"/>
      <c r="AB15" s="27"/>
      <c r="AC15" s="27"/>
      <c r="AD15" s="26"/>
      <c r="AE15" s="9"/>
    </row>
    <row r="16" spans="1:37" ht="27.75" customHeight="1">
      <c r="A16" s="14">
        <v>8</v>
      </c>
      <c r="B16" s="300"/>
      <c r="C16" s="16"/>
      <c r="D16" s="257"/>
      <c r="E16" s="301"/>
      <c r="F16" s="303"/>
      <c r="G16" s="302"/>
      <c r="H16" s="18"/>
      <c r="I16" s="50"/>
      <c r="J16" s="50"/>
      <c r="K16" s="50"/>
      <c r="L16" s="50"/>
      <c r="M16" s="50"/>
      <c r="N16" s="50"/>
      <c r="O16" s="50"/>
      <c r="P16" s="50"/>
      <c r="Q16" s="57"/>
      <c r="R16" s="58"/>
      <c r="S16" s="58"/>
      <c r="T16" s="58"/>
      <c r="U16" s="58"/>
      <c r="V16" s="256"/>
      <c r="W16" s="59"/>
      <c r="X16" s="60"/>
      <c r="Y16" s="27"/>
      <c r="Z16" s="27"/>
      <c r="AA16" s="27"/>
      <c r="AB16" s="27"/>
      <c r="AC16" s="27"/>
      <c r="AD16" s="26"/>
      <c r="AE16" s="9"/>
    </row>
    <row r="17" spans="1:31" ht="27.75" customHeight="1">
      <c r="A17" s="14">
        <v>9</v>
      </c>
      <c r="B17" s="300"/>
      <c r="C17" s="16"/>
      <c r="D17" s="257"/>
      <c r="E17" s="301"/>
      <c r="F17" s="303"/>
      <c r="G17" s="302"/>
      <c r="H17" s="18"/>
      <c r="I17" s="50"/>
      <c r="J17" s="50"/>
      <c r="K17" s="50"/>
      <c r="L17" s="50"/>
      <c r="M17" s="50"/>
      <c r="N17" s="50"/>
      <c r="O17" s="50"/>
      <c r="P17" s="50"/>
      <c r="Q17" s="57"/>
      <c r="R17" s="58"/>
      <c r="S17" s="58"/>
      <c r="T17" s="58"/>
      <c r="U17" s="58"/>
      <c r="V17" s="256"/>
      <c r="W17" s="59"/>
      <c r="X17" s="60"/>
      <c r="Y17" s="27"/>
      <c r="Z17" s="27"/>
      <c r="AA17" s="27"/>
      <c r="AB17" s="27"/>
      <c r="AC17" s="27"/>
      <c r="AD17" s="26"/>
      <c r="AE17" s="9"/>
    </row>
    <row r="18" spans="1:31" ht="27.75" customHeight="1">
      <c r="A18" s="14">
        <v>10</v>
      </c>
      <c r="B18" s="300"/>
      <c r="C18" s="16"/>
      <c r="D18" s="257"/>
      <c r="E18" s="301"/>
      <c r="F18" s="303"/>
      <c r="G18" s="302"/>
      <c r="H18" s="18"/>
      <c r="I18" s="50"/>
      <c r="J18" s="50"/>
      <c r="K18" s="50"/>
      <c r="L18" s="50"/>
      <c r="M18" s="50"/>
      <c r="N18" s="50"/>
      <c r="O18" s="50"/>
      <c r="P18" s="50"/>
      <c r="Q18" s="57"/>
      <c r="R18" s="58"/>
      <c r="S18" s="58"/>
      <c r="T18" s="58"/>
      <c r="U18" s="58"/>
      <c r="V18" s="256"/>
      <c r="W18" s="59"/>
      <c r="X18" s="60"/>
      <c r="Y18" s="27"/>
      <c r="Z18" s="27"/>
      <c r="AA18" s="27"/>
      <c r="AB18" s="27"/>
      <c r="AC18" s="27"/>
      <c r="AD18" s="26"/>
      <c r="AE18" s="9"/>
    </row>
    <row r="19" spans="1:31" ht="27.75" customHeight="1">
      <c r="A19" s="14">
        <v>11</v>
      </c>
      <c r="B19" s="300"/>
      <c r="C19" s="16"/>
      <c r="D19" s="257"/>
      <c r="E19" s="301"/>
      <c r="F19" s="303"/>
      <c r="G19" s="302"/>
      <c r="H19" s="18"/>
      <c r="I19" s="50"/>
      <c r="J19" s="50"/>
      <c r="K19" s="50"/>
      <c r="L19" s="50"/>
      <c r="M19" s="50"/>
      <c r="N19" s="50"/>
      <c r="O19" s="50"/>
      <c r="P19" s="50"/>
      <c r="Q19" s="57"/>
      <c r="R19" s="58"/>
      <c r="S19" s="58"/>
      <c r="T19" s="58"/>
      <c r="U19" s="58"/>
      <c r="V19" s="256"/>
      <c r="W19" s="59"/>
      <c r="X19" s="60"/>
      <c r="Y19" s="27"/>
      <c r="Z19" s="27"/>
      <c r="AA19" s="27"/>
      <c r="AB19" s="27"/>
      <c r="AC19" s="27"/>
      <c r="AD19" s="26"/>
      <c r="AE19" s="9"/>
    </row>
    <row r="20" spans="1:31" ht="27.75" customHeight="1">
      <c r="A20" s="14">
        <v>12</v>
      </c>
      <c r="B20" s="300"/>
      <c r="C20" s="16"/>
      <c r="D20" s="257"/>
      <c r="E20" s="301"/>
      <c r="F20" s="303"/>
      <c r="G20" s="302"/>
      <c r="H20" s="18"/>
      <c r="I20" s="50"/>
      <c r="J20" s="50"/>
      <c r="K20" s="50"/>
      <c r="L20" s="50"/>
      <c r="M20" s="50"/>
      <c r="N20" s="50"/>
      <c r="O20" s="50"/>
      <c r="P20" s="50"/>
      <c r="Q20" s="57"/>
      <c r="R20" s="58"/>
      <c r="S20" s="58"/>
      <c r="T20" s="58"/>
      <c r="U20" s="58"/>
      <c r="V20" s="256"/>
      <c r="W20" s="59"/>
      <c r="X20" s="60"/>
      <c r="Y20" s="27"/>
      <c r="Z20" s="27"/>
      <c r="AA20" s="27"/>
      <c r="AB20" s="27"/>
      <c r="AC20" s="27"/>
      <c r="AD20" s="26"/>
      <c r="AE20" s="9"/>
    </row>
    <row r="21" spans="1:31" ht="27.75" customHeight="1">
      <c r="A21" s="14">
        <v>13</v>
      </c>
      <c r="B21" s="300"/>
      <c r="C21" s="16"/>
      <c r="D21" s="257"/>
      <c r="E21" s="301"/>
      <c r="F21" s="303"/>
      <c r="G21" s="302"/>
      <c r="H21" s="18"/>
      <c r="I21" s="50"/>
      <c r="J21" s="50"/>
      <c r="K21" s="50"/>
      <c r="L21" s="50"/>
      <c r="M21" s="50"/>
      <c r="N21" s="50"/>
      <c r="O21" s="50"/>
      <c r="P21" s="50"/>
      <c r="Q21" s="57"/>
      <c r="R21" s="58"/>
      <c r="S21" s="58"/>
      <c r="T21" s="58"/>
      <c r="U21" s="58"/>
      <c r="V21" s="256"/>
      <c r="W21" s="59"/>
      <c r="X21" s="60"/>
      <c r="Y21" s="27"/>
      <c r="Z21" s="27"/>
      <c r="AA21" s="27"/>
      <c r="AB21" s="27"/>
      <c r="AC21" s="27"/>
      <c r="AD21" s="26"/>
      <c r="AE21" s="9"/>
    </row>
    <row r="22" spans="1:31" ht="27.75" customHeight="1">
      <c r="A22" s="14">
        <v>14</v>
      </c>
      <c r="B22" s="300"/>
      <c r="C22" s="16"/>
      <c r="D22" s="257"/>
      <c r="E22" s="301"/>
      <c r="F22" s="303"/>
      <c r="G22" s="302"/>
      <c r="H22" s="18"/>
      <c r="I22" s="50"/>
      <c r="J22" s="50"/>
      <c r="K22" s="50"/>
      <c r="L22" s="50"/>
      <c r="M22" s="50"/>
      <c r="N22" s="50"/>
      <c r="O22" s="50"/>
      <c r="P22" s="50"/>
      <c r="Q22" s="57"/>
      <c r="R22" s="58"/>
      <c r="S22" s="58"/>
      <c r="T22" s="58"/>
      <c r="U22" s="58"/>
      <c r="V22" s="256"/>
      <c r="W22" s="59"/>
      <c r="X22" s="60"/>
      <c r="Y22" s="27"/>
      <c r="Z22" s="27"/>
      <c r="AA22" s="27"/>
      <c r="AB22" s="27"/>
      <c r="AC22" s="27"/>
      <c r="AD22" s="26"/>
      <c r="AE22" s="9"/>
    </row>
    <row r="23" spans="1:31" ht="27.75" customHeight="1">
      <c r="A23" s="14">
        <v>15</v>
      </c>
      <c r="B23" s="300"/>
      <c r="C23" s="16"/>
      <c r="D23" s="257"/>
      <c r="E23" s="301"/>
      <c r="F23" s="303"/>
      <c r="G23" s="302"/>
      <c r="H23" s="18"/>
      <c r="I23" s="50"/>
      <c r="J23" s="50"/>
      <c r="K23" s="50"/>
      <c r="L23" s="50"/>
      <c r="M23" s="50"/>
      <c r="N23" s="50"/>
      <c r="O23" s="50"/>
      <c r="P23" s="50"/>
      <c r="Q23" s="57"/>
      <c r="R23" s="58"/>
      <c r="S23" s="58"/>
      <c r="T23" s="58"/>
      <c r="U23" s="58"/>
      <c r="V23" s="256"/>
      <c r="W23" s="59"/>
      <c r="X23" s="60"/>
      <c r="Y23" s="27"/>
      <c r="Z23" s="27"/>
      <c r="AA23" s="27"/>
      <c r="AB23" s="27"/>
      <c r="AC23" s="27"/>
      <c r="AD23" s="26"/>
      <c r="AE23" s="9"/>
    </row>
    <row r="24" spans="1:31" ht="27.75" customHeight="1">
      <c r="A24" s="14">
        <v>16</v>
      </c>
      <c r="B24" s="300"/>
      <c r="C24" s="16"/>
      <c r="D24" s="257"/>
      <c r="E24" s="301"/>
      <c r="F24" s="303"/>
      <c r="G24" s="302"/>
      <c r="H24" s="18"/>
      <c r="I24" s="50"/>
      <c r="J24" s="50"/>
      <c r="K24" s="50"/>
      <c r="L24" s="50"/>
      <c r="M24" s="50"/>
      <c r="N24" s="50"/>
      <c r="O24" s="50"/>
      <c r="P24" s="50"/>
      <c r="Q24" s="57"/>
      <c r="R24" s="58"/>
      <c r="S24" s="58"/>
      <c r="T24" s="58"/>
      <c r="U24" s="58"/>
      <c r="V24" s="256"/>
      <c r="W24" s="59"/>
      <c r="X24" s="60"/>
      <c r="Y24" s="27"/>
      <c r="Z24" s="27"/>
      <c r="AA24" s="27"/>
      <c r="AB24" s="27"/>
      <c r="AC24" s="27"/>
      <c r="AD24" s="26"/>
      <c r="AE24" s="9"/>
    </row>
    <row r="25" spans="1:31" ht="27.75" customHeight="1">
      <c r="A25" s="14">
        <v>17</v>
      </c>
      <c r="B25" s="300"/>
      <c r="C25" s="16"/>
      <c r="D25" s="257"/>
      <c r="E25" s="301"/>
      <c r="F25" s="303"/>
      <c r="G25" s="302"/>
      <c r="H25" s="18"/>
      <c r="I25" s="50"/>
      <c r="J25" s="50"/>
      <c r="K25" s="50"/>
      <c r="L25" s="50"/>
      <c r="M25" s="50"/>
      <c r="N25" s="50"/>
      <c r="O25" s="50"/>
      <c r="P25" s="50"/>
      <c r="Q25" s="57"/>
      <c r="R25" s="58"/>
      <c r="S25" s="58"/>
      <c r="T25" s="58"/>
      <c r="U25" s="58"/>
      <c r="V25" s="256"/>
      <c r="W25" s="59"/>
      <c r="X25" s="60"/>
      <c r="Y25" s="27"/>
      <c r="Z25" s="27"/>
      <c r="AA25" s="27"/>
      <c r="AB25" s="27"/>
      <c r="AC25" s="27"/>
      <c r="AD25" s="26"/>
      <c r="AE25" s="9"/>
    </row>
    <row r="26" spans="1:31" ht="27.75" customHeight="1">
      <c r="A26" s="14">
        <v>18</v>
      </c>
      <c r="B26" s="300"/>
      <c r="C26" s="16"/>
      <c r="D26" s="257"/>
      <c r="E26" s="301"/>
      <c r="F26" s="303"/>
      <c r="G26" s="302"/>
      <c r="H26" s="18"/>
      <c r="I26" s="50"/>
      <c r="J26" s="50"/>
      <c r="K26" s="50"/>
      <c r="L26" s="50"/>
      <c r="M26" s="50"/>
      <c r="N26" s="50"/>
      <c r="O26" s="50"/>
      <c r="P26" s="50"/>
      <c r="Q26" s="57"/>
      <c r="R26" s="58"/>
      <c r="S26" s="58"/>
      <c r="T26" s="58"/>
      <c r="U26" s="58"/>
      <c r="V26" s="256"/>
      <c r="W26" s="59"/>
      <c r="X26" s="60"/>
      <c r="Y26" s="27"/>
      <c r="Z26" s="27"/>
      <c r="AA26" s="27"/>
      <c r="AB26" s="27"/>
      <c r="AC26" s="27"/>
      <c r="AD26" s="26"/>
      <c r="AE26" s="9"/>
    </row>
    <row r="27" spans="1:31" ht="27.75" customHeight="1">
      <c r="A27" s="14">
        <v>19</v>
      </c>
      <c r="B27" s="300"/>
      <c r="C27" s="16"/>
      <c r="D27" s="257"/>
      <c r="E27" s="301"/>
      <c r="F27" s="303"/>
      <c r="G27" s="302"/>
      <c r="H27" s="18"/>
      <c r="I27" s="50"/>
      <c r="J27" s="50"/>
      <c r="K27" s="50"/>
      <c r="L27" s="50"/>
      <c r="M27" s="50"/>
      <c r="N27" s="50"/>
      <c r="O27" s="50"/>
      <c r="P27" s="50"/>
      <c r="Q27" s="57"/>
      <c r="R27" s="58"/>
      <c r="S27" s="58"/>
      <c r="T27" s="58"/>
      <c r="U27" s="58"/>
      <c r="V27" s="256"/>
      <c r="W27" s="59"/>
      <c r="X27" s="60"/>
      <c r="Y27" s="27"/>
      <c r="Z27" s="27"/>
      <c r="AA27" s="27"/>
      <c r="AB27" s="27"/>
      <c r="AC27" s="27"/>
      <c r="AD27" s="26"/>
      <c r="AE27" s="9"/>
    </row>
    <row r="28" spans="1:31" ht="27.75" customHeight="1">
      <c r="A28" s="14">
        <v>20</v>
      </c>
      <c r="B28" s="300"/>
      <c r="C28" s="16"/>
      <c r="D28" s="257"/>
      <c r="E28" s="301"/>
      <c r="F28" s="303"/>
      <c r="G28" s="302"/>
      <c r="H28" s="18"/>
      <c r="I28" s="50"/>
      <c r="J28" s="50"/>
      <c r="K28" s="50"/>
      <c r="L28" s="50"/>
      <c r="M28" s="50"/>
      <c r="N28" s="50"/>
      <c r="O28" s="50"/>
      <c r="P28" s="50"/>
      <c r="Q28" s="57"/>
      <c r="R28" s="58"/>
      <c r="S28" s="58"/>
      <c r="T28" s="58"/>
      <c r="U28" s="58"/>
      <c r="V28" s="256"/>
      <c r="W28" s="59"/>
      <c r="X28" s="60"/>
      <c r="Y28" s="27"/>
      <c r="Z28" s="27"/>
      <c r="AA28" s="27"/>
      <c r="AB28" s="27"/>
      <c r="AC28" s="27"/>
      <c r="AD28" s="26"/>
      <c r="AE28" s="9"/>
    </row>
    <row r="29" spans="1:31" ht="27.75" customHeight="1">
      <c r="A29" s="14">
        <v>21</v>
      </c>
      <c r="B29" s="300"/>
      <c r="C29" s="16"/>
      <c r="D29" s="257"/>
      <c r="E29" s="301"/>
      <c r="F29" s="303"/>
      <c r="G29" s="302"/>
      <c r="H29" s="18"/>
      <c r="I29" s="50"/>
      <c r="J29" s="50"/>
      <c r="K29" s="50"/>
      <c r="L29" s="50"/>
      <c r="M29" s="50"/>
      <c r="N29" s="50"/>
      <c r="O29" s="50"/>
      <c r="P29" s="50"/>
      <c r="Q29" s="57"/>
      <c r="R29" s="58"/>
      <c r="S29" s="58"/>
      <c r="T29" s="58"/>
      <c r="U29" s="58"/>
      <c r="V29" s="256"/>
      <c r="W29" s="59"/>
      <c r="X29" s="60"/>
      <c r="Y29" s="27"/>
      <c r="Z29" s="27"/>
      <c r="AA29" s="27"/>
      <c r="AB29" s="27"/>
      <c r="AC29" s="27"/>
      <c r="AD29" s="26"/>
      <c r="AE29" s="9"/>
    </row>
    <row r="30" spans="1:31" ht="27.75" customHeight="1">
      <c r="A30" s="14">
        <v>22</v>
      </c>
      <c r="B30" s="300"/>
      <c r="C30" s="16"/>
      <c r="D30" s="257"/>
      <c r="E30" s="301"/>
      <c r="F30" s="303"/>
      <c r="G30" s="302"/>
      <c r="H30" s="18"/>
      <c r="I30" s="50"/>
      <c r="J30" s="50"/>
      <c r="K30" s="50"/>
      <c r="L30" s="50"/>
      <c r="M30" s="50"/>
      <c r="N30" s="50"/>
      <c r="O30" s="50"/>
      <c r="P30" s="50"/>
      <c r="Q30" s="57"/>
      <c r="R30" s="58"/>
      <c r="S30" s="58"/>
      <c r="T30" s="58"/>
      <c r="U30" s="58"/>
      <c r="V30" s="256"/>
      <c r="W30" s="59"/>
      <c r="X30" s="60"/>
      <c r="Y30" s="27"/>
      <c r="Z30" s="27"/>
      <c r="AA30" s="27"/>
      <c r="AB30" s="27"/>
      <c r="AC30" s="27"/>
      <c r="AD30" s="26"/>
      <c r="AE30" s="9"/>
    </row>
    <row r="31" spans="1:31" ht="27.75" customHeight="1">
      <c r="A31" s="14">
        <v>23</v>
      </c>
      <c r="B31" s="300"/>
      <c r="C31" s="16"/>
      <c r="D31" s="257"/>
      <c r="E31" s="301"/>
      <c r="F31" s="303"/>
      <c r="G31" s="302"/>
      <c r="H31" s="18"/>
      <c r="I31" s="50"/>
      <c r="J31" s="50"/>
      <c r="K31" s="50"/>
      <c r="L31" s="50"/>
      <c r="M31" s="50"/>
      <c r="N31" s="50"/>
      <c r="O31" s="50"/>
      <c r="P31" s="50"/>
      <c r="Q31" s="57"/>
      <c r="R31" s="58"/>
      <c r="S31" s="58"/>
      <c r="T31" s="58"/>
      <c r="U31" s="58"/>
      <c r="V31" s="256"/>
      <c r="W31" s="59"/>
      <c r="X31" s="60"/>
      <c r="Y31" s="27"/>
      <c r="Z31" s="27"/>
      <c r="AA31" s="27"/>
      <c r="AB31" s="27"/>
      <c r="AC31" s="27"/>
      <c r="AD31" s="26"/>
      <c r="AE31" s="9"/>
    </row>
    <row r="32" spans="1:31" ht="27.75" customHeight="1">
      <c r="A32" s="14">
        <v>24</v>
      </c>
      <c r="B32" s="300"/>
      <c r="C32" s="16"/>
      <c r="D32" s="257"/>
      <c r="E32" s="301"/>
      <c r="F32" s="303"/>
      <c r="G32" s="302"/>
      <c r="H32" s="18"/>
      <c r="I32" s="50"/>
      <c r="J32" s="50"/>
      <c r="K32" s="50"/>
      <c r="L32" s="50"/>
      <c r="M32" s="50"/>
      <c r="N32" s="50"/>
      <c r="O32" s="50"/>
      <c r="P32" s="50"/>
      <c r="Q32" s="57"/>
      <c r="R32" s="58"/>
      <c r="S32" s="58"/>
      <c r="T32" s="58"/>
      <c r="U32" s="58"/>
      <c r="V32" s="256"/>
      <c r="W32" s="59"/>
      <c r="X32" s="60"/>
      <c r="Y32" s="27"/>
      <c r="Z32" s="27"/>
      <c r="AA32" s="27"/>
      <c r="AB32" s="27"/>
      <c r="AC32" s="27"/>
      <c r="AD32" s="26"/>
      <c r="AE32" s="9"/>
    </row>
    <row r="33" spans="1:31" ht="27.75" customHeight="1">
      <c r="A33" s="14">
        <v>25</v>
      </c>
      <c r="B33" s="300"/>
      <c r="C33" s="16"/>
      <c r="D33" s="257"/>
      <c r="E33" s="301"/>
      <c r="F33" s="303"/>
      <c r="G33" s="302"/>
      <c r="H33" s="18"/>
      <c r="I33" s="50"/>
      <c r="J33" s="50"/>
      <c r="K33" s="50"/>
      <c r="L33" s="50"/>
      <c r="M33" s="50"/>
      <c r="N33" s="50"/>
      <c r="O33" s="50"/>
      <c r="P33" s="50"/>
      <c r="Q33" s="57"/>
      <c r="R33" s="58"/>
      <c r="S33" s="58"/>
      <c r="T33" s="58"/>
      <c r="U33" s="58"/>
      <c r="V33" s="256"/>
      <c r="W33" s="59"/>
      <c r="X33" s="60"/>
      <c r="Y33" s="27"/>
      <c r="Z33" s="27"/>
      <c r="AA33" s="27"/>
      <c r="AB33" s="27"/>
      <c r="AC33" s="27"/>
      <c r="AD33" s="26"/>
      <c r="AE33" s="9"/>
    </row>
    <row r="34" spans="1:31" ht="27.75" customHeight="1">
      <c r="A34" s="14">
        <v>26</v>
      </c>
      <c r="B34" s="300"/>
      <c r="C34" s="16"/>
      <c r="D34" s="257"/>
      <c r="E34" s="301"/>
      <c r="F34" s="303"/>
      <c r="G34" s="302"/>
      <c r="H34" s="18"/>
      <c r="I34" s="50"/>
      <c r="J34" s="50"/>
      <c r="K34" s="50"/>
      <c r="L34" s="50"/>
      <c r="M34" s="50"/>
      <c r="N34" s="50"/>
      <c r="O34" s="50"/>
      <c r="P34" s="50"/>
      <c r="Q34" s="57"/>
      <c r="R34" s="58"/>
      <c r="S34" s="58"/>
      <c r="T34" s="58"/>
      <c r="U34" s="58"/>
      <c r="V34" s="256"/>
      <c r="W34" s="59"/>
      <c r="X34" s="60"/>
      <c r="Y34" s="27"/>
      <c r="Z34" s="27"/>
      <c r="AA34" s="27"/>
      <c r="AB34" s="27"/>
      <c r="AC34" s="27"/>
      <c r="AD34" s="26"/>
      <c r="AE34" s="9"/>
    </row>
    <row r="35" spans="1:31" ht="27.75" customHeight="1">
      <c r="A35" s="14">
        <v>27</v>
      </c>
      <c r="B35" s="300"/>
      <c r="C35" s="16"/>
      <c r="D35" s="257"/>
      <c r="E35" s="301"/>
      <c r="F35" s="303"/>
      <c r="G35" s="302"/>
      <c r="H35" s="18"/>
      <c r="I35" s="50"/>
      <c r="J35" s="50"/>
      <c r="K35" s="50"/>
      <c r="L35" s="50"/>
      <c r="M35" s="50"/>
      <c r="N35" s="50"/>
      <c r="O35" s="50"/>
      <c r="P35" s="50"/>
      <c r="Q35" s="57"/>
      <c r="R35" s="58"/>
      <c r="S35" s="58"/>
      <c r="T35" s="58"/>
      <c r="U35" s="58"/>
      <c r="V35" s="256"/>
      <c r="W35" s="59"/>
      <c r="X35" s="60"/>
      <c r="Y35" s="27"/>
      <c r="Z35" s="27"/>
      <c r="AA35" s="27"/>
      <c r="AB35" s="27"/>
      <c r="AC35" s="27"/>
      <c r="AD35" s="26"/>
      <c r="AE35" s="9"/>
    </row>
    <row r="36" spans="1:31" ht="27.75" customHeight="1">
      <c r="A36" s="14">
        <v>28</v>
      </c>
      <c r="B36" s="300"/>
      <c r="C36" s="16"/>
      <c r="D36" s="257"/>
      <c r="E36" s="301"/>
      <c r="F36" s="303"/>
      <c r="G36" s="302"/>
      <c r="H36" s="18"/>
      <c r="I36" s="50"/>
      <c r="J36" s="50"/>
      <c r="K36" s="50"/>
      <c r="L36" s="50"/>
      <c r="M36" s="50"/>
      <c r="N36" s="50"/>
      <c r="O36" s="50"/>
      <c r="P36" s="50"/>
      <c r="Q36" s="57"/>
      <c r="R36" s="58"/>
      <c r="S36" s="58"/>
      <c r="T36" s="58"/>
      <c r="U36" s="58"/>
      <c r="V36" s="256"/>
      <c r="W36" s="59"/>
      <c r="X36" s="60"/>
      <c r="Y36" s="27"/>
      <c r="Z36" s="27"/>
      <c r="AA36" s="27"/>
      <c r="AB36" s="27"/>
      <c r="AC36" s="27"/>
      <c r="AD36" s="26"/>
      <c r="AE36" s="9"/>
    </row>
    <row r="37" spans="1:31" ht="27.75" customHeight="1">
      <c r="A37" s="14">
        <v>29</v>
      </c>
      <c r="B37" s="300"/>
      <c r="C37" s="16"/>
      <c r="D37" s="257"/>
      <c r="E37" s="301"/>
      <c r="F37" s="303"/>
      <c r="G37" s="302"/>
      <c r="H37" s="18"/>
      <c r="I37" s="50"/>
      <c r="J37" s="50"/>
      <c r="K37" s="50"/>
      <c r="L37" s="50"/>
      <c r="M37" s="50"/>
      <c r="N37" s="50"/>
      <c r="O37" s="50"/>
      <c r="P37" s="50"/>
      <c r="Q37" s="57"/>
      <c r="R37" s="58"/>
      <c r="S37" s="58"/>
      <c r="T37" s="58"/>
      <c r="U37" s="58"/>
      <c r="V37" s="256"/>
      <c r="W37" s="59"/>
      <c r="X37" s="60"/>
      <c r="Y37" s="27"/>
      <c r="Z37" s="27"/>
      <c r="AA37" s="27"/>
      <c r="AB37" s="27"/>
      <c r="AC37" s="27"/>
      <c r="AD37" s="26"/>
      <c r="AE37" s="9"/>
    </row>
    <row r="38" spans="1:31" ht="27.75" customHeight="1">
      <c r="A38" s="14">
        <v>30</v>
      </c>
      <c r="B38" s="300"/>
      <c r="C38" s="16"/>
      <c r="D38" s="257"/>
      <c r="E38" s="301"/>
      <c r="F38" s="303"/>
      <c r="G38" s="302"/>
      <c r="H38" s="18"/>
      <c r="I38" s="50"/>
      <c r="J38" s="50"/>
      <c r="K38" s="50"/>
      <c r="L38" s="50"/>
      <c r="M38" s="50"/>
      <c r="N38" s="50"/>
      <c r="O38" s="50"/>
      <c r="P38" s="50"/>
      <c r="Q38" s="57"/>
      <c r="R38" s="58"/>
      <c r="S38" s="58"/>
      <c r="T38" s="58"/>
      <c r="U38" s="58"/>
      <c r="V38" s="256"/>
      <c r="W38" s="59"/>
      <c r="X38" s="60"/>
      <c r="Y38" s="27"/>
      <c r="Z38" s="27"/>
      <c r="AA38" s="27"/>
      <c r="AB38" s="27"/>
      <c r="AC38" s="27"/>
      <c r="AD38" s="26"/>
      <c r="AE38" s="9"/>
    </row>
    <row r="39" spans="1:31" ht="27.75" customHeight="1">
      <c r="A39" s="14">
        <v>31</v>
      </c>
      <c r="B39" s="300"/>
      <c r="C39" s="16"/>
      <c r="D39" s="257"/>
      <c r="E39" s="301"/>
      <c r="F39" s="303"/>
      <c r="G39" s="302"/>
      <c r="H39" s="18"/>
      <c r="I39" s="50"/>
      <c r="J39" s="50"/>
      <c r="K39" s="50"/>
      <c r="L39" s="50"/>
      <c r="M39" s="50"/>
      <c r="N39" s="50"/>
      <c r="O39" s="50"/>
      <c r="P39" s="50"/>
      <c r="Q39" s="57"/>
      <c r="R39" s="58"/>
      <c r="S39" s="58"/>
      <c r="T39" s="58"/>
      <c r="U39" s="58"/>
      <c r="V39" s="256"/>
      <c r="W39" s="59"/>
      <c r="X39" s="60"/>
      <c r="Y39" s="27"/>
      <c r="Z39" s="27"/>
      <c r="AA39" s="27"/>
      <c r="AB39" s="27"/>
      <c r="AC39" s="27"/>
      <c r="AD39" s="26"/>
      <c r="AE39" s="9"/>
    </row>
    <row r="40" spans="1:31" ht="27.75" customHeight="1">
      <c r="A40" s="14">
        <v>32</v>
      </c>
      <c r="B40" s="300"/>
      <c r="C40" s="16"/>
      <c r="D40" s="257"/>
      <c r="E40" s="301"/>
      <c r="F40" s="303"/>
      <c r="G40" s="302"/>
      <c r="H40" s="18"/>
      <c r="I40" s="50"/>
      <c r="J40" s="50"/>
      <c r="K40" s="50"/>
      <c r="L40" s="50"/>
      <c r="M40" s="50"/>
      <c r="N40" s="50"/>
      <c r="O40" s="50"/>
      <c r="P40" s="50"/>
      <c r="Q40" s="57"/>
      <c r="R40" s="58"/>
      <c r="S40" s="58"/>
      <c r="T40" s="58"/>
      <c r="U40" s="58"/>
      <c r="V40" s="256"/>
      <c r="W40" s="59"/>
      <c r="X40" s="60"/>
      <c r="Y40" s="27"/>
      <c r="Z40" s="27"/>
      <c r="AA40" s="27"/>
      <c r="AB40" s="27"/>
      <c r="AC40" s="27"/>
      <c r="AD40" s="26"/>
      <c r="AE40" s="9"/>
    </row>
    <row r="41" spans="1:31" ht="27.75" customHeight="1">
      <c r="A41" s="14">
        <v>33</v>
      </c>
      <c r="B41" s="300"/>
      <c r="C41" s="16"/>
      <c r="D41" s="257"/>
      <c r="E41" s="301"/>
      <c r="F41" s="303"/>
      <c r="G41" s="302"/>
      <c r="H41" s="18"/>
      <c r="I41" s="50"/>
      <c r="J41" s="50"/>
      <c r="K41" s="50"/>
      <c r="L41" s="50"/>
      <c r="M41" s="50"/>
      <c r="N41" s="50"/>
      <c r="O41" s="50"/>
      <c r="P41" s="50"/>
      <c r="Q41" s="57"/>
      <c r="R41" s="58"/>
      <c r="S41" s="58"/>
      <c r="T41" s="58"/>
      <c r="U41" s="58"/>
      <c r="V41" s="256"/>
      <c r="W41" s="59"/>
      <c r="X41" s="60"/>
      <c r="Y41" s="27"/>
      <c r="Z41" s="27"/>
      <c r="AA41" s="27"/>
      <c r="AB41" s="27"/>
      <c r="AC41" s="27"/>
      <c r="AD41" s="26"/>
      <c r="AE41" s="9"/>
    </row>
    <row r="42" spans="1:31" ht="27.75" customHeight="1">
      <c r="A42" s="14">
        <v>34</v>
      </c>
      <c r="B42" s="300"/>
      <c r="C42" s="16"/>
      <c r="D42" s="257"/>
      <c r="E42" s="301"/>
      <c r="F42" s="303"/>
      <c r="G42" s="302"/>
      <c r="H42" s="18"/>
      <c r="I42" s="50"/>
      <c r="J42" s="50"/>
      <c r="K42" s="50"/>
      <c r="L42" s="50"/>
      <c r="M42" s="50"/>
      <c r="N42" s="50"/>
      <c r="O42" s="50"/>
      <c r="P42" s="50"/>
      <c r="Q42" s="57"/>
      <c r="R42" s="58"/>
      <c r="S42" s="58"/>
      <c r="T42" s="58"/>
      <c r="U42" s="58"/>
      <c r="V42" s="256"/>
      <c r="W42" s="59"/>
      <c r="X42" s="60"/>
      <c r="Y42" s="27"/>
      <c r="Z42" s="27"/>
      <c r="AA42" s="27"/>
      <c r="AB42" s="27"/>
      <c r="AC42" s="27"/>
      <c r="AD42" s="26"/>
      <c r="AE42" s="9"/>
    </row>
    <row r="43" spans="1:31" ht="27.75" customHeight="1">
      <c r="A43" s="14">
        <v>35</v>
      </c>
      <c r="B43" s="300"/>
      <c r="C43" s="16"/>
      <c r="D43" s="257"/>
      <c r="E43" s="301"/>
      <c r="F43" s="303"/>
      <c r="G43" s="302"/>
      <c r="H43" s="18"/>
      <c r="I43" s="50"/>
      <c r="J43" s="50"/>
      <c r="K43" s="50"/>
      <c r="L43" s="50"/>
      <c r="M43" s="50"/>
      <c r="N43" s="50"/>
      <c r="O43" s="50"/>
      <c r="P43" s="50"/>
      <c r="Q43" s="57"/>
      <c r="R43" s="58"/>
      <c r="S43" s="58"/>
      <c r="T43" s="58"/>
      <c r="U43" s="58"/>
      <c r="V43" s="256"/>
      <c r="W43" s="59"/>
      <c r="X43" s="60"/>
      <c r="Y43" s="27"/>
      <c r="Z43" s="27"/>
      <c r="AA43" s="27"/>
      <c r="AB43" s="27"/>
      <c r="AC43" s="27"/>
      <c r="AD43" s="26"/>
      <c r="AE43" s="9"/>
    </row>
    <row r="44" spans="1:31" ht="27.75" customHeight="1">
      <c r="A44" s="14">
        <v>36</v>
      </c>
      <c r="B44" s="300"/>
      <c r="C44" s="16"/>
      <c r="D44" s="257"/>
      <c r="E44" s="301"/>
      <c r="F44" s="303"/>
      <c r="G44" s="302"/>
      <c r="H44" s="18"/>
      <c r="I44" s="50"/>
      <c r="J44" s="50"/>
      <c r="K44" s="50"/>
      <c r="L44" s="50"/>
      <c r="M44" s="50"/>
      <c r="N44" s="50"/>
      <c r="O44" s="50"/>
      <c r="P44" s="50"/>
      <c r="Q44" s="57"/>
      <c r="R44" s="58"/>
      <c r="S44" s="58"/>
      <c r="T44" s="58"/>
      <c r="U44" s="58"/>
      <c r="V44" s="256"/>
      <c r="W44" s="59"/>
      <c r="X44" s="60"/>
      <c r="Y44" s="27"/>
      <c r="Z44" s="27"/>
      <c r="AA44" s="27"/>
      <c r="AB44" s="27"/>
      <c r="AC44" s="27"/>
      <c r="AD44" s="26"/>
      <c r="AE44" s="9"/>
    </row>
    <row r="45" spans="1:31" ht="27.75" customHeight="1">
      <c r="A45" s="14">
        <v>37</v>
      </c>
      <c r="B45" s="300"/>
      <c r="C45" s="16"/>
      <c r="D45" s="257"/>
      <c r="E45" s="301"/>
      <c r="F45" s="303"/>
      <c r="G45" s="302"/>
      <c r="H45" s="18"/>
      <c r="I45" s="50"/>
      <c r="J45" s="50"/>
      <c r="K45" s="50"/>
      <c r="L45" s="50"/>
      <c r="M45" s="50"/>
      <c r="N45" s="50"/>
      <c r="O45" s="50"/>
      <c r="P45" s="50"/>
      <c r="Q45" s="57"/>
      <c r="R45" s="58"/>
      <c r="S45" s="58"/>
      <c r="T45" s="58"/>
      <c r="U45" s="58"/>
      <c r="V45" s="256"/>
      <c r="W45" s="59"/>
      <c r="X45" s="60"/>
      <c r="Y45" s="27"/>
      <c r="Z45" s="27"/>
      <c r="AA45" s="27"/>
      <c r="AB45" s="27"/>
      <c r="AC45" s="27"/>
      <c r="AD45" s="26"/>
      <c r="AE45" s="9"/>
    </row>
    <row r="46" spans="1:31" ht="27.75" customHeight="1">
      <c r="A46" s="14">
        <v>38</v>
      </c>
      <c r="B46" s="300"/>
      <c r="C46" s="16"/>
      <c r="D46" s="257"/>
      <c r="E46" s="301"/>
      <c r="F46" s="303"/>
      <c r="G46" s="302"/>
      <c r="H46" s="18"/>
      <c r="I46" s="50"/>
      <c r="J46" s="50"/>
      <c r="K46" s="50"/>
      <c r="L46" s="50"/>
      <c r="M46" s="50"/>
      <c r="N46" s="50"/>
      <c r="O46" s="50"/>
      <c r="P46" s="50"/>
      <c r="Q46" s="57"/>
      <c r="R46" s="58"/>
      <c r="S46" s="58"/>
      <c r="T46" s="58"/>
      <c r="U46" s="58"/>
      <c r="V46" s="256"/>
      <c r="W46" s="59"/>
      <c r="X46" s="60"/>
      <c r="Y46" s="27"/>
      <c r="Z46" s="27"/>
      <c r="AA46" s="27"/>
      <c r="AB46" s="27"/>
      <c r="AC46" s="27"/>
      <c r="AD46" s="26"/>
      <c r="AE46" s="9"/>
    </row>
    <row r="47" spans="1:31" ht="27.75" customHeight="1">
      <c r="A47" s="14">
        <v>39</v>
      </c>
      <c r="B47" s="300"/>
      <c r="C47" s="16"/>
      <c r="D47" s="257"/>
      <c r="E47" s="301"/>
      <c r="F47" s="303"/>
      <c r="G47" s="302"/>
      <c r="H47" s="18"/>
      <c r="I47" s="50"/>
      <c r="J47" s="50"/>
      <c r="K47" s="50"/>
      <c r="L47" s="50"/>
      <c r="M47" s="50"/>
      <c r="N47" s="50"/>
      <c r="O47" s="50"/>
      <c r="P47" s="50"/>
      <c r="Q47" s="57"/>
      <c r="R47" s="58"/>
      <c r="S47" s="58"/>
      <c r="T47" s="58"/>
      <c r="U47" s="58"/>
      <c r="V47" s="256"/>
      <c r="W47" s="59"/>
      <c r="X47" s="60"/>
      <c r="Y47" s="27"/>
      <c r="Z47" s="27"/>
      <c r="AA47" s="27"/>
      <c r="AB47" s="27"/>
      <c r="AC47" s="27"/>
      <c r="AD47" s="26"/>
      <c r="AE47" s="9"/>
    </row>
    <row r="48" spans="1:31" ht="27.75" customHeight="1">
      <c r="A48" s="14">
        <v>40</v>
      </c>
      <c r="B48" s="300"/>
      <c r="C48" s="16"/>
      <c r="D48" s="257"/>
      <c r="E48" s="301"/>
      <c r="F48" s="303"/>
      <c r="G48" s="302"/>
      <c r="H48" s="18"/>
      <c r="I48" s="50"/>
      <c r="J48" s="50"/>
      <c r="K48" s="50"/>
      <c r="L48" s="50"/>
      <c r="M48" s="50"/>
      <c r="N48" s="50"/>
      <c r="O48" s="50"/>
      <c r="P48" s="50"/>
      <c r="Q48" s="57"/>
      <c r="R48" s="58"/>
      <c r="S48" s="58"/>
      <c r="T48" s="58"/>
      <c r="U48" s="58"/>
      <c r="V48" s="256"/>
      <c r="W48" s="59"/>
      <c r="X48" s="60"/>
      <c r="Y48" s="27"/>
      <c r="Z48" s="27"/>
      <c r="AA48" s="27"/>
      <c r="AB48" s="27"/>
      <c r="AC48" s="27"/>
      <c r="AD48" s="26"/>
      <c r="AE48" s="9"/>
    </row>
    <row r="49" spans="1:31" ht="27.75" customHeight="1">
      <c r="A49" s="14">
        <v>41</v>
      </c>
      <c r="B49" s="300"/>
      <c r="C49" s="16"/>
      <c r="D49" s="257"/>
      <c r="E49" s="301"/>
      <c r="F49" s="303"/>
      <c r="G49" s="302"/>
      <c r="H49" s="18"/>
      <c r="I49" s="50"/>
      <c r="J49" s="50"/>
      <c r="K49" s="50"/>
      <c r="L49" s="50"/>
      <c r="M49" s="50"/>
      <c r="N49" s="50"/>
      <c r="O49" s="50"/>
      <c r="P49" s="50"/>
      <c r="Q49" s="57"/>
      <c r="R49" s="58"/>
      <c r="S49" s="58"/>
      <c r="T49" s="58"/>
      <c r="U49" s="58"/>
      <c r="V49" s="256"/>
      <c r="W49" s="59"/>
      <c r="X49" s="60"/>
      <c r="Y49" s="27"/>
      <c r="Z49" s="27"/>
      <c r="AA49" s="27"/>
      <c r="AB49" s="27"/>
      <c r="AC49" s="27"/>
      <c r="AD49" s="26"/>
      <c r="AE49" s="9"/>
    </row>
    <row r="50" spans="1:31" ht="27.75" customHeight="1">
      <c r="A50" s="14">
        <v>42</v>
      </c>
      <c r="B50" s="300"/>
      <c r="C50" s="16"/>
      <c r="D50" s="257"/>
      <c r="E50" s="301"/>
      <c r="F50" s="303"/>
      <c r="G50" s="302"/>
      <c r="H50" s="18"/>
      <c r="I50" s="50"/>
      <c r="J50" s="50"/>
      <c r="K50" s="50"/>
      <c r="L50" s="50"/>
      <c r="M50" s="50"/>
      <c r="N50" s="50"/>
      <c r="O50" s="50"/>
      <c r="P50" s="50"/>
      <c r="Q50" s="57"/>
      <c r="R50" s="58"/>
      <c r="S50" s="58"/>
      <c r="T50" s="58"/>
      <c r="U50" s="58"/>
      <c r="V50" s="256"/>
      <c r="W50" s="59"/>
      <c r="X50" s="60"/>
      <c r="Y50" s="27"/>
      <c r="Z50" s="27"/>
      <c r="AA50" s="27"/>
      <c r="AB50" s="27"/>
      <c r="AC50" s="27"/>
      <c r="AD50" s="26"/>
      <c r="AE50" s="9"/>
    </row>
    <row r="51" spans="1:31" ht="27.75" customHeight="1">
      <c r="A51" s="14">
        <v>43</v>
      </c>
      <c r="B51" s="300"/>
      <c r="C51" s="16"/>
      <c r="D51" s="257"/>
      <c r="E51" s="301"/>
      <c r="F51" s="303"/>
      <c r="G51" s="302"/>
      <c r="H51" s="18"/>
      <c r="I51" s="50"/>
      <c r="J51" s="50"/>
      <c r="K51" s="50"/>
      <c r="L51" s="50"/>
      <c r="M51" s="50"/>
      <c r="N51" s="50"/>
      <c r="O51" s="50"/>
      <c r="P51" s="50"/>
      <c r="Q51" s="57"/>
      <c r="R51" s="58"/>
      <c r="S51" s="58"/>
      <c r="T51" s="58"/>
      <c r="U51" s="58"/>
      <c r="V51" s="256"/>
      <c r="W51" s="59"/>
      <c r="X51" s="60"/>
      <c r="Y51" s="27"/>
      <c r="Z51" s="27"/>
      <c r="AA51" s="27"/>
      <c r="AB51" s="27"/>
      <c r="AC51" s="27"/>
      <c r="AD51" s="26"/>
      <c r="AE51" s="9"/>
    </row>
    <row r="52" spans="1:31" ht="27.75" customHeight="1">
      <c r="A52" s="14">
        <v>44</v>
      </c>
      <c r="B52" s="300"/>
      <c r="C52" s="16"/>
      <c r="D52" s="257"/>
      <c r="E52" s="301"/>
      <c r="F52" s="303"/>
      <c r="G52" s="302"/>
      <c r="H52" s="18"/>
      <c r="I52" s="50"/>
      <c r="J52" s="50"/>
      <c r="K52" s="50"/>
      <c r="L52" s="50"/>
      <c r="M52" s="50"/>
      <c r="N52" s="50"/>
      <c r="O52" s="50"/>
      <c r="P52" s="50"/>
      <c r="Q52" s="57"/>
      <c r="R52" s="58"/>
      <c r="S52" s="58"/>
      <c r="T52" s="58"/>
      <c r="U52" s="58"/>
      <c r="V52" s="256"/>
      <c r="W52" s="59"/>
      <c r="X52" s="60"/>
      <c r="Y52" s="27"/>
      <c r="Z52" s="27"/>
      <c r="AA52" s="27"/>
      <c r="AB52" s="27"/>
      <c r="AC52" s="27"/>
      <c r="AD52" s="26"/>
      <c r="AE52" s="9"/>
    </row>
    <row r="53" spans="1:31" ht="27.75" customHeight="1">
      <c r="A53" s="14">
        <v>45</v>
      </c>
      <c r="B53" s="300"/>
      <c r="C53" s="16"/>
      <c r="D53" s="257"/>
      <c r="E53" s="301"/>
      <c r="F53" s="303"/>
      <c r="G53" s="302"/>
      <c r="H53" s="18"/>
      <c r="I53" s="50"/>
      <c r="J53" s="50"/>
      <c r="K53" s="50"/>
      <c r="L53" s="50"/>
      <c r="M53" s="50"/>
      <c r="N53" s="50"/>
      <c r="O53" s="50"/>
      <c r="P53" s="50"/>
      <c r="Q53" s="57"/>
      <c r="R53" s="58"/>
      <c r="S53" s="58"/>
      <c r="T53" s="58"/>
      <c r="U53" s="58"/>
      <c r="V53" s="256"/>
      <c r="W53" s="59"/>
      <c r="X53" s="60"/>
      <c r="Y53" s="27"/>
      <c r="Z53" s="27"/>
      <c r="AA53" s="27"/>
      <c r="AB53" s="27"/>
      <c r="AC53" s="27"/>
      <c r="AD53" s="26"/>
      <c r="AE53" s="9"/>
    </row>
    <row r="54" spans="1:31" ht="27.75" customHeight="1">
      <c r="A54" s="14">
        <v>46</v>
      </c>
      <c r="B54" s="300"/>
      <c r="C54" s="16"/>
      <c r="D54" s="257"/>
      <c r="E54" s="301"/>
      <c r="F54" s="303"/>
      <c r="G54" s="302"/>
      <c r="H54" s="18"/>
      <c r="I54" s="50"/>
      <c r="J54" s="50"/>
      <c r="K54" s="50"/>
      <c r="L54" s="50"/>
      <c r="M54" s="50"/>
      <c r="N54" s="50"/>
      <c r="O54" s="50"/>
      <c r="P54" s="50"/>
      <c r="Q54" s="57"/>
      <c r="R54" s="58"/>
      <c r="S54" s="58"/>
      <c r="T54" s="58"/>
      <c r="U54" s="58"/>
      <c r="V54" s="256"/>
      <c r="W54" s="59"/>
      <c r="X54" s="60"/>
      <c r="Y54" s="27"/>
      <c r="Z54" s="27"/>
      <c r="AA54" s="27"/>
      <c r="AB54" s="27"/>
      <c r="AC54" s="27"/>
      <c r="AD54" s="26"/>
      <c r="AE54" s="9"/>
    </row>
    <row r="55" spans="1:31" ht="27.75" customHeight="1">
      <c r="A55" s="14">
        <v>47</v>
      </c>
      <c r="B55" s="300"/>
      <c r="C55" s="16"/>
      <c r="D55" s="257"/>
      <c r="E55" s="301"/>
      <c r="F55" s="303"/>
      <c r="G55" s="302"/>
      <c r="H55" s="18"/>
      <c r="I55" s="50"/>
      <c r="J55" s="50"/>
      <c r="K55" s="50"/>
      <c r="L55" s="50"/>
      <c r="M55" s="50"/>
      <c r="N55" s="50"/>
      <c r="O55" s="50"/>
      <c r="P55" s="50"/>
      <c r="Q55" s="57"/>
      <c r="R55" s="58"/>
      <c r="S55" s="58"/>
      <c r="T55" s="58"/>
      <c r="U55" s="58"/>
      <c r="V55" s="256"/>
      <c r="W55" s="59"/>
      <c r="X55" s="60"/>
      <c r="Y55" s="27"/>
      <c r="Z55" s="27"/>
      <c r="AA55" s="27"/>
      <c r="AB55" s="27"/>
      <c r="AC55" s="27"/>
      <c r="AD55" s="26"/>
      <c r="AE55" s="9"/>
    </row>
    <row r="56" spans="1:31" ht="27.75" customHeight="1">
      <c r="A56" s="14">
        <v>48</v>
      </c>
      <c r="B56" s="300"/>
      <c r="C56" s="16"/>
      <c r="D56" s="257"/>
      <c r="E56" s="301"/>
      <c r="F56" s="303"/>
      <c r="G56" s="302"/>
      <c r="H56" s="18"/>
      <c r="I56" s="50"/>
      <c r="J56" s="50"/>
      <c r="K56" s="50"/>
      <c r="L56" s="50"/>
      <c r="M56" s="50"/>
      <c r="N56" s="50"/>
      <c r="O56" s="50"/>
      <c r="P56" s="50"/>
      <c r="Q56" s="57"/>
      <c r="R56" s="58"/>
      <c r="S56" s="58"/>
      <c r="T56" s="58"/>
      <c r="U56" s="58"/>
      <c r="V56" s="256"/>
      <c r="W56" s="59"/>
      <c r="X56" s="60"/>
      <c r="Y56" s="27"/>
      <c r="Z56" s="27"/>
      <c r="AA56" s="27"/>
      <c r="AB56" s="27"/>
      <c r="AC56" s="27"/>
      <c r="AD56" s="26"/>
      <c r="AE56" s="9"/>
    </row>
    <row r="57" spans="1:31" ht="27.75" customHeight="1">
      <c r="A57" s="14">
        <v>49</v>
      </c>
      <c r="B57" s="300"/>
      <c r="C57" s="16"/>
      <c r="D57" s="257"/>
      <c r="E57" s="301"/>
      <c r="F57" s="303"/>
      <c r="G57" s="302"/>
      <c r="H57" s="18"/>
      <c r="I57" s="50"/>
      <c r="J57" s="50"/>
      <c r="K57" s="50"/>
      <c r="L57" s="50"/>
      <c r="M57" s="50"/>
      <c r="N57" s="50"/>
      <c r="O57" s="50"/>
      <c r="P57" s="50"/>
      <c r="Q57" s="57"/>
      <c r="R57" s="58"/>
      <c r="S57" s="58"/>
      <c r="T57" s="58"/>
      <c r="U57" s="58"/>
      <c r="V57" s="256"/>
      <c r="W57" s="59"/>
      <c r="X57" s="60"/>
      <c r="Y57" s="27"/>
      <c r="Z57" s="27"/>
      <c r="AA57" s="27"/>
      <c r="AB57" s="27"/>
      <c r="AC57" s="27"/>
      <c r="AD57" s="26"/>
      <c r="AE57" s="9"/>
    </row>
    <row r="58" spans="1:31" ht="27.75" customHeight="1">
      <c r="A58" s="14">
        <v>50</v>
      </c>
      <c r="B58" s="300"/>
      <c r="C58" s="16"/>
      <c r="D58" s="257"/>
      <c r="E58" s="301"/>
      <c r="F58" s="303"/>
      <c r="G58" s="302"/>
      <c r="H58" s="18"/>
      <c r="I58" s="50"/>
      <c r="J58" s="50"/>
      <c r="K58" s="50"/>
      <c r="L58" s="50"/>
      <c r="M58" s="50"/>
      <c r="N58" s="50"/>
      <c r="O58" s="50"/>
      <c r="P58" s="50"/>
      <c r="Q58" s="57"/>
      <c r="R58" s="58"/>
      <c r="S58" s="58"/>
      <c r="T58" s="58"/>
      <c r="U58" s="58"/>
      <c r="V58" s="256"/>
      <c r="W58" s="59"/>
      <c r="X58" s="60"/>
      <c r="Y58" s="27"/>
      <c r="Z58" s="27"/>
      <c r="AA58" s="27"/>
      <c r="AB58" s="27"/>
      <c r="AC58" s="27"/>
      <c r="AD58" s="26"/>
      <c r="AE58" s="9"/>
    </row>
    <row r="59" spans="1:31" ht="27.75" customHeight="1">
      <c r="A59" s="14">
        <v>51</v>
      </c>
      <c r="B59" s="300"/>
      <c r="C59" s="16"/>
      <c r="D59" s="257"/>
      <c r="E59" s="301"/>
      <c r="F59" s="303"/>
      <c r="G59" s="302"/>
      <c r="H59" s="18"/>
      <c r="I59" s="50"/>
      <c r="J59" s="50"/>
      <c r="K59" s="50"/>
      <c r="L59" s="50"/>
      <c r="M59" s="50"/>
      <c r="N59" s="50"/>
      <c r="O59" s="50"/>
      <c r="P59" s="50"/>
      <c r="Q59" s="57"/>
      <c r="R59" s="58"/>
      <c r="S59" s="58"/>
      <c r="T59" s="58"/>
      <c r="U59" s="58"/>
      <c r="V59" s="256"/>
      <c r="W59" s="59"/>
      <c r="X59" s="60"/>
      <c r="Y59" s="27"/>
      <c r="Z59" s="27"/>
      <c r="AA59" s="27"/>
      <c r="AB59" s="27"/>
      <c r="AC59" s="27"/>
      <c r="AD59" s="26"/>
      <c r="AE59" s="9"/>
    </row>
    <row r="60" spans="1:31" ht="27.75" customHeight="1">
      <c r="A60" s="14">
        <v>52</v>
      </c>
      <c r="B60" s="300"/>
      <c r="C60" s="16"/>
      <c r="D60" s="257"/>
      <c r="E60" s="301"/>
      <c r="F60" s="303"/>
      <c r="G60" s="302"/>
      <c r="H60" s="18"/>
      <c r="I60" s="50"/>
      <c r="J60" s="50"/>
      <c r="K60" s="50"/>
      <c r="L60" s="50"/>
      <c r="M60" s="50"/>
      <c r="N60" s="50"/>
      <c r="O60" s="50"/>
      <c r="P60" s="50"/>
      <c r="Q60" s="57"/>
      <c r="R60" s="58"/>
      <c r="S60" s="58"/>
      <c r="T60" s="58"/>
      <c r="U60" s="58"/>
      <c r="V60" s="256"/>
      <c r="W60" s="59"/>
      <c r="X60" s="60"/>
      <c r="Y60" s="27"/>
      <c r="Z60" s="27"/>
      <c r="AA60" s="27"/>
      <c r="AB60" s="27"/>
      <c r="AC60" s="27"/>
      <c r="AD60" s="26"/>
      <c r="AE60" s="9"/>
    </row>
    <row r="61" spans="1:31" ht="27.75" customHeight="1">
      <c r="A61" s="14">
        <v>53</v>
      </c>
      <c r="B61" s="300"/>
      <c r="C61" s="16"/>
      <c r="D61" s="257"/>
      <c r="E61" s="301"/>
      <c r="F61" s="303"/>
      <c r="G61" s="302"/>
      <c r="H61" s="18"/>
      <c r="I61" s="50"/>
      <c r="J61" s="50"/>
      <c r="K61" s="50"/>
      <c r="L61" s="50"/>
      <c r="M61" s="50"/>
      <c r="N61" s="50"/>
      <c r="O61" s="50"/>
      <c r="P61" s="50"/>
      <c r="Q61" s="57"/>
      <c r="R61" s="58"/>
      <c r="S61" s="58"/>
      <c r="T61" s="58"/>
      <c r="U61" s="58"/>
      <c r="V61" s="256"/>
      <c r="W61" s="59"/>
      <c r="X61" s="60"/>
      <c r="Y61" s="27"/>
      <c r="Z61" s="27"/>
      <c r="AA61" s="27"/>
      <c r="AB61" s="27"/>
      <c r="AC61" s="27"/>
      <c r="AD61" s="26"/>
      <c r="AE61" s="9"/>
    </row>
    <row r="62" spans="1:31" ht="27.75" customHeight="1">
      <c r="A62" s="14">
        <v>54</v>
      </c>
      <c r="B62" s="300"/>
      <c r="C62" s="16"/>
      <c r="D62" s="257"/>
      <c r="E62" s="301"/>
      <c r="F62" s="303"/>
      <c r="G62" s="302"/>
      <c r="H62" s="18"/>
      <c r="I62" s="50"/>
      <c r="J62" s="50"/>
      <c r="K62" s="50"/>
      <c r="L62" s="50"/>
      <c r="M62" s="50"/>
      <c r="N62" s="50"/>
      <c r="O62" s="50"/>
      <c r="P62" s="50"/>
      <c r="Q62" s="57"/>
      <c r="R62" s="58"/>
      <c r="S62" s="58"/>
      <c r="T62" s="58"/>
      <c r="U62" s="58"/>
      <c r="V62" s="256"/>
      <c r="W62" s="59"/>
      <c r="X62" s="60"/>
      <c r="Y62" s="27"/>
      <c r="Z62" s="27"/>
      <c r="AA62" s="27"/>
      <c r="AB62" s="27"/>
      <c r="AC62" s="27"/>
      <c r="AD62" s="26"/>
      <c r="AE62" s="9"/>
    </row>
    <row r="63" spans="1:31" ht="27.75" customHeight="1">
      <c r="A63" s="14">
        <v>55</v>
      </c>
      <c r="B63" s="300"/>
      <c r="C63" s="16"/>
      <c r="D63" s="257"/>
      <c r="E63" s="301"/>
      <c r="F63" s="303"/>
      <c r="G63" s="302"/>
      <c r="H63" s="18"/>
      <c r="I63" s="50"/>
      <c r="J63" s="50"/>
      <c r="K63" s="50"/>
      <c r="L63" s="50"/>
      <c r="M63" s="50"/>
      <c r="N63" s="50"/>
      <c r="O63" s="50"/>
      <c r="P63" s="50"/>
      <c r="Q63" s="57"/>
      <c r="R63" s="58"/>
      <c r="S63" s="58"/>
      <c r="T63" s="58"/>
      <c r="U63" s="58"/>
      <c r="V63" s="256"/>
      <c r="W63" s="59"/>
      <c r="X63" s="60"/>
      <c r="Y63" s="27"/>
      <c r="Z63" s="27"/>
      <c r="AA63" s="27"/>
      <c r="AB63" s="27"/>
      <c r="AC63" s="27"/>
      <c r="AD63" s="26"/>
      <c r="AE63" s="9"/>
    </row>
    <row r="64" spans="1:31" ht="27.75" customHeight="1">
      <c r="A64" s="14">
        <v>56</v>
      </c>
      <c r="B64" s="300"/>
      <c r="C64" s="16"/>
      <c r="D64" s="257"/>
      <c r="E64" s="301"/>
      <c r="F64" s="303"/>
      <c r="G64" s="302"/>
      <c r="H64" s="18"/>
      <c r="I64" s="50"/>
      <c r="J64" s="50"/>
      <c r="K64" s="50"/>
      <c r="L64" s="50"/>
      <c r="M64" s="50"/>
      <c r="N64" s="50"/>
      <c r="O64" s="50"/>
      <c r="P64" s="50"/>
      <c r="Q64" s="57"/>
      <c r="R64" s="58"/>
      <c r="S64" s="58"/>
      <c r="T64" s="58"/>
      <c r="U64" s="58"/>
      <c r="V64" s="256"/>
      <c r="W64" s="59"/>
      <c r="X64" s="60"/>
      <c r="Y64" s="27"/>
      <c r="Z64" s="27"/>
      <c r="AA64" s="27"/>
      <c r="AB64" s="27"/>
      <c r="AC64" s="27"/>
      <c r="AD64" s="26"/>
      <c r="AE64" s="9"/>
    </row>
    <row r="65" spans="1:31" ht="27.75" customHeight="1">
      <c r="A65" s="14">
        <v>57</v>
      </c>
      <c r="B65" s="300"/>
      <c r="C65" s="16"/>
      <c r="D65" s="257"/>
      <c r="E65" s="301"/>
      <c r="F65" s="303"/>
      <c r="G65" s="302"/>
      <c r="H65" s="18"/>
      <c r="I65" s="50"/>
      <c r="J65" s="50"/>
      <c r="K65" s="50"/>
      <c r="L65" s="50"/>
      <c r="M65" s="50"/>
      <c r="N65" s="50"/>
      <c r="O65" s="50"/>
      <c r="P65" s="50"/>
      <c r="Q65" s="57"/>
      <c r="R65" s="58"/>
      <c r="S65" s="58"/>
      <c r="T65" s="58"/>
      <c r="U65" s="58"/>
      <c r="V65" s="256"/>
      <c r="W65" s="59"/>
      <c r="X65" s="60"/>
      <c r="Y65" s="27"/>
      <c r="Z65" s="27"/>
      <c r="AA65" s="27"/>
      <c r="AB65" s="27"/>
      <c r="AC65" s="27"/>
      <c r="AD65" s="26"/>
      <c r="AE65" s="9"/>
    </row>
    <row r="66" spans="1:31" ht="27.75" customHeight="1">
      <c r="A66" s="14">
        <v>58</v>
      </c>
      <c r="B66" s="300"/>
      <c r="C66" s="16"/>
      <c r="D66" s="257"/>
      <c r="E66" s="301"/>
      <c r="F66" s="303"/>
      <c r="G66" s="302"/>
      <c r="H66" s="18"/>
      <c r="I66" s="50"/>
      <c r="J66" s="50"/>
      <c r="K66" s="50"/>
      <c r="L66" s="50"/>
      <c r="M66" s="50"/>
      <c r="N66" s="50"/>
      <c r="O66" s="50"/>
      <c r="P66" s="50"/>
      <c r="Q66" s="57"/>
      <c r="R66" s="58"/>
      <c r="S66" s="58"/>
      <c r="T66" s="58"/>
      <c r="U66" s="58"/>
      <c r="V66" s="256"/>
      <c r="W66" s="59"/>
      <c r="X66" s="60"/>
      <c r="Y66" s="27"/>
      <c r="Z66" s="27"/>
      <c r="AA66" s="27"/>
      <c r="AB66" s="27"/>
      <c r="AC66" s="27"/>
      <c r="AD66" s="26"/>
      <c r="AE66" s="9"/>
    </row>
    <row r="67" spans="1:31" ht="27.75" customHeight="1">
      <c r="A67" s="14">
        <v>59</v>
      </c>
      <c r="B67" s="300"/>
      <c r="C67" s="16"/>
      <c r="D67" s="257"/>
      <c r="E67" s="301"/>
      <c r="F67" s="303"/>
      <c r="G67" s="302"/>
      <c r="H67" s="18"/>
      <c r="I67" s="50"/>
      <c r="J67" s="50"/>
      <c r="K67" s="50"/>
      <c r="L67" s="50"/>
      <c r="M67" s="50"/>
      <c r="N67" s="50"/>
      <c r="O67" s="50"/>
      <c r="P67" s="50"/>
      <c r="Q67" s="57"/>
      <c r="R67" s="58"/>
      <c r="S67" s="58"/>
      <c r="T67" s="58"/>
      <c r="U67" s="58"/>
      <c r="V67" s="256"/>
      <c r="W67" s="59"/>
      <c r="X67" s="60"/>
      <c r="Y67" s="27"/>
      <c r="Z67" s="27"/>
      <c r="AA67" s="27"/>
      <c r="AB67" s="27"/>
      <c r="AC67" s="27"/>
      <c r="AD67" s="26"/>
      <c r="AE67" s="9"/>
    </row>
    <row r="68" spans="1:31" ht="27.75" customHeight="1">
      <c r="A68" s="14">
        <v>60</v>
      </c>
      <c r="B68" s="300"/>
      <c r="C68" s="16"/>
      <c r="D68" s="257"/>
      <c r="E68" s="301"/>
      <c r="F68" s="303"/>
      <c r="G68" s="302"/>
      <c r="H68" s="18"/>
      <c r="I68" s="50"/>
      <c r="J68" s="50"/>
      <c r="K68" s="50"/>
      <c r="L68" s="50"/>
      <c r="M68" s="50"/>
      <c r="N68" s="50"/>
      <c r="O68" s="50"/>
      <c r="P68" s="50"/>
      <c r="Q68" s="57"/>
      <c r="R68" s="58"/>
      <c r="S68" s="58"/>
      <c r="T68" s="58"/>
      <c r="U68" s="58"/>
      <c r="V68" s="256"/>
      <c r="W68" s="59"/>
      <c r="X68" s="60"/>
      <c r="Y68" s="27"/>
      <c r="Z68" s="27"/>
      <c r="AA68" s="27"/>
      <c r="AB68" s="27"/>
      <c r="AC68" s="27"/>
      <c r="AD68" s="26"/>
      <c r="AE68" s="9"/>
    </row>
    <row r="69" spans="1:31" ht="27.75" customHeight="1">
      <c r="A69" s="14">
        <v>61</v>
      </c>
      <c r="B69" s="300"/>
      <c r="C69" s="16"/>
      <c r="D69" s="257"/>
      <c r="E69" s="301"/>
      <c r="F69" s="303"/>
      <c r="G69" s="302"/>
      <c r="H69" s="18"/>
      <c r="I69" s="50"/>
      <c r="J69" s="50"/>
      <c r="K69" s="50"/>
      <c r="L69" s="50"/>
      <c r="M69" s="50"/>
      <c r="N69" s="50"/>
      <c r="O69" s="50"/>
      <c r="P69" s="50"/>
      <c r="Q69" s="57"/>
      <c r="R69" s="58"/>
      <c r="S69" s="58"/>
      <c r="T69" s="58"/>
      <c r="U69" s="58"/>
      <c r="V69" s="256"/>
      <c r="W69" s="59"/>
      <c r="X69" s="60"/>
      <c r="Y69" s="27"/>
      <c r="Z69" s="27"/>
      <c r="AA69" s="27"/>
      <c r="AB69" s="27"/>
      <c r="AC69" s="27"/>
      <c r="AD69" s="26"/>
      <c r="AE69" s="9"/>
    </row>
    <row r="70" spans="1:31" ht="27.75" customHeight="1">
      <c r="A70" s="14">
        <v>62</v>
      </c>
      <c r="B70" s="300"/>
      <c r="C70" s="16"/>
      <c r="D70" s="257"/>
      <c r="E70" s="301"/>
      <c r="F70" s="303"/>
      <c r="G70" s="302"/>
      <c r="H70" s="18"/>
      <c r="I70" s="50"/>
      <c r="J70" s="50"/>
      <c r="K70" s="50"/>
      <c r="L70" s="50"/>
      <c r="M70" s="50"/>
      <c r="N70" s="50"/>
      <c r="O70" s="50"/>
      <c r="P70" s="50"/>
      <c r="Q70" s="57"/>
      <c r="R70" s="58"/>
      <c r="S70" s="58"/>
      <c r="T70" s="58"/>
      <c r="U70" s="58"/>
      <c r="V70" s="256"/>
      <c r="W70" s="59"/>
      <c r="X70" s="60"/>
      <c r="Y70" s="27"/>
      <c r="Z70" s="27"/>
      <c r="AA70" s="27"/>
      <c r="AB70" s="27"/>
      <c r="AC70" s="27"/>
      <c r="AD70" s="26"/>
      <c r="AE70" s="9"/>
    </row>
    <row r="71" spans="1:31" ht="27.75" customHeight="1">
      <c r="A71" s="14">
        <v>63</v>
      </c>
      <c r="B71" s="300"/>
      <c r="C71" s="16"/>
      <c r="D71" s="257"/>
      <c r="E71" s="301"/>
      <c r="F71" s="303"/>
      <c r="G71" s="302"/>
      <c r="H71" s="18"/>
      <c r="I71" s="50"/>
      <c r="J71" s="50"/>
      <c r="K71" s="50"/>
      <c r="L71" s="50"/>
      <c r="M71" s="50"/>
      <c r="N71" s="50"/>
      <c r="O71" s="50"/>
      <c r="P71" s="50"/>
      <c r="Q71" s="57"/>
      <c r="R71" s="58"/>
      <c r="S71" s="58"/>
      <c r="T71" s="58"/>
      <c r="U71" s="58"/>
      <c r="V71" s="256"/>
      <c r="W71" s="59"/>
      <c r="X71" s="60"/>
      <c r="Y71" s="27"/>
      <c r="Z71" s="27"/>
      <c r="AA71" s="27"/>
      <c r="AB71" s="27"/>
      <c r="AC71" s="27"/>
      <c r="AD71" s="26"/>
      <c r="AE71" s="9"/>
    </row>
    <row r="72" spans="1:31" ht="27.75" customHeight="1">
      <c r="A72" s="14">
        <v>64</v>
      </c>
      <c r="B72" s="300"/>
      <c r="C72" s="16"/>
      <c r="D72" s="257"/>
      <c r="E72" s="301"/>
      <c r="F72" s="303"/>
      <c r="G72" s="302"/>
      <c r="H72" s="18"/>
      <c r="I72" s="50"/>
      <c r="J72" s="50"/>
      <c r="K72" s="50"/>
      <c r="L72" s="50"/>
      <c r="M72" s="50"/>
      <c r="N72" s="50"/>
      <c r="O72" s="50"/>
      <c r="P72" s="50"/>
      <c r="Q72" s="57"/>
      <c r="R72" s="58"/>
      <c r="S72" s="58"/>
      <c r="T72" s="58"/>
      <c r="U72" s="58"/>
      <c r="V72" s="256"/>
      <c r="W72" s="59"/>
      <c r="X72" s="60"/>
      <c r="Y72" s="27"/>
      <c r="Z72" s="27"/>
      <c r="AA72" s="27"/>
      <c r="AB72" s="27"/>
      <c r="AC72" s="27"/>
      <c r="AD72" s="26"/>
      <c r="AE72" s="9"/>
    </row>
    <row r="73" spans="1:31" ht="27.75" customHeight="1">
      <c r="A73" s="14">
        <v>65</v>
      </c>
      <c r="B73" s="300"/>
      <c r="C73" s="16"/>
      <c r="D73" s="257"/>
      <c r="E73" s="301"/>
      <c r="F73" s="303"/>
      <c r="G73" s="302"/>
      <c r="H73" s="18"/>
      <c r="I73" s="50"/>
      <c r="J73" s="50"/>
      <c r="K73" s="50"/>
      <c r="L73" s="50"/>
      <c r="M73" s="50"/>
      <c r="N73" s="50"/>
      <c r="O73" s="50"/>
      <c r="P73" s="50"/>
      <c r="Q73" s="57"/>
      <c r="R73" s="58"/>
      <c r="S73" s="58"/>
      <c r="T73" s="58"/>
      <c r="U73" s="58"/>
      <c r="V73" s="256"/>
      <c r="W73" s="59"/>
      <c r="X73" s="60"/>
      <c r="Y73" s="27"/>
      <c r="Z73" s="27"/>
      <c r="AA73" s="27"/>
      <c r="AB73" s="27"/>
      <c r="AC73" s="27"/>
      <c r="AD73" s="26"/>
      <c r="AE73" s="9"/>
    </row>
    <row r="74" spans="1:31" ht="27.75" customHeight="1">
      <c r="A74" s="14">
        <v>66</v>
      </c>
      <c r="B74" s="300"/>
      <c r="C74" s="16"/>
      <c r="D74" s="257"/>
      <c r="E74" s="301"/>
      <c r="F74" s="303"/>
      <c r="G74" s="302"/>
      <c r="H74" s="18"/>
      <c r="I74" s="50"/>
      <c r="J74" s="50"/>
      <c r="K74" s="50"/>
      <c r="L74" s="50"/>
      <c r="M74" s="50"/>
      <c r="N74" s="50"/>
      <c r="O74" s="50"/>
      <c r="P74" s="50"/>
      <c r="Q74" s="57"/>
      <c r="R74" s="58"/>
      <c r="S74" s="58"/>
      <c r="T74" s="58"/>
      <c r="U74" s="58"/>
      <c r="V74" s="256"/>
      <c r="W74" s="59"/>
      <c r="X74" s="60"/>
      <c r="Y74" s="27"/>
      <c r="Z74" s="27"/>
      <c r="AA74" s="27"/>
      <c r="AB74" s="27"/>
      <c r="AC74" s="27"/>
      <c r="AD74" s="26"/>
      <c r="AE74" s="9"/>
    </row>
    <row r="75" spans="1:31" ht="27.75" customHeight="1">
      <c r="A75" s="14">
        <v>67</v>
      </c>
      <c r="B75" s="300"/>
      <c r="C75" s="16"/>
      <c r="D75" s="257"/>
      <c r="E75" s="301"/>
      <c r="F75" s="303"/>
      <c r="G75" s="302"/>
      <c r="H75" s="18"/>
      <c r="I75" s="50"/>
      <c r="J75" s="50"/>
      <c r="K75" s="50"/>
      <c r="L75" s="50"/>
      <c r="M75" s="50"/>
      <c r="N75" s="50"/>
      <c r="O75" s="50"/>
      <c r="P75" s="50"/>
      <c r="Q75" s="57"/>
      <c r="R75" s="58"/>
      <c r="S75" s="58"/>
      <c r="T75" s="58"/>
      <c r="U75" s="58"/>
      <c r="V75" s="256"/>
      <c r="W75" s="59"/>
      <c r="X75" s="60"/>
      <c r="Y75" s="27"/>
      <c r="Z75" s="27"/>
      <c r="AA75" s="27"/>
      <c r="AB75" s="27"/>
      <c r="AC75" s="27"/>
      <c r="AD75" s="26"/>
      <c r="AE75" s="9"/>
    </row>
    <row r="76" spans="1:31" ht="27.75" customHeight="1">
      <c r="A76" s="14">
        <v>68</v>
      </c>
      <c r="B76" s="300"/>
      <c r="C76" s="16"/>
      <c r="D76" s="257"/>
      <c r="E76" s="301"/>
      <c r="F76" s="303"/>
      <c r="G76" s="302"/>
      <c r="H76" s="18"/>
      <c r="I76" s="50"/>
      <c r="J76" s="50"/>
      <c r="K76" s="50"/>
      <c r="L76" s="50"/>
      <c r="M76" s="50"/>
      <c r="N76" s="50"/>
      <c r="O76" s="50"/>
      <c r="P76" s="50"/>
      <c r="Q76" s="57"/>
      <c r="R76" s="58"/>
      <c r="S76" s="58"/>
      <c r="T76" s="58"/>
      <c r="U76" s="58"/>
      <c r="V76" s="256"/>
      <c r="W76" s="59"/>
      <c r="X76" s="60"/>
      <c r="Y76" s="27"/>
      <c r="Z76" s="27"/>
      <c r="AA76" s="27"/>
      <c r="AB76" s="27"/>
      <c r="AC76" s="27"/>
      <c r="AD76" s="26"/>
      <c r="AE76" s="9"/>
    </row>
    <row r="77" spans="1:31" ht="27.75" customHeight="1">
      <c r="A77" s="14">
        <v>69</v>
      </c>
      <c r="B77" s="300"/>
      <c r="C77" s="16"/>
      <c r="D77" s="257"/>
      <c r="E77" s="301"/>
      <c r="F77" s="303"/>
      <c r="G77" s="302"/>
      <c r="H77" s="18"/>
      <c r="I77" s="50"/>
      <c r="J77" s="50"/>
      <c r="K77" s="50"/>
      <c r="L77" s="50"/>
      <c r="M77" s="50"/>
      <c r="N77" s="50"/>
      <c r="O77" s="50"/>
      <c r="P77" s="50"/>
      <c r="Q77" s="57"/>
      <c r="R77" s="58"/>
      <c r="S77" s="58"/>
      <c r="T77" s="58"/>
      <c r="U77" s="58"/>
      <c r="V77" s="256"/>
      <c r="W77" s="59"/>
      <c r="X77" s="60"/>
      <c r="Y77" s="27"/>
      <c r="Z77" s="27"/>
      <c r="AA77" s="27"/>
      <c r="AB77" s="27"/>
      <c r="AC77" s="27"/>
      <c r="AD77" s="26"/>
      <c r="AE77" s="9"/>
    </row>
    <row r="78" spans="1:31" ht="27.75" customHeight="1">
      <c r="A78" s="14">
        <v>70</v>
      </c>
      <c r="B78" s="300"/>
      <c r="C78" s="16"/>
      <c r="D78" s="257"/>
      <c r="E78" s="301"/>
      <c r="F78" s="303"/>
      <c r="G78" s="302"/>
      <c r="H78" s="18"/>
      <c r="I78" s="50"/>
      <c r="J78" s="50"/>
      <c r="K78" s="50"/>
      <c r="L78" s="50"/>
      <c r="M78" s="50"/>
      <c r="N78" s="50"/>
      <c r="O78" s="50"/>
      <c r="P78" s="50"/>
      <c r="Q78" s="57"/>
      <c r="R78" s="58"/>
      <c r="S78" s="58"/>
      <c r="T78" s="58"/>
      <c r="U78" s="58"/>
      <c r="V78" s="256"/>
      <c r="W78" s="59"/>
      <c r="X78" s="60"/>
      <c r="Y78" s="27"/>
      <c r="Z78" s="27"/>
      <c r="AA78" s="27"/>
      <c r="AB78" s="27"/>
      <c r="AC78" s="27"/>
      <c r="AD78" s="26"/>
      <c r="AE78" s="9"/>
    </row>
    <row r="79" spans="1:31" ht="27.75" customHeight="1">
      <c r="A79" s="14">
        <v>71</v>
      </c>
      <c r="B79" s="300"/>
      <c r="C79" s="16"/>
      <c r="D79" s="257"/>
      <c r="E79" s="301"/>
      <c r="F79" s="303"/>
      <c r="G79" s="302"/>
      <c r="H79" s="18"/>
      <c r="I79" s="50"/>
      <c r="J79" s="50"/>
      <c r="K79" s="50"/>
      <c r="L79" s="50"/>
      <c r="M79" s="50"/>
      <c r="N79" s="50"/>
      <c r="O79" s="50"/>
      <c r="P79" s="50"/>
      <c r="Q79" s="57"/>
      <c r="R79" s="58"/>
      <c r="S79" s="58"/>
      <c r="T79" s="58"/>
      <c r="U79" s="58"/>
      <c r="V79" s="256"/>
      <c r="W79" s="59"/>
      <c r="X79" s="60"/>
      <c r="Y79" s="27"/>
      <c r="Z79" s="27"/>
      <c r="AA79" s="27"/>
      <c r="AB79" s="27"/>
      <c r="AC79" s="27"/>
      <c r="AD79" s="26"/>
      <c r="AE79" s="9"/>
    </row>
    <row r="80" spans="1:31" ht="27.75" customHeight="1">
      <c r="A80" s="14">
        <v>72</v>
      </c>
      <c r="B80" s="300"/>
      <c r="C80" s="16"/>
      <c r="D80" s="257"/>
      <c r="E80" s="301"/>
      <c r="F80" s="303"/>
      <c r="G80" s="302"/>
      <c r="H80" s="18"/>
      <c r="I80" s="50"/>
      <c r="J80" s="50"/>
      <c r="K80" s="50"/>
      <c r="L80" s="50"/>
      <c r="M80" s="50"/>
      <c r="N80" s="50"/>
      <c r="O80" s="50"/>
      <c r="P80" s="50"/>
      <c r="Q80" s="57"/>
      <c r="R80" s="58"/>
      <c r="S80" s="58"/>
      <c r="T80" s="58"/>
      <c r="U80" s="58"/>
      <c r="V80" s="256"/>
      <c r="W80" s="59"/>
      <c r="X80" s="60"/>
      <c r="Y80" s="27"/>
      <c r="Z80" s="27"/>
      <c r="AA80" s="27"/>
      <c r="AB80" s="27"/>
      <c r="AC80" s="27"/>
      <c r="AD80" s="26"/>
      <c r="AE80" s="9"/>
    </row>
    <row r="81" spans="1:31" ht="27.75" customHeight="1">
      <c r="A81" s="14">
        <v>73</v>
      </c>
      <c r="B81" s="300"/>
      <c r="C81" s="16"/>
      <c r="D81" s="257"/>
      <c r="E81" s="301"/>
      <c r="F81" s="303"/>
      <c r="G81" s="302"/>
      <c r="H81" s="18"/>
      <c r="I81" s="50"/>
      <c r="J81" s="50"/>
      <c r="K81" s="50"/>
      <c r="L81" s="50"/>
      <c r="M81" s="50"/>
      <c r="N81" s="50"/>
      <c r="O81" s="50"/>
      <c r="P81" s="50"/>
      <c r="Q81" s="57"/>
      <c r="R81" s="58"/>
      <c r="S81" s="58"/>
      <c r="T81" s="58"/>
      <c r="U81" s="58"/>
      <c r="V81" s="256"/>
      <c r="W81" s="59"/>
      <c r="X81" s="60"/>
      <c r="Y81" s="27"/>
      <c r="Z81" s="27"/>
      <c r="AA81" s="27"/>
      <c r="AB81" s="27"/>
      <c r="AC81" s="27"/>
      <c r="AD81" s="26"/>
      <c r="AE81" s="9"/>
    </row>
    <row r="82" spans="1:31" ht="27.75" customHeight="1">
      <c r="A82" s="14">
        <v>74</v>
      </c>
      <c r="B82" s="300"/>
      <c r="C82" s="16"/>
      <c r="D82" s="257"/>
      <c r="E82" s="301"/>
      <c r="F82" s="303"/>
      <c r="G82" s="302"/>
      <c r="H82" s="18"/>
      <c r="I82" s="50"/>
      <c r="J82" s="50"/>
      <c r="K82" s="50"/>
      <c r="L82" s="50"/>
      <c r="M82" s="50"/>
      <c r="N82" s="50"/>
      <c r="O82" s="50"/>
      <c r="P82" s="50"/>
      <c r="Q82" s="57"/>
      <c r="R82" s="58"/>
      <c r="S82" s="58"/>
      <c r="T82" s="58"/>
      <c r="U82" s="58"/>
      <c r="V82" s="256"/>
      <c r="W82" s="59"/>
      <c r="X82" s="60"/>
      <c r="Y82" s="27"/>
      <c r="Z82" s="27"/>
      <c r="AA82" s="27"/>
      <c r="AB82" s="27"/>
      <c r="AC82" s="27"/>
      <c r="AD82" s="26"/>
      <c r="AE82" s="9"/>
    </row>
    <row r="83" spans="1:31" ht="27.75" customHeight="1">
      <c r="A83" s="14">
        <v>75</v>
      </c>
      <c r="B83" s="300"/>
      <c r="C83" s="16"/>
      <c r="D83" s="257"/>
      <c r="E83" s="301"/>
      <c r="F83" s="303"/>
      <c r="G83" s="302"/>
      <c r="H83" s="18"/>
      <c r="I83" s="50"/>
      <c r="J83" s="50"/>
      <c r="K83" s="50"/>
      <c r="L83" s="50"/>
      <c r="M83" s="50"/>
      <c r="N83" s="50"/>
      <c r="O83" s="50"/>
      <c r="P83" s="50"/>
      <c r="Q83" s="57"/>
      <c r="R83" s="58"/>
      <c r="S83" s="58"/>
      <c r="T83" s="58"/>
      <c r="U83" s="58"/>
      <c r="V83" s="256"/>
      <c r="W83" s="59"/>
      <c r="X83" s="60"/>
      <c r="Y83" s="27"/>
      <c r="Z83" s="27"/>
      <c r="AA83" s="27"/>
      <c r="AB83" s="27"/>
      <c r="AC83" s="27"/>
      <c r="AD83" s="26"/>
      <c r="AE83" s="9"/>
    </row>
    <row r="84" spans="1:31" ht="27.75" customHeight="1">
      <c r="A84" s="14">
        <v>76</v>
      </c>
      <c r="B84" s="300"/>
      <c r="C84" s="16"/>
      <c r="D84" s="257"/>
      <c r="E84" s="301"/>
      <c r="F84" s="303"/>
      <c r="G84" s="302"/>
      <c r="H84" s="18"/>
      <c r="I84" s="50"/>
      <c r="J84" s="50"/>
      <c r="K84" s="50"/>
      <c r="L84" s="50"/>
      <c r="M84" s="50"/>
      <c r="N84" s="50"/>
      <c r="O84" s="50"/>
      <c r="P84" s="50"/>
      <c r="Q84" s="57"/>
      <c r="R84" s="58"/>
      <c r="S84" s="58"/>
      <c r="T84" s="58"/>
      <c r="U84" s="58"/>
      <c r="V84" s="256"/>
      <c r="W84" s="59"/>
      <c r="X84" s="60"/>
      <c r="Y84" s="27"/>
      <c r="Z84" s="27"/>
      <c r="AA84" s="27"/>
      <c r="AB84" s="27"/>
      <c r="AC84" s="27"/>
      <c r="AD84" s="26"/>
      <c r="AE84" s="9"/>
    </row>
    <row r="85" spans="1:31" ht="27.75" customHeight="1">
      <c r="A85" s="14">
        <v>77</v>
      </c>
      <c r="B85" s="300"/>
      <c r="C85" s="16"/>
      <c r="D85" s="257"/>
      <c r="E85" s="301"/>
      <c r="F85" s="303"/>
      <c r="G85" s="302"/>
      <c r="H85" s="18"/>
      <c r="I85" s="50"/>
      <c r="J85" s="50"/>
      <c r="K85" s="50"/>
      <c r="L85" s="50"/>
      <c r="M85" s="50"/>
      <c r="N85" s="50"/>
      <c r="O85" s="50"/>
      <c r="P85" s="50"/>
      <c r="Q85" s="57"/>
      <c r="R85" s="58"/>
      <c r="S85" s="58"/>
      <c r="T85" s="58"/>
      <c r="U85" s="58"/>
      <c r="V85" s="256"/>
      <c r="W85" s="59"/>
      <c r="X85" s="60"/>
      <c r="Y85" s="27"/>
      <c r="Z85" s="27"/>
      <c r="AA85" s="27"/>
      <c r="AB85" s="27"/>
      <c r="AC85" s="27"/>
      <c r="AD85" s="26"/>
      <c r="AE85" s="9"/>
    </row>
    <row r="86" spans="1:31" ht="27.75" customHeight="1">
      <c r="A86" s="14">
        <v>78</v>
      </c>
      <c r="B86" s="300"/>
      <c r="C86" s="16"/>
      <c r="D86" s="257"/>
      <c r="E86" s="301"/>
      <c r="F86" s="303"/>
      <c r="G86" s="302"/>
      <c r="H86" s="18"/>
      <c r="I86" s="50"/>
      <c r="J86" s="50"/>
      <c r="K86" s="50"/>
      <c r="L86" s="50"/>
      <c r="M86" s="50"/>
      <c r="N86" s="50"/>
      <c r="O86" s="50"/>
      <c r="P86" s="50"/>
      <c r="Q86" s="57"/>
      <c r="R86" s="58"/>
      <c r="S86" s="58"/>
      <c r="T86" s="58"/>
      <c r="U86" s="58"/>
      <c r="V86" s="256"/>
      <c r="W86" s="59"/>
      <c r="X86" s="60"/>
      <c r="Y86" s="27"/>
      <c r="Z86" s="27"/>
      <c r="AA86" s="27"/>
      <c r="AB86" s="27"/>
      <c r="AC86" s="27"/>
      <c r="AD86" s="26"/>
      <c r="AE86" s="9"/>
    </row>
    <row r="87" spans="1:31" ht="27.75" customHeight="1">
      <c r="A87" s="14">
        <v>79</v>
      </c>
      <c r="B87" s="300"/>
      <c r="C87" s="16"/>
      <c r="D87" s="257"/>
      <c r="E87" s="301"/>
      <c r="F87" s="303"/>
      <c r="G87" s="302"/>
      <c r="H87" s="18"/>
      <c r="I87" s="50"/>
      <c r="J87" s="50"/>
      <c r="K87" s="50"/>
      <c r="L87" s="50"/>
      <c r="M87" s="50"/>
      <c r="N87" s="50"/>
      <c r="O87" s="50"/>
      <c r="P87" s="50"/>
      <c r="Q87" s="57"/>
      <c r="R87" s="58"/>
      <c r="S87" s="58"/>
      <c r="T87" s="58"/>
      <c r="U87" s="58"/>
      <c r="V87" s="256"/>
      <c r="W87" s="59"/>
      <c r="X87" s="60"/>
      <c r="Y87" s="27"/>
      <c r="Z87" s="27"/>
      <c r="AA87" s="27"/>
      <c r="AB87" s="27"/>
      <c r="AC87" s="27"/>
      <c r="AD87" s="26"/>
      <c r="AE87" s="9"/>
    </row>
    <row r="88" spans="1:31" ht="27.75" customHeight="1">
      <c r="A88" s="14">
        <v>80</v>
      </c>
      <c r="B88" s="300"/>
      <c r="C88" s="16"/>
      <c r="D88" s="257"/>
      <c r="E88" s="301"/>
      <c r="F88" s="303"/>
      <c r="G88" s="302"/>
      <c r="H88" s="18"/>
      <c r="I88" s="50"/>
      <c r="J88" s="50"/>
      <c r="K88" s="50"/>
      <c r="L88" s="50"/>
      <c r="M88" s="50"/>
      <c r="N88" s="50"/>
      <c r="O88" s="50"/>
      <c r="P88" s="50"/>
      <c r="Q88" s="57"/>
      <c r="R88" s="58"/>
      <c r="S88" s="58"/>
      <c r="T88" s="58"/>
      <c r="U88" s="58"/>
      <c r="V88" s="256"/>
      <c r="W88" s="59"/>
      <c r="X88" s="60"/>
      <c r="Y88" s="27"/>
      <c r="Z88" s="27"/>
      <c r="AA88" s="27"/>
      <c r="AB88" s="27"/>
      <c r="AC88" s="27"/>
      <c r="AD88" s="26"/>
      <c r="AE88" s="9"/>
    </row>
    <row r="89" spans="1:31" ht="27.75" customHeight="1">
      <c r="A89" s="14">
        <v>81</v>
      </c>
      <c r="B89" s="300"/>
      <c r="C89" s="16"/>
      <c r="D89" s="257"/>
      <c r="E89" s="301"/>
      <c r="F89" s="303"/>
      <c r="G89" s="302"/>
      <c r="H89" s="18"/>
      <c r="I89" s="50"/>
      <c r="J89" s="50"/>
      <c r="K89" s="50"/>
      <c r="L89" s="50"/>
      <c r="M89" s="50"/>
      <c r="N89" s="50"/>
      <c r="O89" s="50"/>
      <c r="P89" s="50"/>
      <c r="Q89" s="57"/>
      <c r="R89" s="58"/>
      <c r="S89" s="58"/>
      <c r="T89" s="58"/>
      <c r="U89" s="58"/>
      <c r="V89" s="256"/>
      <c r="W89" s="59"/>
      <c r="X89" s="60"/>
      <c r="Y89" s="27"/>
      <c r="Z89" s="27"/>
      <c r="AA89" s="27"/>
      <c r="AB89" s="27"/>
      <c r="AC89" s="27"/>
      <c r="AD89" s="26"/>
      <c r="AE89" s="9"/>
    </row>
    <row r="90" spans="1:31" ht="27.75" customHeight="1">
      <c r="A90" s="14">
        <v>82</v>
      </c>
      <c r="B90" s="300"/>
      <c r="C90" s="16"/>
      <c r="D90" s="257"/>
      <c r="E90" s="301"/>
      <c r="F90" s="303"/>
      <c r="G90" s="302"/>
      <c r="H90" s="18"/>
      <c r="I90" s="50"/>
      <c r="J90" s="50"/>
      <c r="K90" s="50"/>
      <c r="L90" s="50"/>
      <c r="M90" s="50"/>
      <c r="N90" s="50"/>
      <c r="O90" s="50"/>
      <c r="P90" s="50"/>
      <c r="Q90" s="57"/>
      <c r="R90" s="58"/>
      <c r="S90" s="58"/>
      <c r="T90" s="58"/>
      <c r="U90" s="58"/>
      <c r="V90" s="256"/>
      <c r="W90" s="59"/>
      <c r="X90" s="60"/>
      <c r="Y90" s="27"/>
      <c r="Z90" s="27"/>
      <c r="AA90" s="27"/>
      <c r="AB90" s="27"/>
      <c r="AC90" s="27"/>
      <c r="AD90" s="26"/>
      <c r="AE90" s="9"/>
    </row>
    <row r="91" spans="1:31" ht="27.75" customHeight="1">
      <c r="A91" s="14">
        <v>83</v>
      </c>
      <c r="B91" s="300"/>
      <c r="C91" s="16"/>
      <c r="D91" s="257"/>
      <c r="E91" s="301"/>
      <c r="F91" s="303"/>
      <c r="G91" s="302"/>
      <c r="H91" s="18"/>
      <c r="I91" s="50"/>
      <c r="J91" s="50"/>
      <c r="K91" s="50"/>
      <c r="L91" s="50"/>
      <c r="M91" s="50"/>
      <c r="N91" s="50"/>
      <c r="O91" s="50"/>
      <c r="P91" s="50"/>
      <c r="Q91" s="57"/>
      <c r="R91" s="58"/>
      <c r="S91" s="58"/>
      <c r="T91" s="58"/>
      <c r="U91" s="58"/>
      <c r="V91" s="256"/>
      <c r="W91" s="59"/>
      <c r="X91" s="60"/>
      <c r="Y91" s="27"/>
      <c r="Z91" s="27"/>
      <c r="AA91" s="27"/>
      <c r="AB91" s="27"/>
      <c r="AC91" s="27"/>
      <c r="AD91" s="26"/>
      <c r="AE91" s="9"/>
    </row>
    <row r="92" spans="1:31" ht="27.75" customHeight="1">
      <c r="A92" s="14">
        <v>84</v>
      </c>
      <c r="B92" s="300"/>
      <c r="C92" s="16"/>
      <c r="D92" s="257"/>
      <c r="E92" s="301"/>
      <c r="F92" s="303"/>
      <c r="G92" s="302"/>
      <c r="H92" s="18"/>
      <c r="I92" s="50"/>
      <c r="J92" s="50"/>
      <c r="K92" s="50"/>
      <c r="L92" s="50"/>
      <c r="M92" s="50"/>
      <c r="N92" s="50"/>
      <c r="O92" s="50"/>
      <c r="P92" s="50"/>
      <c r="Q92" s="57"/>
      <c r="R92" s="58"/>
      <c r="S92" s="58"/>
      <c r="T92" s="58"/>
      <c r="U92" s="58"/>
      <c r="V92" s="256"/>
      <c r="W92" s="59"/>
      <c r="X92" s="60"/>
      <c r="Y92" s="27"/>
      <c r="Z92" s="27"/>
      <c r="AA92" s="27"/>
      <c r="AB92" s="27"/>
      <c r="AC92" s="27"/>
      <c r="AD92" s="26"/>
      <c r="AE92" s="9"/>
    </row>
    <row r="93" spans="1:31" ht="27.75" customHeight="1">
      <c r="A93" s="14">
        <v>85</v>
      </c>
      <c r="B93" s="300"/>
      <c r="C93" s="16"/>
      <c r="D93" s="257"/>
      <c r="E93" s="301"/>
      <c r="F93" s="303"/>
      <c r="G93" s="302"/>
      <c r="H93" s="18"/>
      <c r="I93" s="50"/>
      <c r="J93" s="50"/>
      <c r="K93" s="50"/>
      <c r="L93" s="50"/>
      <c r="M93" s="50"/>
      <c r="N93" s="50"/>
      <c r="O93" s="50"/>
      <c r="P93" s="50"/>
      <c r="Q93" s="57"/>
      <c r="R93" s="58"/>
      <c r="S93" s="58"/>
      <c r="T93" s="58"/>
      <c r="U93" s="58"/>
      <c r="V93" s="256"/>
      <c r="W93" s="59"/>
      <c r="X93" s="60"/>
      <c r="Y93" s="27"/>
      <c r="Z93" s="27"/>
      <c r="AA93" s="27"/>
      <c r="AB93" s="27"/>
      <c r="AC93" s="27"/>
      <c r="AD93" s="26"/>
      <c r="AE93" s="9"/>
    </row>
    <row r="94" spans="1:31" ht="27.75" customHeight="1">
      <c r="A94" s="14">
        <v>86</v>
      </c>
      <c r="B94" s="300"/>
      <c r="C94" s="16"/>
      <c r="D94" s="257"/>
      <c r="E94" s="301"/>
      <c r="F94" s="303"/>
      <c r="G94" s="302"/>
      <c r="H94" s="18"/>
      <c r="I94" s="50"/>
      <c r="J94" s="50"/>
      <c r="K94" s="50"/>
      <c r="L94" s="50"/>
      <c r="M94" s="50"/>
      <c r="N94" s="50"/>
      <c r="O94" s="50"/>
      <c r="P94" s="50"/>
      <c r="Q94" s="57"/>
      <c r="R94" s="58"/>
      <c r="S94" s="58"/>
      <c r="T94" s="58"/>
      <c r="U94" s="58"/>
      <c r="V94" s="256"/>
      <c r="W94" s="59"/>
      <c r="X94" s="60"/>
      <c r="Y94" s="27"/>
      <c r="Z94" s="27"/>
      <c r="AA94" s="27"/>
      <c r="AB94" s="27"/>
      <c r="AC94" s="27"/>
      <c r="AD94" s="26"/>
      <c r="AE94" s="9"/>
    </row>
    <row r="95" spans="1:31" ht="27.75" customHeight="1">
      <c r="A95" s="14">
        <v>87</v>
      </c>
      <c r="B95" s="300"/>
      <c r="C95" s="16"/>
      <c r="D95" s="257"/>
      <c r="E95" s="301"/>
      <c r="F95" s="303"/>
      <c r="G95" s="302"/>
      <c r="H95" s="18"/>
      <c r="I95" s="50"/>
      <c r="J95" s="50"/>
      <c r="K95" s="50"/>
      <c r="L95" s="50"/>
      <c r="M95" s="50"/>
      <c r="N95" s="50"/>
      <c r="O95" s="50"/>
      <c r="P95" s="50"/>
      <c r="Q95" s="57"/>
      <c r="R95" s="58"/>
      <c r="S95" s="58"/>
      <c r="T95" s="58"/>
      <c r="U95" s="58"/>
      <c r="V95" s="256"/>
      <c r="W95" s="59"/>
      <c r="X95" s="60"/>
      <c r="Y95" s="27"/>
      <c r="Z95" s="27"/>
      <c r="AA95" s="27"/>
      <c r="AB95" s="27"/>
      <c r="AC95" s="27"/>
      <c r="AD95" s="26"/>
      <c r="AE95" s="9"/>
    </row>
    <row r="96" spans="1:31" ht="27.75" customHeight="1">
      <c r="A96" s="14">
        <v>88</v>
      </c>
      <c r="B96" s="300"/>
      <c r="C96" s="16"/>
      <c r="D96" s="257"/>
      <c r="E96" s="301"/>
      <c r="F96" s="303"/>
      <c r="G96" s="302"/>
      <c r="H96" s="18"/>
      <c r="I96" s="50"/>
      <c r="J96" s="50"/>
      <c r="K96" s="50"/>
      <c r="L96" s="50"/>
      <c r="M96" s="50"/>
      <c r="N96" s="50"/>
      <c r="O96" s="50"/>
      <c r="P96" s="50"/>
      <c r="Q96" s="57"/>
      <c r="R96" s="58"/>
      <c r="S96" s="58"/>
      <c r="T96" s="58"/>
      <c r="U96" s="58"/>
      <c r="V96" s="256"/>
      <c r="W96" s="59"/>
      <c r="X96" s="60"/>
      <c r="Y96" s="27"/>
      <c r="Z96" s="27"/>
      <c r="AA96" s="27"/>
      <c r="AB96" s="27"/>
      <c r="AC96" s="27"/>
      <c r="AD96" s="26"/>
      <c r="AE96" s="9"/>
    </row>
    <row r="97" spans="1:31" ht="27.75" customHeight="1">
      <c r="A97" s="14">
        <v>89</v>
      </c>
      <c r="B97" s="300"/>
      <c r="C97" s="16"/>
      <c r="D97" s="257"/>
      <c r="E97" s="301"/>
      <c r="F97" s="303"/>
      <c r="G97" s="302"/>
      <c r="H97" s="18"/>
      <c r="I97" s="50"/>
      <c r="J97" s="50"/>
      <c r="K97" s="50"/>
      <c r="L97" s="50"/>
      <c r="M97" s="50"/>
      <c r="N97" s="50"/>
      <c r="O97" s="50"/>
      <c r="P97" s="50"/>
      <c r="Q97" s="57"/>
      <c r="R97" s="58"/>
      <c r="S97" s="58"/>
      <c r="T97" s="58"/>
      <c r="U97" s="58"/>
      <c r="V97" s="256"/>
      <c r="W97" s="59"/>
      <c r="X97" s="60"/>
      <c r="Y97" s="27"/>
      <c r="Z97" s="27"/>
      <c r="AA97" s="27"/>
      <c r="AB97" s="27"/>
      <c r="AC97" s="27"/>
      <c r="AD97" s="26"/>
      <c r="AE97" s="9"/>
    </row>
    <row r="98" spans="1:31" ht="27.75" customHeight="1">
      <c r="A98" s="14">
        <v>90</v>
      </c>
      <c r="B98" s="300"/>
      <c r="C98" s="16"/>
      <c r="D98" s="257"/>
      <c r="E98" s="301"/>
      <c r="F98" s="303"/>
      <c r="G98" s="302"/>
      <c r="H98" s="18"/>
      <c r="I98" s="50"/>
      <c r="J98" s="50"/>
      <c r="K98" s="50"/>
      <c r="L98" s="50"/>
      <c r="M98" s="50"/>
      <c r="N98" s="50"/>
      <c r="O98" s="50"/>
      <c r="P98" s="50"/>
      <c r="Q98" s="57"/>
      <c r="R98" s="58"/>
      <c r="S98" s="58"/>
      <c r="T98" s="58"/>
      <c r="U98" s="58"/>
      <c r="V98" s="256"/>
      <c r="W98" s="59"/>
      <c r="X98" s="60"/>
      <c r="Y98" s="27"/>
      <c r="Z98" s="27"/>
      <c r="AA98" s="27"/>
      <c r="AB98" s="27"/>
      <c r="AC98" s="27"/>
      <c r="AD98" s="26"/>
      <c r="AE98" s="9"/>
    </row>
    <row r="99" spans="1:31" ht="27.75" customHeight="1">
      <c r="A99" s="14">
        <v>91</v>
      </c>
      <c r="B99" s="300"/>
      <c r="C99" s="16"/>
      <c r="D99" s="257"/>
      <c r="E99" s="301"/>
      <c r="F99" s="303"/>
      <c r="G99" s="302"/>
      <c r="H99" s="18"/>
      <c r="I99" s="50"/>
      <c r="J99" s="50"/>
      <c r="K99" s="50"/>
      <c r="L99" s="50"/>
      <c r="M99" s="50"/>
      <c r="N99" s="50"/>
      <c r="O99" s="50"/>
      <c r="P99" s="50"/>
      <c r="Q99" s="57"/>
      <c r="R99" s="58"/>
      <c r="S99" s="58"/>
      <c r="T99" s="58"/>
      <c r="U99" s="58"/>
      <c r="V99" s="256"/>
      <c r="W99" s="59"/>
      <c r="X99" s="60"/>
      <c r="Y99" s="27"/>
      <c r="Z99" s="27"/>
      <c r="AA99" s="27"/>
      <c r="AB99" s="27"/>
      <c r="AC99" s="27"/>
      <c r="AD99" s="26"/>
      <c r="AE99" s="9"/>
    </row>
    <row r="100" spans="1:31" ht="27.75" customHeight="1">
      <c r="A100" s="14">
        <v>92</v>
      </c>
      <c r="B100" s="300"/>
      <c r="C100" s="16"/>
      <c r="D100" s="257"/>
      <c r="E100" s="301"/>
      <c r="F100" s="303"/>
      <c r="G100" s="302"/>
      <c r="H100" s="18"/>
      <c r="I100" s="50"/>
      <c r="J100" s="50"/>
      <c r="K100" s="50"/>
      <c r="L100" s="50"/>
      <c r="M100" s="50"/>
      <c r="N100" s="50"/>
      <c r="O100" s="50"/>
      <c r="P100" s="50"/>
      <c r="Q100" s="57"/>
      <c r="R100" s="58"/>
      <c r="S100" s="58"/>
      <c r="T100" s="58"/>
      <c r="U100" s="58"/>
      <c r="V100" s="256"/>
      <c r="W100" s="59"/>
      <c r="X100" s="60"/>
      <c r="Y100" s="27"/>
      <c r="Z100" s="27"/>
      <c r="AA100" s="27"/>
      <c r="AB100" s="27"/>
      <c r="AC100" s="27"/>
      <c r="AD100" s="26"/>
      <c r="AE100" s="9"/>
    </row>
    <row r="101" spans="1:31" ht="27.75" customHeight="1">
      <c r="A101" s="14">
        <v>93</v>
      </c>
      <c r="B101" s="300"/>
      <c r="C101" s="16"/>
      <c r="D101" s="257"/>
      <c r="E101" s="301"/>
      <c r="F101" s="303"/>
      <c r="G101" s="302"/>
      <c r="H101" s="18"/>
      <c r="I101" s="50"/>
      <c r="J101" s="50"/>
      <c r="K101" s="50"/>
      <c r="L101" s="50"/>
      <c r="M101" s="50"/>
      <c r="N101" s="50"/>
      <c r="O101" s="50"/>
      <c r="P101" s="50"/>
      <c r="Q101" s="57"/>
      <c r="R101" s="58"/>
      <c r="S101" s="58"/>
      <c r="T101" s="58"/>
      <c r="U101" s="58"/>
      <c r="V101" s="256"/>
      <c r="W101" s="59"/>
      <c r="X101" s="60"/>
      <c r="Y101" s="27"/>
      <c r="Z101" s="27"/>
      <c r="AA101" s="27"/>
      <c r="AB101" s="27"/>
      <c r="AC101" s="27"/>
      <c r="AD101" s="26"/>
      <c r="AE101" s="9"/>
    </row>
    <row r="102" spans="1:31" ht="27.75" customHeight="1">
      <c r="A102" s="14">
        <v>94</v>
      </c>
      <c r="B102" s="300"/>
      <c r="C102" s="16"/>
      <c r="D102" s="257"/>
      <c r="E102" s="301"/>
      <c r="F102" s="303"/>
      <c r="G102" s="302"/>
      <c r="H102" s="18"/>
      <c r="I102" s="50"/>
      <c r="J102" s="50"/>
      <c r="K102" s="50"/>
      <c r="L102" s="50"/>
      <c r="M102" s="50"/>
      <c r="N102" s="50"/>
      <c r="O102" s="50"/>
      <c r="P102" s="50"/>
      <c r="Q102" s="57"/>
      <c r="R102" s="58"/>
      <c r="S102" s="58"/>
      <c r="T102" s="58"/>
      <c r="U102" s="58"/>
      <c r="V102" s="256"/>
      <c r="W102" s="59"/>
      <c r="X102" s="60"/>
      <c r="Y102" s="27"/>
      <c r="Z102" s="27"/>
      <c r="AA102" s="27"/>
      <c r="AB102" s="27"/>
      <c r="AC102" s="27"/>
      <c r="AD102" s="26"/>
      <c r="AE102" s="9"/>
    </row>
    <row r="103" spans="1:31" ht="27.75" customHeight="1">
      <c r="A103" s="14">
        <v>95</v>
      </c>
      <c r="B103" s="300"/>
      <c r="C103" s="16"/>
      <c r="D103" s="257"/>
      <c r="E103" s="301"/>
      <c r="F103" s="303"/>
      <c r="G103" s="302"/>
      <c r="H103" s="18"/>
      <c r="I103" s="50"/>
      <c r="J103" s="50"/>
      <c r="K103" s="50"/>
      <c r="L103" s="50"/>
      <c r="M103" s="50"/>
      <c r="N103" s="50"/>
      <c r="O103" s="50"/>
      <c r="P103" s="50"/>
      <c r="Q103" s="57"/>
      <c r="R103" s="58"/>
      <c r="S103" s="58"/>
      <c r="T103" s="58"/>
      <c r="U103" s="58"/>
      <c r="V103" s="256"/>
      <c r="W103" s="59"/>
      <c r="X103" s="60"/>
      <c r="Y103" s="27"/>
      <c r="Z103" s="27"/>
      <c r="AA103" s="27"/>
      <c r="AB103" s="27"/>
      <c r="AC103" s="27"/>
      <c r="AD103" s="26"/>
      <c r="AE103" s="9"/>
    </row>
    <row r="104" spans="1:31" ht="27.75" customHeight="1">
      <c r="A104" s="14">
        <v>96</v>
      </c>
      <c r="B104" s="300"/>
      <c r="C104" s="16"/>
      <c r="D104" s="257"/>
      <c r="E104" s="301"/>
      <c r="F104" s="303"/>
      <c r="G104" s="302"/>
      <c r="H104" s="18"/>
      <c r="I104" s="50"/>
      <c r="J104" s="50"/>
      <c r="K104" s="50"/>
      <c r="L104" s="50"/>
      <c r="M104" s="50"/>
      <c r="N104" s="50"/>
      <c r="O104" s="50"/>
      <c r="P104" s="50"/>
      <c r="Q104" s="57"/>
      <c r="R104" s="58"/>
      <c r="S104" s="58"/>
      <c r="T104" s="58"/>
      <c r="U104" s="58"/>
      <c r="V104" s="256"/>
      <c r="W104" s="59"/>
      <c r="X104" s="60"/>
      <c r="Y104" s="27"/>
      <c r="Z104" s="27"/>
      <c r="AA104" s="27"/>
      <c r="AB104" s="27"/>
      <c r="AC104" s="27"/>
      <c r="AD104" s="26"/>
      <c r="AE104" s="9"/>
    </row>
    <row r="105" spans="1:31" ht="27.75" customHeight="1">
      <c r="A105" s="14">
        <v>97</v>
      </c>
      <c r="B105" s="300"/>
      <c r="C105" s="16"/>
      <c r="D105" s="257"/>
      <c r="E105" s="301"/>
      <c r="F105" s="303"/>
      <c r="G105" s="302"/>
      <c r="H105" s="18"/>
      <c r="I105" s="50"/>
      <c r="J105" s="50"/>
      <c r="K105" s="50"/>
      <c r="L105" s="50"/>
      <c r="M105" s="50"/>
      <c r="N105" s="50"/>
      <c r="O105" s="50"/>
      <c r="P105" s="50"/>
      <c r="Q105" s="57"/>
      <c r="R105" s="58"/>
      <c r="S105" s="58"/>
      <c r="T105" s="58"/>
      <c r="U105" s="58"/>
      <c r="V105" s="256"/>
      <c r="W105" s="59"/>
      <c r="X105" s="60"/>
      <c r="Y105" s="27"/>
      <c r="Z105" s="27"/>
      <c r="AA105" s="27"/>
      <c r="AB105" s="27"/>
      <c r="AC105" s="27"/>
      <c r="AD105" s="26"/>
      <c r="AE105" s="9"/>
    </row>
    <row r="106" spans="1:31" ht="27.75" customHeight="1">
      <c r="A106" s="14">
        <v>98</v>
      </c>
      <c r="B106" s="300"/>
      <c r="C106" s="16"/>
      <c r="D106" s="257"/>
      <c r="E106" s="301"/>
      <c r="F106" s="303"/>
      <c r="G106" s="302"/>
      <c r="H106" s="18"/>
      <c r="I106" s="50"/>
      <c r="J106" s="50"/>
      <c r="K106" s="50"/>
      <c r="L106" s="50"/>
      <c r="M106" s="50"/>
      <c r="N106" s="50"/>
      <c r="O106" s="50"/>
      <c r="P106" s="50"/>
      <c r="Q106" s="57"/>
      <c r="R106" s="58"/>
      <c r="S106" s="58"/>
      <c r="T106" s="58"/>
      <c r="U106" s="58"/>
      <c r="V106" s="256"/>
      <c r="W106" s="59"/>
      <c r="X106" s="60"/>
      <c r="Y106" s="27"/>
      <c r="Z106" s="27"/>
      <c r="AA106" s="27"/>
      <c r="AB106" s="27"/>
      <c r="AC106" s="27"/>
      <c r="AD106" s="26"/>
      <c r="AE106" s="9"/>
    </row>
    <row r="107" spans="1:31" ht="27.75" customHeight="1">
      <c r="A107" s="14">
        <v>99</v>
      </c>
      <c r="B107" s="300"/>
      <c r="C107" s="16"/>
      <c r="D107" s="257"/>
      <c r="E107" s="301"/>
      <c r="F107" s="303"/>
      <c r="G107" s="302"/>
      <c r="H107" s="18"/>
      <c r="I107" s="50"/>
      <c r="J107" s="50"/>
      <c r="K107" s="50"/>
      <c r="L107" s="50"/>
      <c r="M107" s="50"/>
      <c r="N107" s="50"/>
      <c r="O107" s="50"/>
      <c r="P107" s="50"/>
      <c r="Q107" s="57"/>
      <c r="R107" s="58"/>
      <c r="S107" s="58"/>
      <c r="T107" s="58"/>
      <c r="U107" s="58"/>
      <c r="V107" s="256"/>
      <c r="W107" s="59"/>
      <c r="X107" s="60"/>
      <c r="Y107" s="27"/>
      <c r="Z107" s="27"/>
      <c r="AA107" s="27"/>
      <c r="AB107" s="27"/>
      <c r="AC107" s="27"/>
      <c r="AD107" s="26"/>
      <c r="AE107" s="9"/>
    </row>
    <row r="108" spans="1:31" ht="27.75" customHeight="1">
      <c r="A108" s="14">
        <v>100</v>
      </c>
      <c r="B108" s="300"/>
      <c r="C108" s="16"/>
      <c r="D108" s="257"/>
      <c r="E108" s="301"/>
      <c r="F108" s="303"/>
      <c r="G108" s="302"/>
      <c r="H108" s="18"/>
      <c r="I108" s="50"/>
      <c r="J108" s="50"/>
      <c r="K108" s="50"/>
      <c r="L108" s="50"/>
      <c r="M108" s="50"/>
      <c r="N108" s="50"/>
      <c r="O108" s="50"/>
      <c r="P108" s="50"/>
      <c r="Q108" s="57"/>
      <c r="R108" s="58"/>
      <c r="S108" s="58"/>
      <c r="T108" s="58"/>
      <c r="U108" s="58"/>
      <c r="V108" s="256"/>
      <c r="W108" s="59"/>
      <c r="X108" s="60"/>
      <c r="Y108" s="27"/>
      <c r="Z108" s="27"/>
      <c r="AA108" s="27"/>
      <c r="AB108" s="27"/>
      <c r="AC108" s="27"/>
      <c r="AD108" s="26"/>
      <c r="AE108" s="9"/>
    </row>
    <row r="109" spans="1:31" ht="27.75" customHeight="1">
      <c r="A109" s="14">
        <v>101</v>
      </c>
      <c r="B109" s="300"/>
      <c r="C109" s="16"/>
      <c r="D109" s="257"/>
      <c r="E109" s="301"/>
      <c r="F109" s="303"/>
      <c r="G109" s="302"/>
      <c r="H109" s="18"/>
      <c r="I109" s="50"/>
      <c r="J109" s="50"/>
      <c r="K109" s="50"/>
      <c r="L109" s="50"/>
      <c r="M109" s="50"/>
      <c r="N109" s="50"/>
      <c r="O109" s="50"/>
      <c r="P109" s="50"/>
      <c r="Q109" s="57"/>
      <c r="R109" s="58"/>
      <c r="S109" s="58"/>
      <c r="T109" s="58"/>
      <c r="U109" s="58"/>
      <c r="V109" s="256"/>
      <c r="W109" s="59"/>
      <c r="X109" s="60"/>
      <c r="Y109" s="27"/>
      <c r="Z109" s="27"/>
      <c r="AA109" s="27"/>
      <c r="AB109" s="27"/>
      <c r="AC109" s="27"/>
      <c r="AD109" s="26"/>
      <c r="AE109" s="9"/>
    </row>
    <row r="110" spans="1:31" ht="27.75" customHeight="1">
      <c r="A110" s="14">
        <v>102</v>
      </c>
      <c r="B110" s="300"/>
      <c r="C110" s="16"/>
      <c r="D110" s="257"/>
      <c r="E110" s="301"/>
      <c r="F110" s="303"/>
      <c r="G110" s="302"/>
      <c r="H110" s="18"/>
      <c r="I110" s="50"/>
      <c r="J110" s="50"/>
      <c r="K110" s="50"/>
      <c r="L110" s="50"/>
      <c r="M110" s="50"/>
      <c r="N110" s="50"/>
      <c r="O110" s="50"/>
      <c r="P110" s="50"/>
      <c r="Q110" s="57"/>
      <c r="R110" s="58"/>
      <c r="S110" s="58"/>
      <c r="T110" s="58"/>
      <c r="U110" s="58"/>
      <c r="V110" s="256"/>
      <c r="W110" s="59"/>
      <c r="X110" s="60"/>
      <c r="Y110" s="27"/>
      <c r="Z110" s="27"/>
      <c r="AA110" s="27"/>
      <c r="AB110" s="27"/>
      <c r="AC110" s="27"/>
      <c r="AD110" s="26"/>
      <c r="AE110" s="9"/>
    </row>
    <row r="111" spans="1:31" ht="27.75" customHeight="1">
      <c r="A111" s="14">
        <v>103</v>
      </c>
      <c r="B111" s="300"/>
      <c r="C111" s="16"/>
      <c r="D111" s="257"/>
      <c r="E111" s="301"/>
      <c r="F111" s="303"/>
      <c r="G111" s="302"/>
      <c r="H111" s="18"/>
      <c r="I111" s="50"/>
      <c r="J111" s="50"/>
      <c r="K111" s="50"/>
      <c r="L111" s="50"/>
      <c r="M111" s="50"/>
      <c r="N111" s="50"/>
      <c r="O111" s="50"/>
      <c r="P111" s="50"/>
      <c r="Q111" s="57"/>
      <c r="R111" s="58"/>
      <c r="S111" s="58"/>
      <c r="T111" s="58"/>
      <c r="U111" s="58"/>
      <c r="V111" s="256"/>
      <c r="W111" s="59"/>
      <c r="X111" s="60"/>
      <c r="Y111" s="27"/>
      <c r="Z111" s="27"/>
      <c r="AA111" s="27"/>
      <c r="AB111" s="27"/>
      <c r="AC111" s="27"/>
      <c r="AD111" s="26"/>
      <c r="AE111" s="9"/>
    </row>
    <row r="112" spans="1:31" ht="27.75" customHeight="1">
      <c r="A112" s="14">
        <v>104</v>
      </c>
      <c r="B112" s="300"/>
      <c r="C112" s="16"/>
      <c r="D112" s="257"/>
      <c r="E112" s="301"/>
      <c r="F112" s="303"/>
      <c r="G112" s="302"/>
      <c r="H112" s="18"/>
      <c r="I112" s="50"/>
      <c r="J112" s="50"/>
      <c r="K112" s="50"/>
      <c r="L112" s="50"/>
      <c r="M112" s="50"/>
      <c r="N112" s="50"/>
      <c r="O112" s="50"/>
      <c r="P112" s="50"/>
      <c r="Q112" s="57"/>
      <c r="R112" s="58"/>
      <c r="S112" s="58"/>
      <c r="T112" s="58"/>
      <c r="U112" s="58"/>
      <c r="V112" s="256"/>
      <c r="W112" s="59"/>
      <c r="X112" s="60"/>
      <c r="Y112" s="27"/>
      <c r="Z112" s="27"/>
      <c r="AA112" s="27"/>
      <c r="AB112" s="27"/>
      <c r="AC112" s="27"/>
      <c r="AD112" s="26"/>
      <c r="AE112" s="9"/>
    </row>
    <row r="113" spans="1:31" ht="27.75" customHeight="1">
      <c r="A113" s="14">
        <v>105</v>
      </c>
      <c r="B113" s="300"/>
      <c r="C113" s="16"/>
      <c r="D113" s="257"/>
      <c r="E113" s="301"/>
      <c r="F113" s="303"/>
      <c r="G113" s="302"/>
      <c r="H113" s="18"/>
      <c r="I113" s="50"/>
      <c r="J113" s="50"/>
      <c r="K113" s="50"/>
      <c r="L113" s="50"/>
      <c r="M113" s="50"/>
      <c r="N113" s="50"/>
      <c r="O113" s="50"/>
      <c r="P113" s="50"/>
      <c r="Q113" s="57"/>
      <c r="R113" s="58"/>
      <c r="S113" s="58"/>
      <c r="T113" s="58"/>
      <c r="U113" s="58"/>
      <c r="V113" s="256"/>
      <c r="W113" s="59"/>
      <c r="X113" s="60"/>
      <c r="Y113" s="27"/>
      <c r="Z113" s="27"/>
      <c r="AA113" s="27"/>
      <c r="AB113" s="27"/>
      <c r="AC113" s="27"/>
      <c r="AD113" s="26"/>
      <c r="AE113" s="9"/>
    </row>
    <row r="114" spans="1:31" ht="27.75" customHeight="1">
      <c r="A114" s="14">
        <v>106</v>
      </c>
      <c r="B114" s="300"/>
      <c r="C114" s="16"/>
      <c r="D114" s="257"/>
      <c r="E114" s="301"/>
      <c r="F114" s="303"/>
      <c r="G114" s="302"/>
      <c r="H114" s="18"/>
      <c r="I114" s="50"/>
      <c r="J114" s="50"/>
      <c r="K114" s="50"/>
      <c r="L114" s="50"/>
      <c r="M114" s="50"/>
      <c r="N114" s="50"/>
      <c r="O114" s="50"/>
      <c r="P114" s="50"/>
      <c r="Q114" s="57"/>
      <c r="R114" s="58"/>
      <c r="S114" s="58"/>
      <c r="T114" s="58"/>
      <c r="U114" s="58"/>
      <c r="V114" s="256"/>
      <c r="W114" s="59"/>
      <c r="X114" s="60"/>
      <c r="Y114" s="27"/>
      <c r="Z114" s="27"/>
      <c r="AA114" s="27"/>
      <c r="AB114" s="27"/>
      <c r="AC114" s="27"/>
      <c r="AD114" s="26"/>
      <c r="AE114" s="9"/>
    </row>
    <row r="115" spans="1:31" ht="27.75" customHeight="1">
      <c r="A115" s="14">
        <v>107</v>
      </c>
      <c r="B115" s="300"/>
      <c r="C115" s="16"/>
      <c r="D115" s="257"/>
      <c r="E115" s="301"/>
      <c r="F115" s="303"/>
      <c r="G115" s="302"/>
      <c r="H115" s="18"/>
      <c r="I115" s="50"/>
      <c r="J115" s="50"/>
      <c r="K115" s="50"/>
      <c r="L115" s="50"/>
      <c r="M115" s="50"/>
      <c r="N115" s="50"/>
      <c r="O115" s="50"/>
      <c r="P115" s="50"/>
      <c r="Q115" s="57"/>
      <c r="R115" s="58"/>
      <c r="S115" s="58"/>
      <c r="T115" s="58"/>
      <c r="U115" s="58"/>
      <c r="V115" s="256"/>
      <c r="W115" s="59"/>
      <c r="X115" s="60"/>
      <c r="Y115" s="27"/>
      <c r="Z115" s="27"/>
      <c r="AA115" s="27"/>
      <c r="AB115" s="27"/>
      <c r="AC115" s="27"/>
      <c r="AD115" s="26"/>
      <c r="AE115" s="9"/>
    </row>
    <row r="116" spans="1:31" ht="27.75" customHeight="1">
      <c r="A116" s="14">
        <v>108</v>
      </c>
      <c r="B116" s="300"/>
      <c r="C116" s="16"/>
      <c r="D116" s="257"/>
      <c r="E116" s="301"/>
      <c r="F116" s="303"/>
      <c r="G116" s="302"/>
      <c r="H116" s="18"/>
      <c r="I116" s="50"/>
      <c r="J116" s="50"/>
      <c r="K116" s="50"/>
      <c r="L116" s="50"/>
      <c r="M116" s="50"/>
      <c r="N116" s="50"/>
      <c r="O116" s="50"/>
      <c r="P116" s="50"/>
      <c r="Q116" s="57"/>
      <c r="R116" s="58"/>
      <c r="S116" s="58"/>
      <c r="T116" s="58"/>
      <c r="U116" s="58"/>
      <c r="V116" s="256"/>
      <c r="W116" s="59"/>
      <c r="X116" s="60"/>
      <c r="Y116" s="27"/>
      <c r="Z116" s="27"/>
      <c r="AA116" s="27"/>
      <c r="AB116" s="27"/>
      <c r="AC116" s="27"/>
      <c r="AD116" s="26"/>
      <c r="AE116" s="9"/>
    </row>
    <row r="117" spans="1:31" ht="27.75" customHeight="1">
      <c r="A117" s="14">
        <v>109</v>
      </c>
      <c r="B117" s="300"/>
      <c r="C117" s="16"/>
      <c r="D117" s="257"/>
      <c r="E117" s="301"/>
      <c r="F117" s="303"/>
      <c r="G117" s="302"/>
      <c r="H117" s="18"/>
      <c r="I117" s="50"/>
      <c r="J117" s="50"/>
      <c r="K117" s="50"/>
      <c r="L117" s="50"/>
      <c r="M117" s="50"/>
      <c r="N117" s="50"/>
      <c r="O117" s="50"/>
      <c r="P117" s="50"/>
      <c r="Q117" s="57"/>
      <c r="R117" s="58"/>
      <c r="S117" s="58"/>
      <c r="T117" s="58"/>
      <c r="U117" s="58"/>
      <c r="V117" s="256"/>
      <c r="W117" s="59"/>
      <c r="X117" s="60"/>
      <c r="Y117" s="27"/>
      <c r="Z117" s="27"/>
      <c r="AA117" s="27"/>
      <c r="AB117" s="27"/>
      <c r="AC117" s="27"/>
      <c r="AD117" s="26"/>
      <c r="AE117" s="9"/>
    </row>
    <row r="118" spans="1:31" ht="27.75" customHeight="1">
      <c r="A118" s="14">
        <v>110</v>
      </c>
      <c r="B118" s="300"/>
      <c r="C118" s="16"/>
      <c r="D118" s="257"/>
      <c r="E118" s="301"/>
      <c r="F118" s="303"/>
      <c r="G118" s="302"/>
      <c r="H118" s="18"/>
      <c r="I118" s="50"/>
      <c r="J118" s="50"/>
      <c r="K118" s="50"/>
      <c r="L118" s="50"/>
      <c r="M118" s="50"/>
      <c r="N118" s="50"/>
      <c r="O118" s="50"/>
      <c r="P118" s="50"/>
      <c r="Q118" s="57"/>
      <c r="R118" s="58"/>
      <c r="S118" s="58"/>
      <c r="T118" s="58"/>
      <c r="U118" s="58"/>
      <c r="V118" s="256"/>
      <c r="W118" s="59"/>
      <c r="X118" s="60"/>
      <c r="Y118" s="27"/>
      <c r="Z118" s="27"/>
      <c r="AA118" s="27"/>
      <c r="AB118" s="27"/>
      <c r="AC118" s="27"/>
      <c r="AD118" s="26"/>
      <c r="AE118" s="9"/>
    </row>
    <row r="119" spans="1:31" ht="27.75" customHeight="1">
      <c r="A119" s="14">
        <v>111</v>
      </c>
      <c r="B119" s="300"/>
      <c r="C119" s="16"/>
      <c r="D119" s="257"/>
      <c r="E119" s="301"/>
      <c r="F119" s="303"/>
      <c r="G119" s="302"/>
      <c r="H119" s="18"/>
      <c r="I119" s="50"/>
      <c r="J119" s="50"/>
      <c r="K119" s="50"/>
      <c r="L119" s="50"/>
      <c r="M119" s="50"/>
      <c r="N119" s="50"/>
      <c r="O119" s="50"/>
      <c r="P119" s="50"/>
      <c r="Q119" s="57"/>
      <c r="R119" s="58"/>
      <c r="S119" s="58"/>
      <c r="T119" s="58"/>
      <c r="U119" s="58"/>
      <c r="V119" s="256"/>
      <c r="W119" s="59"/>
      <c r="X119" s="60"/>
      <c r="Y119" s="27"/>
      <c r="Z119" s="27"/>
      <c r="AA119" s="27"/>
      <c r="AB119" s="27"/>
      <c r="AC119" s="27"/>
      <c r="AD119" s="26"/>
      <c r="AE119" s="9"/>
    </row>
    <row r="120" spans="1:31" ht="27.75" customHeight="1">
      <c r="A120" s="14">
        <v>112</v>
      </c>
      <c r="B120" s="300"/>
      <c r="C120" s="16"/>
      <c r="D120" s="257"/>
      <c r="E120" s="301"/>
      <c r="F120" s="303"/>
      <c r="G120" s="302"/>
      <c r="H120" s="18"/>
      <c r="I120" s="50"/>
      <c r="J120" s="50"/>
      <c r="K120" s="50"/>
      <c r="L120" s="50"/>
      <c r="M120" s="50"/>
      <c r="N120" s="50"/>
      <c r="O120" s="50"/>
      <c r="P120" s="50"/>
      <c r="Q120" s="57"/>
      <c r="R120" s="58"/>
      <c r="S120" s="58"/>
      <c r="T120" s="58"/>
      <c r="U120" s="58"/>
      <c r="V120" s="256"/>
      <c r="W120" s="59"/>
      <c r="X120" s="60"/>
      <c r="Y120" s="27"/>
      <c r="Z120" s="27"/>
      <c r="AA120" s="27"/>
      <c r="AB120" s="27"/>
      <c r="AC120" s="27"/>
      <c r="AD120" s="26"/>
      <c r="AE120" s="9"/>
    </row>
    <row r="121" spans="1:31" ht="27.75" customHeight="1">
      <c r="A121" s="14">
        <v>113</v>
      </c>
      <c r="B121" s="300"/>
      <c r="C121" s="16"/>
      <c r="D121" s="257"/>
      <c r="E121" s="301"/>
      <c r="F121" s="303"/>
      <c r="G121" s="302"/>
      <c r="H121" s="18"/>
      <c r="I121" s="50"/>
      <c r="J121" s="50"/>
      <c r="K121" s="50"/>
      <c r="L121" s="50"/>
      <c r="M121" s="50"/>
      <c r="N121" s="50"/>
      <c r="O121" s="50"/>
      <c r="P121" s="50"/>
      <c r="Q121" s="57"/>
      <c r="R121" s="58"/>
      <c r="S121" s="58"/>
      <c r="T121" s="58"/>
      <c r="U121" s="58"/>
      <c r="V121" s="256"/>
      <c r="W121" s="59"/>
      <c r="X121" s="60"/>
      <c r="Y121" s="27"/>
      <c r="Z121" s="27"/>
      <c r="AA121" s="27"/>
      <c r="AB121" s="27"/>
      <c r="AC121" s="27"/>
      <c r="AD121" s="26"/>
      <c r="AE121" s="9"/>
    </row>
    <row r="122" spans="1:31" ht="27.75" customHeight="1">
      <c r="A122" s="14">
        <v>114</v>
      </c>
      <c r="B122" s="300"/>
      <c r="C122" s="16"/>
      <c r="D122" s="257"/>
      <c r="E122" s="301"/>
      <c r="F122" s="303"/>
      <c r="G122" s="302"/>
      <c r="H122" s="18"/>
      <c r="I122" s="50"/>
      <c r="J122" s="50"/>
      <c r="K122" s="50"/>
      <c r="L122" s="50"/>
      <c r="M122" s="50"/>
      <c r="N122" s="50"/>
      <c r="O122" s="50"/>
      <c r="P122" s="50"/>
      <c r="Q122" s="57"/>
      <c r="R122" s="58"/>
      <c r="S122" s="58"/>
      <c r="T122" s="58"/>
      <c r="U122" s="58"/>
      <c r="V122" s="256"/>
      <c r="W122" s="59"/>
      <c r="X122" s="60"/>
      <c r="Y122" s="27"/>
      <c r="Z122" s="27"/>
      <c r="AA122" s="27"/>
      <c r="AB122" s="27"/>
      <c r="AC122" s="27"/>
      <c r="AD122" s="26"/>
      <c r="AE122" s="9"/>
    </row>
    <row r="123" spans="1:31" ht="27.75" customHeight="1">
      <c r="A123" s="14">
        <v>115</v>
      </c>
      <c r="B123" s="300"/>
      <c r="C123" s="16"/>
      <c r="D123" s="257"/>
      <c r="E123" s="301"/>
      <c r="F123" s="303"/>
      <c r="G123" s="302"/>
      <c r="H123" s="18"/>
      <c r="I123" s="50"/>
      <c r="J123" s="50"/>
      <c r="K123" s="50"/>
      <c r="L123" s="50"/>
      <c r="M123" s="50"/>
      <c r="N123" s="50"/>
      <c r="O123" s="50"/>
      <c r="P123" s="50"/>
      <c r="Q123" s="57"/>
      <c r="R123" s="58"/>
      <c r="S123" s="58"/>
      <c r="T123" s="58"/>
      <c r="U123" s="58"/>
      <c r="V123" s="256"/>
      <c r="W123" s="59"/>
      <c r="X123" s="60"/>
      <c r="Y123" s="27"/>
      <c r="Z123" s="27"/>
      <c r="AA123" s="27"/>
      <c r="AB123" s="27"/>
      <c r="AC123" s="27"/>
      <c r="AD123" s="26"/>
      <c r="AE123" s="9"/>
    </row>
    <row r="124" spans="1:31" ht="27.75" customHeight="1">
      <c r="A124" s="14">
        <v>116</v>
      </c>
      <c r="B124" s="300"/>
      <c r="C124" s="16"/>
      <c r="D124" s="257"/>
      <c r="E124" s="301"/>
      <c r="F124" s="303"/>
      <c r="G124" s="302"/>
      <c r="H124" s="18"/>
      <c r="I124" s="50"/>
      <c r="J124" s="50"/>
      <c r="K124" s="50"/>
      <c r="L124" s="50"/>
      <c r="M124" s="50"/>
      <c r="N124" s="50"/>
      <c r="O124" s="50"/>
      <c r="P124" s="50"/>
      <c r="Q124" s="57"/>
      <c r="R124" s="58"/>
      <c r="S124" s="58"/>
      <c r="T124" s="58"/>
      <c r="U124" s="58"/>
      <c r="V124" s="256"/>
      <c r="W124" s="59"/>
      <c r="X124" s="60"/>
      <c r="Y124" s="27"/>
      <c r="Z124" s="27"/>
      <c r="AA124" s="27"/>
      <c r="AB124" s="27"/>
      <c r="AC124" s="27"/>
      <c r="AD124" s="26"/>
      <c r="AE124" s="9"/>
    </row>
    <row r="125" spans="1:31" ht="27.75" customHeight="1">
      <c r="A125" s="14">
        <v>117</v>
      </c>
      <c r="B125" s="300"/>
      <c r="C125" s="16"/>
      <c r="D125" s="257"/>
      <c r="E125" s="301"/>
      <c r="F125" s="303"/>
      <c r="G125" s="302"/>
      <c r="H125" s="18"/>
      <c r="I125" s="50"/>
      <c r="J125" s="50"/>
      <c r="K125" s="50"/>
      <c r="L125" s="50"/>
      <c r="M125" s="50"/>
      <c r="N125" s="50"/>
      <c r="O125" s="50"/>
      <c r="P125" s="50"/>
      <c r="Q125" s="57"/>
      <c r="R125" s="58"/>
      <c r="S125" s="58"/>
      <c r="T125" s="58"/>
      <c r="U125" s="58"/>
      <c r="V125" s="256"/>
      <c r="W125" s="59"/>
      <c r="X125" s="60"/>
      <c r="Y125" s="27"/>
      <c r="Z125" s="27"/>
      <c r="AA125" s="27"/>
      <c r="AB125" s="27"/>
      <c r="AC125" s="27"/>
      <c r="AD125" s="26"/>
      <c r="AE125" s="9"/>
    </row>
    <row r="126" spans="1:31" ht="27.75" customHeight="1">
      <c r="A126" s="14">
        <v>118</v>
      </c>
      <c r="B126" s="300"/>
      <c r="C126" s="16"/>
      <c r="D126" s="257"/>
      <c r="E126" s="301"/>
      <c r="F126" s="303"/>
      <c r="G126" s="302"/>
      <c r="H126" s="18"/>
      <c r="I126" s="50"/>
      <c r="J126" s="50"/>
      <c r="K126" s="50"/>
      <c r="L126" s="50"/>
      <c r="M126" s="50"/>
      <c r="N126" s="50"/>
      <c r="O126" s="50"/>
      <c r="P126" s="50"/>
      <c r="Q126" s="57"/>
      <c r="R126" s="58"/>
      <c r="S126" s="58"/>
      <c r="T126" s="58"/>
      <c r="U126" s="58"/>
      <c r="V126" s="256"/>
      <c r="W126" s="59"/>
      <c r="X126" s="60"/>
      <c r="Y126" s="27"/>
      <c r="Z126" s="27"/>
      <c r="AA126" s="27"/>
      <c r="AB126" s="27"/>
      <c r="AC126" s="27"/>
      <c r="AD126" s="26"/>
      <c r="AE126" s="9"/>
    </row>
    <row r="127" spans="1:31" ht="27.75" customHeight="1">
      <c r="A127" s="14">
        <v>119</v>
      </c>
      <c r="B127" s="300"/>
      <c r="C127" s="16"/>
      <c r="D127" s="257"/>
      <c r="E127" s="301"/>
      <c r="F127" s="303"/>
      <c r="G127" s="302"/>
      <c r="H127" s="18"/>
      <c r="I127" s="50"/>
      <c r="J127" s="50"/>
      <c r="K127" s="50"/>
      <c r="L127" s="50"/>
      <c r="M127" s="50"/>
      <c r="N127" s="50"/>
      <c r="O127" s="50"/>
      <c r="P127" s="50"/>
      <c r="Q127" s="57"/>
      <c r="R127" s="58"/>
      <c r="S127" s="58"/>
      <c r="T127" s="58"/>
      <c r="U127" s="58"/>
      <c r="V127" s="256"/>
      <c r="W127" s="59"/>
      <c r="X127" s="60"/>
      <c r="Y127" s="27"/>
      <c r="Z127" s="27"/>
      <c r="AA127" s="27"/>
      <c r="AB127" s="27"/>
      <c r="AC127" s="27"/>
      <c r="AD127" s="26"/>
      <c r="AE127" s="9"/>
    </row>
    <row r="128" spans="1:31" ht="27.75" customHeight="1">
      <c r="A128" s="14">
        <v>120</v>
      </c>
      <c r="B128" s="300"/>
      <c r="C128" s="16"/>
      <c r="D128" s="257"/>
      <c r="E128" s="301"/>
      <c r="F128" s="303"/>
      <c r="G128" s="302"/>
      <c r="H128" s="18"/>
      <c r="I128" s="50"/>
      <c r="J128" s="50"/>
      <c r="K128" s="50"/>
      <c r="L128" s="50"/>
      <c r="M128" s="50"/>
      <c r="N128" s="50"/>
      <c r="O128" s="50"/>
      <c r="P128" s="50"/>
      <c r="Q128" s="57"/>
      <c r="R128" s="58"/>
      <c r="S128" s="58"/>
      <c r="T128" s="58"/>
      <c r="U128" s="58"/>
      <c r="V128" s="256"/>
      <c r="W128" s="59"/>
      <c r="X128" s="60"/>
      <c r="Y128" s="27"/>
      <c r="Z128" s="27"/>
      <c r="AA128" s="27"/>
      <c r="AB128" s="27"/>
      <c r="AC128" s="27"/>
      <c r="AD128" s="26"/>
      <c r="AE128" s="9"/>
    </row>
    <row r="129" spans="1:31" ht="27.75" customHeight="1">
      <c r="A129" s="14">
        <v>121</v>
      </c>
      <c r="B129" s="300"/>
      <c r="C129" s="16"/>
      <c r="D129" s="257"/>
      <c r="E129" s="301"/>
      <c r="F129" s="303"/>
      <c r="G129" s="302"/>
      <c r="H129" s="18"/>
      <c r="I129" s="50"/>
      <c r="J129" s="50"/>
      <c r="K129" s="50"/>
      <c r="L129" s="50"/>
      <c r="M129" s="50"/>
      <c r="N129" s="50"/>
      <c r="O129" s="50"/>
      <c r="P129" s="50"/>
      <c r="Q129" s="57"/>
      <c r="R129" s="58"/>
      <c r="S129" s="58"/>
      <c r="T129" s="58"/>
      <c r="U129" s="58"/>
      <c r="V129" s="256"/>
      <c r="W129" s="59"/>
      <c r="X129" s="60"/>
      <c r="Y129" s="27"/>
      <c r="Z129" s="27"/>
      <c r="AA129" s="27"/>
      <c r="AB129" s="27"/>
      <c r="AC129" s="27"/>
      <c r="AD129" s="26"/>
      <c r="AE129" s="9"/>
    </row>
    <row r="130" spans="1:31" ht="27.75" customHeight="1">
      <c r="A130" s="14">
        <v>122</v>
      </c>
      <c r="B130" s="300"/>
      <c r="C130" s="16"/>
      <c r="D130" s="257"/>
      <c r="E130" s="301"/>
      <c r="F130" s="303"/>
      <c r="G130" s="302"/>
      <c r="H130" s="18"/>
      <c r="I130" s="50"/>
      <c r="J130" s="50"/>
      <c r="K130" s="50"/>
      <c r="L130" s="50"/>
      <c r="M130" s="50"/>
      <c r="N130" s="50"/>
      <c r="O130" s="50"/>
      <c r="P130" s="50"/>
      <c r="Q130" s="57"/>
      <c r="R130" s="58"/>
      <c r="S130" s="58"/>
      <c r="T130" s="58"/>
      <c r="U130" s="58"/>
      <c r="V130" s="256"/>
      <c r="W130" s="59"/>
      <c r="X130" s="60"/>
      <c r="Y130" s="27"/>
      <c r="Z130" s="27"/>
      <c r="AA130" s="27"/>
      <c r="AB130" s="27"/>
      <c r="AC130" s="27"/>
      <c r="AD130" s="26"/>
      <c r="AE130" s="9"/>
    </row>
    <row r="131" spans="1:31" ht="27.75" customHeight="1">
      <c r="A131" s="14">
        <v>123</v>
      </c>
      <c r="B131" s="300"/>
      <c r="C131" s="16"/>
      <c r="D131" s="257"/>
      <c r="E131" s="301"/>
      <c r="F131" s="303"/>
      <c r="G131" s="302"/>
      <c r="H131" s="18"/>
      <c r="I131" s="50"/>
      <c r="J131" s="50"/>
      <c r="K131" s="50"/>
      <c r="L131" s="50"/>
      <c r="M131" s="50"/>
      <c r="N131" s="50"/>
      <c r="O131" s="50"/>
      <c r="P131" s="50"/>
      <c r="Q131" s="57"/>
      <c r="R131" s="58"/>
      <c r="S131" s="58"/>
      <c r="T131" s="58"/>
      <c r="U131" s="58"/>
      <c r="V131" s="256"/>
      <c r="W131" s="59"/>
      <c r="X131" s="60"/>
      <c r="Y131" s="27"/>
      <c r="Z131" s="27"/>
      <c r="AA131" s="27"/>
      <c r="AB131" s="27"/>
      <c r="AC131" s="27"/>
      <c r="AD131" s="26"/>
      <c r="AE131" s="9"/>
    </row>
    <row r="132" spans="1:31" ht="27.75" customHeight="1">
      <c r="A132" s="14">
        <v>124</v>
      </c>
      <c r="B132" s="300"/>
      <c r="C132" s="16"/>
      <c r="D132" s="257"/>
      <c r="E132" s="301"/>
      <c r="F132" s="303"/>
      <c r="G132" s="302"/>
      <c r="H132" s="18"/>
      <c r="I132" s="50"/>
      <c r="J132" s="50"/>
      <c r="K132" s="50"/>
      <c r="L132" s="50"/>
      <c r="M132" s="50"/>
      <c r="N132" s="50"/>
      <c r="O132" s="50"/>
      <c r="P132" s="50"/>
      <c r="Q132" s="57"/>
      <c r="R132" s="58"/>
      <c r="S132" s="58"/>
      <c r="T132" s="58"/>
      <c r="U132" s="58"/>
      <c r="V132" s="256"/>
      <c r="W132" s="59"/>
      <c r="X132" s="60"/>
      <c r="Y132" s="27"/>
      <c r="Z132" s="27"/>
      <c r="AA132" s="27"/>
      <c r="AB132" s="27"/>
      <c r="AC132" s="27"/>
      <c r="AD132" s="26"/>
      <c r="AE132" s="9"/>
    </row>
    <row r="133" spans="1:31" ht="27.75" customHeight="1">
      <c r="A133" s="14">
        <v>125</v>
      </c>
      <c r="B133" s="300"/>
      <c r="C133" s="16"/>
      <c r="D133" s="257"/>
      <c r="E133" s="301"/>
      <c r="F133" s="303"/>
      <c r="G133" s="302"/>
      <c r="H133" s="18"/>
      <c r="I133" s="50"/>
      <c r="J133" s="50"/>
      <c r="K133" s="50"/>
      <c r="L133" s="50"/>
      <c r="M133" s="50"/>
      <c r="N133" s="50"/>
      <c r="O133" s="50"/>
      <c r="P133" s="50"/>
      <c r="Q133" s="57"/>
      <c r="R133" s="58"/>
      <c r="S133" s="58"/>
      <c r="T133" s="58"/>
      <c r="U133" s="58"/>
      <c r="V133" s="256"/>
      <c r="W133" s="59"/>
      <c r="X133" s="60"/>
      <c r="Y133" s="27"/>
      <c r="Z133" s="27"/>
      <c r="AA133" s="27"/>
      <c r="AB133" s="27"/>
      <c r="AC133" s="27"/>
      <c r="AD133" s="26"/>
      <c r="AE133" s="9"/>
    </row>
    <row r="134" spans="1:31" ht="27.75" customHeight="1">
      <c r="A134" s="14">
        <v>126</v>
      </c>
      <c r="B134" s="300"/>
      <c r="C134" s="16"/>
      <c r="D134" s="257"/>
      <c r="E134" s="301"/>
      <c r="F134" s="303"/>
      <c r="G134" s="302"/>
      <c r="H134" s="18"/>
      <c r="I134" s="50"/>
      <c r="J134" s="50"/>
      <c r="K134" s="50"/>
      <c r="L134" s="50"/>
      <c r="M134" s="50"/>
      <c r="N134" s="50"/>
      <c r="O134" s="50"/>
      <c r="P134" s="50"/>
      <c r="Q134" s="57"/>
      <c r="R134" s="58"/>
      <c r="S134" s="58"/>
      <c r="T134" s="58"/>
      <c r="U134" s="58"/>
      <c r="V134" s="256"/>
      <c r="W134" s="59"/>
      <c r="X134" s="60"/>
      <c r="Y134" s="27"/>
      <c r="Z134" s="27"/>
      <c r="AA134" s="27"/>
      <c r="AB134" s="27"/>
      <c r="AC134" s="27"/>
      <c r="AD134" s="26"/>
      <c r="AE134" s="9"/>
    </row>
    <row r="135" spans="1:31" ht="27.75" customHeight="1">
      <c r="A135" s="14">
        <v>127</v>
      </c>
      <c r="B135" s="300"/>
      <c r="C135" s="16"/>
      <c r="D135" s="257"/>
      <c r="E135" s="301"/>
      <c r="F135" s="303"/>
      <c r="G135" s="302"/>
      <c r="H135" s="18"/>
      <c r="I135" s="50"/>
      <c r="J135" s="50"/>
      <c r="K135" s="50"/>
      <c r="L135" s="50"/>
      <c r="M135" s="50"/>
      <c r="N135" s="50"/>
      <c r="O135" s="50"/>
      <c r="P135" s="50"/>
      <c r="Q135" s="57"/>
      <c r="R135" s="58"/>
      <c r="S135" s="58"/>
      <c r="T135" s="58"/>
      <c r="U135" s="58"/>
      <c r="V135" s="256"/>
      <c r="W135" s="59"/>
      <c r="X135" s="60"/>
      <c r="Y135" s="27"/>
      <c r="Z135" s="27"/>
      <c r="AA135" s="27"/>
      <c r="AB135" s="27"/>
      <c r="AC135" s="27"/>
      <c r="AD135" s="26"/>
      <c r="AE135" s="9"/>
    </row>
    <row r="136" spans="1:31" ht="27.75" customHeight="1">
      <c r="A136" s="14">
        <v>128</v>
      </c>
      <c r="B136" s="300"/>
      <c r="C136" s="16"/>
      <c r="D136" s="257"/>
      <c r="E136" s="301"/>
      <c r="F136" s="303"/>
      <c r="G136" s="302"/>
      <c r="H136" s="18"/>
      <c r="I136" s="50"/>
      <c r="J136" s="50"/>
      <c r="K136" s="50"/>
      <c r="L136" s="50"/>
      <c r="M136" s="50"/>
      <c r="N136" s="50"/>
      <c r="O136" s="50"/>
      <c r="P136" s="50"/>
      <c r="Q136" s="57"/>
      <c r="R136" s="58"/>
      <c r="S136" s="58"/>
      <c r="T136" s="58"/>
      <c r="U136" s="58"/>
      <c r="V136" s="256"/>
      <c r="W136" s="59"/>
      <c r="X136" s="60"/>
      <c r="Y136" s="27"/>
      <c r="Z136" s="27"/>
      <c r="AA136" s="27"/>
      <c r="AB136" s="27"/>
      <c r="AC136" s="27"/>
      <c r="AD136" s="26"/>
      <c r="AE136" s="9"/>
    </row>
    <row r="137" spans="1:31" ht="27.75" customHeight="1">
      <c r="A137" s="14">
        <v>129</v>
      </c>
      <c r="B137" s="300"/>
      <c r="C137" s="16"/>
      <c r="D137" s="257"/>
      <c r="E137" s="301"/>
      <c r="F137" s="303"/>
      <c r="G137" s="302"/>
      <c r="H137" s="18"/>
      <c r="I137" s="50"/>
      <c r="J137" s="50"/>
      <c r="K137" s="50"/>
      <c r="L137" s="50"/>
      <c r="M137" s="50"/>
      <c r="N137" s="50"/>
      <c r="O137" s="50"/>
      <c r="P137" s="50"/>
      <c r="Q137" s="57"/>
      <c r="R137" s="58"/>
      <c r="S137" s="58"/>
      <c r="T137" s="58"/>
      <c r="U137" s="58"/>
      <c r="V137" s="256"/>
      <c r="W137" s="59"/>
      <c r="X137" s="60"/>
      <c r="Y137" s="27"/>
      <c r="Z137" s="27"/>
      <c r="AA137" s="27"/>
      <c r="AB137" s="27"/>
      <c r="AC137" s="27"/>
      <c r="AD137" s="26"/>
      <c r="AE137" s="9"/>
    </row>
    <row r="138" spans="1:31" ht="27.75" customHeight="1">
      <c r="A138" s="14">
        <v>130</v>
      </c>
      <c r="B138" s="300"/>
      <c r="C138" s="16"/>
      <c r="D138" s="257"/>
      <c r="E138" s="301"/>
      <c r="F138" s="303"/>
      <c r="G138" s="302"/>
      <c r="H138" s="18"/>
      <c r="I138" s="50"/>
      <c r="J138" s="50"/>
      <c r="K138" s="50"/>
      <c r="L138" s="50"/>
      <c r="M138" s="50"/>
      <c r="N138" s="50"/>
      <c r="O138" s="50"/>
      <c r="P138" s="50"/>
      <c r="Q138" s="57"/>
      <c r="R138" s="58"/>
      <c r="S138" s="58"/>
      <c r="T138" s="58"/>
      <c r="U138" s="58"/>
      <c r="V138" s="256"/>
      <c r="W138" s="59"/>
      <c r="X138" s="60"/>
      <c r="Y138" s="27"/>
      <c r="Z138" s="27"/>
      <c r="AA138" s="27"/>
      <c r="AB138" s="27"/>
      <c r="AC138" s="27"/>
      <c r="AD138" s="26"/>
      <c r="AE138" s="9"/>
    </row>
    <row r="139" spans="1:31" ht="27.75" customHeight="1">
      <c r="A139" s="14">
        <v>131</v>
      </c>
      <c r="B139" s="300"/>
      <c r="C139" s="16"/>
      <c r="D139" s="257"/>
      <c r="E139" s="301"/>
      <c r="F139" s="303"/>
      <c r="G139" s="302"/>
      <c r="H139" s="18"/>
      <c r="I139" s="50"/>
      <c r="J139" s="50"/>
      <c r="K139" s="50"/>
      <c r="L139" s="50"/>
      <c r="M139" s="50"/>
      <c r="N139" s="50"/>
      <c r="O139" s="50"/>
      <c r="P139" s="50"/>
      <c r="Q139" s="57"/>
      <c r="R139" s="58"/>
      <c r="S139" s="58"/>
      <c r="T139" s="58"/>
      <c r="U139" s="58"/>
      <c r="V139" s="256"/>
      <c r="W139" s="59"/>
      <c r="X139" s="60"/>
      <c r="Y139" s="27"/>
      <c r="Z139" s="27"/>
      <c r="AA139" s="27"/>
      <c r="AB139" s="27"/>
      <c r="AC139" s="27"/>
      <c r="AD139" s="26"/>
      <c r="AE139" s="9"/>
    </row>
    <row r="140" spans="1:31" ht="27.75" customHeight="1">
      <c r="A140" s="14">
        <v>132</v>
      </c>
      <c r="B140" s="300"/>
      <c r="C140" s="16"/>
      <c r="D140" s="257"/>
      <c r="E140" s="301"/>
      <c r="F140" s="303"/>
      <c r="G140" s="302"/>
      <c r="H140" s="18"/>
      <c r="I140" s="50"/>
      <c r="J140" s="50"/>
      <c r="K140" s="50"/>
      <c r="L140" s="50"/>
      <c r="M140" s="50"/>
      <c r="N140" s="50"/>
      <c r="O140" s="50"/>
      <c r="P140" s="50"/>
      <c r="Q140" s="57"/>
      <c r="R140" s="58"/>
      <c r="S140" s="58"/>
      <c r="T140" s="58"/>
      <c r="U140" s="58"/>
      <c r="V140" s="256"/>
      <c r="W140" s="59"/>
      <c r="X140" s="60"/>
      <c r="Y140" s="27"/>
      <c r="Z140" s="27"/>
      <c r="AA140" s="27"/>
      <c r="AB140" s="27"/>
      <c r="AC140" s="27"/>
      <c r="AD140" s="26"/>
      <c r="AE140" s="9"/>
    </row>
    <row r="141" spans="1:31" ht="27.75" customHeight="1">
      <c r="A141" s="14">
        <v>133</v>
      </c>
      <c r="B141" s="300"/>
      <c r="C141" s="16"/>
      <c r="D141" s="257"/>
      <c r="E141" s="301"/>
      <c r="F141" s="303"/>
      <c r="G141" s="302"/>
      <c r="H141" s="18"/>
      <c r="I141" s="50"/>
      <c r="J141" s="50"/>
      <c r="K141" s="50"/>
      <c r="L141" s="50"/>
      <c r="M141" s="50"/>
      <c r="N141" s="50"/>
      <c r="O141" s="50"/>
      <c r="P141" s="50"/>
      <c r="Q141" s="57"/>
      <c r="R141" s="58"/>
      <c r="S141" s="58"/>
      <c r="T141" s="58"/>
      <c r="U141" s="58"/>
      <c r="V141" s="256"/>
      <c r="W141" s="59"/>
      <c r="X141" s="60"/>
      <c r="Y141" s="27"/>
      <c r="Z141" s="27"/>
      <c r="AA141" s="27"/>
      <c r="AB141" s="27"/>
      <c r="AC141" s="27"/>
      <c r="AD141" s="26"/>
      <c r="AE141" s="9"/>
    </row>
    <row r="142" spans="1:31" ht="27.75" customHeight="1">
      <c r="A142" s="14">
        <v>134</v>
      </c>
      <c r="B142" s="300"/>
      <c r="C142" s="16"/>
      <c r="D142" s="257"/>
      <c r="E142" s="301"/>
      <c r="F142" s="303"/>
      <c r="G142" s="302"/>
      <c r="H142" s="18"/>
      <c r="I142" s="50"/>
      <c r="J142" s="50"/>
      <c r="K142" s="50"/>
      <c r="L142" s="50"/>
      <c r="M142" s="50"/>
      <c r="N142" s="50"/>
      <c r="O142" s="50"/>
      <c r="P142" s="50"/>
      <c r="Q142" s="57"/>
      <c r="R142" s="58"/>
      <c r="S142" s="58"/>
      <c r="T142" s="58"/>
      <c r="U142" s="58"/>
      <c r="V142" s="256"/>
      <c r="W142" s="59"/>
      <c r="X142" s="60"/>
      <c r="Y142" s="27"/>
      <c r="Z142" s="27"/>
      <c r="AA142" s="27"/>
      <c r="AB142" s="27"/>
      <c r="AC142" s="27"/>
      <c r="AD142" s="26"/>
      <c r="AE142" s="9"/>
    </row>
    <row r="143" spans="1:31" ht="27.75" customHeight="1">
      <c r="A143" s="14">
        <v>135</v>
      </c>
      <c r="B143" s="300"/>
      <c r="C143" s="16"/>
      <c r="D143" s="257"/>
      <c r="E143" s="301"/>
      <c r="F143" s="303"/>
      <c r="G143" s="302"/>
      <c r="H143" s="18"/>
      <c r="I143" s="50"/>
      <c r="J143" s="50"/>
      <c r="K143" s="50"/>
      <c r="L143" s="50"/>
      <c r="M143" s="50"/>
      <c r="N143" s="50"/>
      <c r="O143" s="50"/>
      <c r="P143" s="50"/>
      <c r="Q143" s="57"/>
      <c r="R143" s="58"/>
      <c r="S143" s="58"/>
      <c r="T143" s="58"/>
      <c r="U143" s="58"/>
      <c r="V143" s="256"/>
      <c r="W143" s="59"/>
      <c r="X143" s="60"/>
      <c r="Y143" s="27"/>
      <c r="Z143" s="27"/>
      <c r="AA143" s="27"/>
      <c r="AB143" s="27"/>
      <c r="AC143" s="27"/>
      <c r="AD143" s="26"/>
      <c r="AE143" s="9"/>
    </row>
    <row r="144" spans="1:31" ht="27.75" customHeight="1">
      <c r="A144" s="14">
        <v>136</v>
      </c>
      <c r="B144" s="300"/>
      <c r="C144" s="16"/>
      <c r="D144" s="257"/>
      <c r="E144" s="301"/>
      <c r="F144" s="303"/>
      <c r="G144" s="302"/>
      <c r="H144" s="18"/>
      <c r="I144" s="50"/>
      <c r="J144" s="50"/>
      <c r="K144" s="50"/>
      <c r="L144" s="50"/>
      <c r="M144" s="50"/>
      <c r="N144" s="50"/>
      <c r="O144" s="50"/>
      <c r="P144" s="50"/>
      <c r="Q144" s="57"/>
      <c r="R144" s="58"/>
      <c r="S144" s="58"/>
      <c r="T144" s="58"/>
      <c r="U144" s="58"/>
      <c r="V144" s="256"/>
      <c r="W144" s="59"/>
      <c r="X144" s="60"/>
      <c r="Y144" s="27"/>
      <c r="Z144" s="27"/>
      <c r="AA144" s="27"/>
      <c r="AB144" s="27"/>
      <c r="AC144" s="27"/>
      <c r="AD144" s="26"/>
      <c r="AE144" s="9"/>
    </row>
    <row r="145" spans="1:31" ht="27.75" customHeight="1">
      <c r="A145" s="14">
        <v>137</v>
      </c>
      <c r="B145" s="300"/>
      <c r="C145" s="16"/>
      <c r="D145" s="257"/>
      <c r="E145" s="301"/>
      <c r="F145" s="303"/>
      <c r="G145" s="302"/>
      <c r="H145" s="18"/>
      <c r="I145" s="50"/>
      <c r="J145" s="50"/>
      <c r="K145" s="50"/>
      <c r="L145" s="50"/>
      <c r="M145" s="50"/>
      <c r="N145" s="50"/>
      <c r="O145" s="50"/>
      <c r="P145" s="50"/>
      <c r="Q145" s="57"/>
      <c r="R145" s="58"/>
      <c r="S145" s="58"/>
      <c r="T145" s="58"/>
      <c r="U145" s="58"/>
      <c r="V145" s="256"/>
      <c r="W145" s="59"/>
      <c r="X145" s="60"/>
      <c r="Y145" s="27"/>
      <c r="Z145" s="27"/>
      <c r="AA145" s="27"/>
      <c r="AB145" s="27"/>
      <c r="AC145" s="27"/>
      <c r="AD145" s="26"/>
      <c r="AE145" s="9"/>
    </row>
    <row r="146" spans="1:31" ht="27.75" customHeight="1">
      <c r="A146" s="14">
        <v>138</v>
      </c>
      <c r="B146" s="300"/>
      <c r="C146" s="16"/>
      <c r="D146" s="257"/>
      <c r="E146" s="301"/>
      <c r="F146" s="303"/>
      <c r="G146" s="302"/>
      <c r="H146" s="18"/>
      <c r="I146" s="50"/>
      <c r="J146" s="50"/>
      <c r="K146" s="50"/>
      <c r="L146" s="50"/>
      <c r="M146" s="50"/>
      <c r="N146" s="50"/>
      <c r="O146" s="50"/>
      <c r="P146" s="50"/>
      <c r="Q146" s="57"/>
      <c r="R146" s="58"/>
      <c r="S146" s="58"/>
      <c r="T146" s="58"/>
      <c r="U146" s="58"/>
      <c r="V146" s="256"/>
      <c r="W146" s="59"/>
      <c r="X146" s="60"/>
      <c r="Y146" s="27"/>
      <c r="Z146" s="27"/>
      <c r="AA146" s="27"/>
      <c r="AB146" s="27"/>
      <c r="AC146" s="27"/>
      <c r="AD146" s="26"/>
      <c r="AE146" s="9"/>
    </row>
    <row r="147" spans="1:31" ht="27.75" customHeight="1">
      <c r="A147" s="14">
        <v>139</v>
      </c>
      <c r="B147" s="300"/>
      <c r="C147" s="16"/>
      <c r="D147" s="257"/>
      <c r="E147" s="301"/>
      <c r="F147" s="303"/>
      <c r="G147" s="302"/>
      <c r="H147" s="18"/>
      <c r="I147" s="50"/>
      <c r="J147" s="50"/>
      <c r="K147" s="50"/>
      <c r="L147" s="50"/>
      <c r="M147" s="50"/>
      <c r="N147" s="50"/>
      <c r="O147" s="50"/>
      <c r="P147" s="50"/>
      <c r="Q147" s="57"/>
      <c r="R147" s="58"/>
      <c r="S147" s="58"/>
      <c r="T147" s="58"/>
      <c r="U147" s="58"/>
      <c r="V147" s="256"/>
      <c r="W147" s="59"/>
      <c r="X147" s="60"/>
      <c r="Y147" s="27"/>
      <c r="Z147" s="27"/>
      <c r="AA147" s="27"/>
      <c r="AB147" s="27"/>
      <c r="AC147" s="27"/>
      <c r="AD147" s="26"/>
      <c r="AE147" s="9"/>
    </row>
    <row r="148" spans="1:31" ht="27.75" customHeight="1">
      <c r="A148" s="14">
        <v>140</v>
      </c>
      <c r="B148" s="300"/>
      <c r="C148" s="16"/>
      <c r="D148" s="257"/>
      <c r="E148" s="301"/>
      <c r="F148" s="303"/>
      <c r="G148" s="302"/>
      <c r="H148" s="18"/>
      <c r="I148" s="50"/>
      <c r="J148" s="50"/>
      <c r="K148" s="50"/>
      <c r="L148" s="50"/>
      <c r="M148" s="50"/>
      <c r="N148" s="50"/>
      <c r="O148" s="50"/>
      <c r="P148" s="50"/>
      <c r="Q148" s="57"/>
      <c r="R148" s="58"/>
      <c r="S148" s="58"/>
      <c r="T148" s="58"/>
      <c r="U148" s="58"/>
      <c r="V148" s="256"/>
      <c r="W148" s="59"/>
      <c r="X148" s="60"/>
      <c r="Y148" s="27"/>
      <c r="Z148" s="27"/>
      <c r="AA148" s="27"/>
      <c r="AB148" s="27"/>
      <c r="AC148" s="27"/>
      <c r="AD148" s="26"/>
      <c r="AE148" s="9"/>
    </row>
    <row r="149" spans="1:31" ht="27.75" customHeight="1">
      <c r="A149" s="14">
        <v>141</v>
      </c>
      <c r="B149" s="300"/>
      <c r="C149" s="16"/>
      <c r="D149" s="257"/>
      <c r="E149" s="301"/>
      <c r="F149" s="303"/>
      <c r="G149" s="302"/>
      <c r="H149" s="18"/>
      <c r="I149" s="50"/>
      <c r="J149" s="50"/>
      <c r="K149" s="50"/>
      <c r="L149" s="50"/>
      <c r="M149" s="50"/>
      <c r="N149" s="50"/>
      <c r="O149" s="50"/>
      <c r="P149" s="50"/>
      <c r="Q149" s="57"/>
      <c r="R149" s="58"/>
      <c r="S149" s="58"/>
      <c r="T149" s="58"/>
      <c r="U149" s="58"/>
      <c r="V149" s="256"/>
      <c r="W149" s="59"/>
      <c r="X149" s="60"/>
      <c r="Y149" s="27"/>
      <c r="Z149" s="27"/>
      <c r="AA149" s="27"/>
      <c r="AB149" s="27"/>
      <c r="AC149" s="27"/>
      <c r="AD149" s="26"/>
      <c r="AE149" s="9"/>
    </row>
    <row r="150" spans="1:31" ht="27.75" customHeight="1">
      <c r="A150" s="14">
        <v>142</v>
      </c>
      <c r="B150" s="300"/>
      <c r="C150" s="16"/>
      <c r="D150" s="257"/>
      <c r="E150" s="301"/>
      <c r="F150" s="303"/>
      <c r="G150" s="302"/>
      <c r="H150" s="18"/>
      <c r="I150" s="50"/>
      <c r="J150" s="50"/>
      <c r="K150" s="50"/>
      <c r="L150" s="50"/>
      <c r="M150" s="50"/>
      <c r="N150" s="50"/>
      <c r="O150" s="50"/>
      <c r="P150" s="50"/>
      <c r="Q150" s="57"/>
      <c r="R150" s="58"/>
      <c r="S150" s="58"/>
      <c r="T150" s="58"/>
      <c r="U150" s="58"/>
      <c r="V150" s="256"/>
      <c r="W150" s="59"/>
      <c r="X150" s="60"/>
      <c r="Y150" s="27"/>
      <c r="Z150" s="27"/>
      <c r="AA150" s="27"/>
      <c r="AB150" s="27"/>
      <c r="AC150" s="27"/>
      <c r="AD150" s="26"/>
      <c r="AE150" s="9"/>
    </row>
    <row r="151" spans="1:31" ht="27.75" customHeight="1">
      <c r="A151" s="14">
        <v>143</v>
      </c>
      <c r="B151" s="300"/>
      <c r="C151" s="16"/>
      <c r="D151" s="257"/>
      <c r="E151" s="301"/>
      <c r="F151" s="303"/>
      <c r="G151" s="302"/>
      <c r="H151" s="18"/>
      <c r="I151" s="50"/>
      <c r="J151" s="50"/>
      <c r="K151" s="50"/>
      <c r="L151" s="50"/>
      <c r="M151" s="50"/>
      <c r="N151" s="50"/>
      <c r="O151" s="50"/>
      <c r="P151" s="50"/>
      <c r="Q151" s="57"/>
      <c r="R151" s="58"/>
      <c r="S151" s="58"/>
      <c r="T151" s="58"/>
      <c r="U151" s="58"/>
      <c r="V151" s="256"/>
      <c r="W151" s="59"/>
      <c r="X151" s="60"/>
      <c r="Y151" s="27"/>
      <c r="Z151" s="27"/>
      <c r="AA151" s="27"/>
      <c r="AB151" s="27"/>
      <c r="AC151" s="27"/>
      <c r="AD151" s="26"/>
      <c r="AE151" s="9"/>
    </row>
    <row r="152" spans="1:31" ht="27.75" customHeight="1">
      <c r="A152" s="14">
        <v>144</v>
      </c>
      <c r="B152" s="300"/>
      <c r="C152" s="16"/>
      <c r="D152" s="257"/>
      <c r="E152" s="301"/>
      <c r="F152" s="303"/>
      <c r="G152" s="302"/>
      <c r="H152" s="18"/>
      <c r="I152" s="50"/>
      <c r="J152" s="50"/>
      <c r="K152" s="50"/>
      <c r="L152" s="50"/>
      <c r="M152" s="50"/>
      <c r="N152" s="50"/>
      <c r="O152" s="50"/>
      <c r="P152" s="50"/>
      <c r="Q152" s="57"/>
      <c r="R152" s="58"/>
      <c r="S152" s="58"/>
      <c r="T152" s="58"/>
      <c r="U152" s="58"/>
      <c r="V152" s="256"/>
      <c r="W152" s="59"/>
      <c r="X152" s="60"/>
      <c r="Y152" s="27"/>
      <c r="Z152" s="27"/>
      <c r="AA152" s="27"/>
      <c r="AB152" s="27"/>
      <c r="AC152" s="27"/>
      <c r="AD152" s="26"/>
      <c r="AE152" s="9"/>
    </row>
    <row r="153" spans="1:31" ht="27.75" customHeight="1">
      <c r="A153" s="14">
        <v>145</v>
      </c>
      <c r="B153" s="300"/>
      <c r="C153" s="16"/>
      <c r="D153" s="257"/>
      <c r="E153" s="301"/>
      <c r="F153" s="303"/>
      <c r="G153" s="302"/>
      <c r="H153" s="18"/>
      <c r="I153" s="50"/>
      <c r="J153" s="50"/>
      <c r="K153" s="50"/>
      <c r="L153" s="50"/>
      <c r="M153" s="50"/>
      <c r="N153" s="50"/>
      <c r="O153" s="50"/>
      <c r="P153" s="50"/>
      <c r="Q153" s="57"/>
      <c r="R153" s="58"/>
      <c r="S153" s="58"/>
      <c r="T153" s="58"/>
      <c r="U153" s="58"/>
      <c r="V153" s="256"/>
      <c r="W153" s="59"/>
      <c r="X153" s="60"/>
      <c r="Y153" s="27"/>
      <c r="Z153" s="27"/>
      <c r="AA153" s="27"/>
      <c r="AB153" s="27"/>
      <c r="AC153" s="27"/>
      <c r="AD153" s="26"/>
      <c r="AE153" s="9"/>
    </row>
    <row r="154" spans="1:31" ht="27.75" customHeight="1">
      <c r="A154" s="14">
        <v>146</v>
      </c>
      <c r="B154" s="300"/>
      <c r="C154" s="16"/>
      <c r="D154" s="257"/>
      <c r="E154" s="301"/>
      <c r="F154" s="303"/>
      <c r="G154" s="302"/>
      <c r="H154" s="18"/>
      <c r="I154" s="50"/>
      <c r="J154" s="50"/>
      <c r="K154" s="50"/>
      <c r="L154" s="50"/>
      <c r="M154" s="50"/>
      <c r="N154" s="50"/>
      <c r="O154" s="50"/>
      <c r="P154" s="50"/>
      <c r="Q154" s="57"/>
      <c r="R154" s="58"/>
      <c r="S154" s="58"/>
      <c r="T154" s="58"/>
      <c r="U154" s="58"/>
      <c r="V154" s="256"/>
      <c r="W154" s="59"/>
      <c r="X154" s="60"/>
      <c r="Y154" s="27"/>
      <c r="Z154" s="27"/>
      <c r="AA154" s="27"/>
      <c r="AB154" s="27"/>
      <c r="AC154" s="27"/>
      <c r="AD154" s="26"/>
      <c r="AE154" s="9"/>
    </row>
    <row r="155" spans="1:31" ht="27.75" customHeight="1">
      <c r="A155" s="14">
        <v>147</v>
      </c>
      <c r="B155" s="300"/>
      <c r="C155" s="16"/>
      <c r="D155" s="257"/>
      <c r="E155" s="301"/>
      <c r="F155" s="303"/>
      <c r="G155" s="302"/>
      <c r="H155" s="18"/>
      <c r="I155" s="50"/>
      <c r="J155" s="50"/>
      <c r="K155" s="50"/>
      <c r="L155" s="50"/>
      <c r="M155" s="50"/>
      <c r="N155" s="50"/>
      <c r="O155" s="50"/>
      <c r="P155" s="50"/>
      <c r="Q155" s="57"/>
      <c r="R155" s="58"/>
      <c r="S155" s="58"/>
      <c r="T155" s="58"/>
      <c r="U155" s="58"/>
      <c r="V155" s="256"/>
      <c r="W155" s="59"/>
      <c r="X155" s="60"/>
      <c r="Y155" s="27"/>
      <c r="Z155" s="27"/>
      <c r="AA155" s="27"/>
      <c r="AB155" s="27"/>
      <c r="AC155" s="27"/>
      <c r="AD155" s="26"/>
      <c r="AE155" s="9"/>
    </row>
    <row r="156" spans="1:31" ht="27.75" customHeight="1">
      <c r="A156" s="14">
        <v>148</v>
      </c>
      <c r="B156" s="300"/>
      <c r="C156" s="16"/>
      <c r="D156" s="257"/>
      <c r="E156" s="301"/>
      <c r="F156" s="303"/>
      <c r="G156" s="302"/>
      <c r="H156" s="18"/>
      <c r="I156" s="50"/>
      <c r="J156" s="50"/>
      <c r="K156" s="50"/>
      <c r="L156" s="50"/>
      <c r="M156" s="50"/>
      <c r="N156" s="50"/>
      <c r="O156" s="50"/>
      <c r="P156" s="50"/>
      <c r="Q156" s="57"/>
      <c r="R156" s="58"/>
      <c r="S156" s="58"/>
      <c r="T156" s="58"/>
      <c r="U156" s="58"/>
      <c r="V156" s="256"/>
      <c r="W156" s="59"/>
      <c r="X156" s="60"/>
      <c r="Y156" s="27"/>
      <c r="Z156" s="27"/>
      <c r="AA156" s="27"/>
      <c r="AB156" s="27"/>
      <c r="AC156" s="27"/>
      <c r="AD156" s="26"/>
      <c r="AE156" s="9"/>
    </row>
    <row r="157" spans="1:31" ht="27.75" customHeight="1">
      <c r="A157" s="14">
        <v>149</v>
      </c>
      <c r="B157" s="300"/>
      <c r="C157" s="16"/>
      <c r="D157" s="257"/>
      <c r="E157" s="301"/>
      <c r="F157" s="303"/>
      <c r="G157" s="302"/>
      <c r="H157" s="18"/>
      <c r="I157" s="50"/>
      <c r="J157" s="50"/>
      <c r="K157" s="50"/>
      <c r="L157" s="50"/>
      <c r="M157" s="50"/>
      <c r="N157" s="50"/>
      <c r="O157" s="50"/>
      <c r="P157" s="50"/>
      <c r="Q157" s="57"/>
      <c r="R157" s="58"/>
      <c r="S157" s="58"/>
      <c r="T157" s="58"/>
      <c r="U157" s="58"/>
      <c r="V157" s="256"/>
      <c r="W157" s="59"/>
      <c r="X157" s="60"/>
      <c r="Y157" s="27"/>
      <c r="Z157" s="27"/>
      <c r="AA157" s="27"/>
      <c r="AB157" s="27"/>
      <c r="AC157" s="27"/>
      <c r="AD157" s="26"/>
      <c r="AE157" s="9"/>
    </row>
    <row r="158" spans="1:31" ht="27.75" customHeight="1">
      <c r="A158" s="14">
        <v>150</v>
      </c>
      <c r="B158" s="300"/>
      <c r="C158" s="16"/>
      <c r="D158" s="257"/>
      <c r="E158" s="301"/>
      <c r="F158" s="303"/>
      <c r="G158" s="302"/>
      <c r="H158" s="18"/>
      <c r="I158" s="50"/>
      <c r="J158" s="50"/>
      <c r="K158" s="50"/>
      <c r="L158" s="50"/>
      <c r="M158" s="50"/>
      <c r="N158" s="50"/>
      <c r="O158" s="50"/>
      <c r="P158" s="50"/>
      <c r="Q158" s="57"/>
      <c r="R158" s="58"/>
      <c r="S158" s="58"/>
      <c r="T158" s="58"/>
      <c r="U158" s="58"/>
      <c r="V158" s="256"/>
      <c r="W158" s="59"/>
      <c r="X158" s="60"/>
      <c r="Y158" s="27"/>
      <c r="Z158" s="27"/>
      <c r="AA158" s="27"/>
      <c r="AB158" s="27"/>
      <c r="AC158" s="27"/>
      <c r="AD158" s="26"/>
      <c r="AE158" s="9"/>
    </row>
    <row r="159" spans="1:31" ht="27.75" customHeight="1">
      <c r="A159" s="14">
        <v>151</v>
      </c>
      <c r="B159" s="300"/>
      <c r="C159" s="16"/>
      <c r="D159" s="257"/>
      <c r="E159" s="301"/>
      <c r="F159" s="303"/>
      <c r="G159" s="302"/>
      <c r="H159" s="18"/>
      <c r="I159" s="50"/>
      <c r="J159" s="50"/>
      <c r="K159" s="50"/>
      <c r="L159" s="50"/>
      <c r="M159" s="50"/>
      <c r="N159" s="50"/>
      <c r="O159" s="50"/>
      <c r="P159" s="50"/>
      <c r="Q159" s="57"/>
      <c r="R159" s="58"/>
      <c r="S159" s="58"/>
      <c r="T159" s="58"/>
      <c r="U159" s="58"/>
      <c r="V159" s="256"/>
      <c r="W159" s="59"/>
      <c r="X159" s="60"/>
      <c r="Y159" s="27"/>
      <c r="Z159" s="27"/>
      <c r="AA159" s="27"/>
      <c r="AB159" s="27"/>
      <c r="AC159" s="27"/>
      <c r="AD159" s="26"/>
      <c r="AE159" s="9"/>
    </row>
    <row r="160" spans="1:31" ht="27.75" customHeight="1">
      <c r="A160" s="14">
        <v>152</v>
      </c>
      <c r="B160" s="300"/>
      <c r="C160" s="16"/>
      <c r="D160" s="257"/>
      <c r="E160" s="301"/>
      <c r="F160" s="303"/>
      <c r="G160" s="302"/>
      <c r="H160" s="18"/>
      <c r="I160" s="50"/>
      <c r="J160" s="50"/>
      <c r="K160" s="50"/>
      <c r="L160" s="50"/>
      <c r="M160" s="50"/>
      <c r="N160" s="50"/>
      <c r="O160" s="50"/>
      <c r="P160" s="50"/>
      <c r="Q160" s="57"/>
      <c r="R160" s="58"/>
      <c r="S160" s="58"/>
      <c r="T160" s="58"/>
      <c r="U160" s="58"/>
      <c r="V160" s="256"/>
      <c r="W160" s="59"/>
      <c r="X160" s="60"/>
      <c r="Y160" s="27"/>
      <c r="Z160" s="27"/>
      <c r="AA160" s="27"/>
      <c r="AB160" s="27"/>
      <c r="AC160" s="27"/>
      <c r="AD160" s="26"/>
      <c r="AE160" s="9"/>
    </row>
    <row r="161" spans="1:31" ht="27.75" customHeight="1">
      <c r="A161" s="14">
        <v>153</v>
      </c>
      <c r="B161" s="300"/>
      <c r="C161" s="16"/>
      <c r="D161" s="257"/>
      <c r="E161" s="301"/>
      <c r="F161" s="303"/>
      <c r="G161" s="302"/>
      <c r="H161" s="18"/>
      <c r="I161" s="50"/>
      <c r="J161" s="50"/>
      <c r="K161" s="50"/>
      <c r="L161" s="50"/>
      <c r="M161" s="50"/>
      <c r="N161" s="50"/>
      <c r="O161" s="50"/>
      <c r="P161" s="50"/>
      <c r="Q161" s="57"/>
      <c r="R161" s="58"/>
      <c r="S161" s="58"/>
      <c r="T161" s="58"/>
      <c r="U161" s="58"/>
      <c r="V161" s="256"/>
      <c r="W161" s="59"/>
      <c r="X161" s="60"/>
      <c r="Y161" s="27"/>
      <c r="Z161" s="27"/>
      <c r="AA161" s="27"/>
      <c r="AB161" s="27"/>
      <c r="AC161" s="27"/>
      <c r="AD161" s="26"/>
      <c r="AE161" s="9"/>
    </row>
    <row r="162" spans="1:31" ht="27.75" customHeight="1">
      <c r="A162" s="14">
        <v>154</v>
      </c>
      <c r="B162" s="300"/>
      <c r="C162" s="16"/>
      <c r="D162" s="257"/>
      <c r="E162" s="301"/>
      <c r="F162" s="303"/>
      <c r="G162" s="302"/>
      <c r="H162" s="18"/>
      <c r="I162" s="50"/>
      <c r="J162" s="50"/>
      <c r="K162" s="50"/>
      <c r="L162" s="50"/>
      <c r="M162" s="50"/>
      <c r="N162" s="50"/>
      <c r="O162" s="50"/>
      <c r="P162" s="50"/>
      <c r="Q162" s="57"/>
      <c r="R162" s="58"/>
      <c r="S162" s="58"/>
      <c r="T162" s="58"/>
      <c r="U162" s="58"/>
      <c r="V162" s="256"/>
      <c r="W162" s="59"/>
      <c r="X162" s="60"/>
      <c r="Y162" s="27"/>
      <c r="Z162" s="27"/>
      <c r="AA162" s="27"/>
      <c r="AB162" s="27"/>
      <c r="AC162" s="27"/>
      <c r="AD162" s="26"/>
      <c r="AE162" s="9"/>
    </row>
    <row r="163" spans="1:31" ht="27.75" customHeight="1">
      <c r="A163" s="14">
        <v>155</v>
      </c>
      <c r="B163" s="300"/>
      <c r="C163" s="16"/>
      <c r="D163" s="257"/>
      <c r="E163" s="301"/>
      <c r="F163" s="303"/>
      <c r="G163" s="302"/>
      <c r="H163" s="18"/>
      <c r="I163" s="50"/>
      <c r="J163" s="50"/>
      <c r="K163" s="50"/>
      <c r="L163" s="50"/>
      <c r="M163" s="50"/>
      <c r="N163" s="50"/>
      <c r="O163" s="50"/>
      <c r="P163" s="50"/>
      <c r="Q163" s="57"/>
      <c r="R163" s="58"/>
      <c r="S163" s="58"/>
      <c r="T163" s="58"/>
      <c r="U163" s="58"/>
      <c r="V163" s="256"/>
      <c r="W163" s="59"/>
      <c r="X163" s="60"/>
      <c r="Y163" s="27"/>
      <c r="Z163" s="27"/>
      <c r="AA163" s="27"/>
      <c r="AB163" s="27"/>
      <c r="AC163" s="27"/>
      <c r="AD163" s="26"/>
      <c r="AE163" s="9"/>
    </row>
    <row r="164" spans="1:31" ht="27.75" customHeight="1">
      <c r="A164" s="14">
        <v>156</v>
      </c>
      <c r="B164" s="300"/>
      <c r="C164" s="16"/>
      <c r="D164" s="257"/>
      <c r="E164" s="301"/>
      <c r="F164" s="303"/>
      <c r="G164" s="302"/>
      <c r="H164" s="18"/>
      <c r="I164" s="50"/>
      <c r="J164" s="50"/>
      <c r="K164" s="50"/>
      <c r="L164" s="50"/>
      <c r="M164" s="50"/>
      <c r="N164" s="50"/>
      <c r="O164" s="50"/>
      <c r="P164" s="50"/>
      <c r="Q164" s="57"/>
      <c r="R164" s="58"/>
      <c r="S164" s="58"/>
      <c r="T164" s="58"/>
      <c r="U164" s="58"/>
      <c r="V164" s="256"/>
      <c r="W164" s="59"/>
      <c r="X164" s="60"/>
      <c r="Y164" s="27"/>
      <c r="Z164" s="27"/>
      <c r="AA164" s="27"/>
      <c r="AB164" s="27"/>
      <c r="AC164" s="27"/>
      <c r="AD164" s="26"/>
      <c r="AE164" s="9"/>
    </row>
    <row r="165" spans="1:31" ht="27.75" customHeight="1">
      <c r="A165" s="14">
        <v>157</v>
      </c>
      <c r="B165" s="300"/>
      <c r="C165" s="16"/>
      <c r="D165" s="257"/>
      <c r="E165" s="301"/>
      <c r="F165" s="303"/>
      <c r="G165" s="302"/>
      <c r="H165" s="18"/>
      <c r="I165" s="50"/>
      <c r="J165" s="50"/>
      <c r="K165" s="50"/>
      <c r="L165" s="50"/>
      <c r="M165" s="50"/>
      <c r="N165" s="50"/>
      <c r="O165" s="50"/>
      <c r="P165" s="50"/>
      <c r="Q165" s="57"/>
      <c r="R165" s="58"/>
      <c r="S165" s="58"/>
      <c r="T165" s="58"/>
      <c r="U165" s="58"/>
      <c r="V165" s="256"/>
      <c r="W165" s="59"/>
      <c r="X165" s="60"/>
      <c r="Y165" s="27"/>
      <c r="Z165" s="27"/>
      <c r="AA165" s="27"/>
      <c r="AB165" s="27"/>
      <c r="AC165" s="27"/>
      <c r="AD165" s="26"/>
      <c r="AE165" s="9"/>
    </row>
    <row r="166" spans="1:31" ht="27.75" customHeight="1">
      <c r="A166" s="14">
        <v>158</v>
      </c>
      <c r="B166" s="300"/>
      <c r="C166" s="16"/>
      <c r="D166" s="257"/>
      <c r="E166" s="301"/>
      <c r="F166" s="303"/>
      <c r="G166" s="302"/>
      <c r="H166" s="18"/>
      <c r="I166" s="50"/>
      <c r="J166" s="50"/>
      <c r="K166" s="50"/>
      <c r="L166" s="50"/>
      <c r="M166" s="50"/>
      <c r="N166" s="50"/>
      <c r="O166" s="50"/>
      <c r="P166" s="50"/>
      <c r="Q166" s="57"/>
      <c r="R166" s="58"/>
      <c r="S166" s="58"/>
      <c r="T166" s="58"/>
      <c r="U166" s="58"/>
      <c r="V166" s="256"/>
      <c r="W166" s="59"/>
      <c r="X166" s="60"/>
      <c r="Y166" s="27"/>
      <c r="Z166" s="27"/>
      <c r="AA166" s="27"/>
      <c r="AB166" s="27"/>
      <c r="AC166" s="27"/>
      <c r="AD166" s="26"/>
      <c r="AE166" s="9"/>
    </row>
    <row r="167" spans="1:31" ht="27.75" customHeight="1">
      <c r="A167" s="14">
        <v>159</v>
      </c>
      <c r="B167" s="300"/>
      <c r="C167" s="16"/>
      <c r="D167" s="257"/>
      <c r="E167" s="301"/>
      <c r="F167" s="303"/>
      <c r="G167" s="302"/>
      <c r="H167" s="18"/>
      <c r="I167" s="50"/>
      <c r="J167" s="50"/>
      <c r="K167" s="50"/>
      <c r="L167" s="50"/>
      <c r="M167" s="50"/>
      <c r="N167" s="50"/>
      <c r="O167" s="50"/>
      <c r="P167" s="50"/>
      <c r="Q167" s="57"/>
      <c r="R167" s="58"/>
      <c r="S167" s="58"/>
      <c r="T167" s="58"/>
      <c r="U167" s="58"/>
      <c r="V167" s="256"/>
      <c r="W167" s="59"/>
      <c r="X167" s="60"/>
      <c r="Y167" s="27"/>
      <c r="Z167" s="27"/>
      <c r="AA167" s="27"/>
      <c r="AB167" s="27"/>
      <c r="AC167" s="27"/>
      <c r="AD167" s="26"/>
      <c r="AE167" s="9"/>
    </row>
    <row r="168" spans="1:31" ht="27.75" customHeight="1">
      <c r="A168" s="14">
        <v>160</v>
      </c>
      <c r="B168" s="300"/>
      <c r="C168" s="16"/>
      <c r="D168" s="257"/>
      <c r="E168" s="301"/>
      <c r="F168" s="303"/>
      <c r="G168" s="302"/>
      <c r="H168" s="18"/>
      <c r="I168" s="50"/>
      <c r="J168" s="50"/>
      <c r="K168" s="50"/>
      <c r="L168" s="50"/>
      <c r="M168" s="50"/>
      <c r="N168" s="50"/>
      <c r="O168" s="50"/>
      <c r="P168" s="50"/>
      <c r="Q168" s="57"/>
      <c r="R168" s="58"/>
      <c r="S168" s="58"/>
      <c r="T168" s="58"/>
      <c r="U168" s="58"/>
      <c r="V168" s="256"/>
      <c r="W168" s="59"/>
      <c r="X168" s="60"/>
      <c r="Y168" s="27"/>
      <c r="Z168" s="27"/>
      <c r="AA168" s="27"/>
      <c r="AB168" s="27"/>
      <c r="AC168" s="27"/>
      <c r="AD168" s="26"/>
      <c r="AE168" s="9"/>
    </row>
    <row r="169" spans="1:31" ht="27.75" customHeight="1">
      <c r="A169" s="14">
        <v>161</v>
      </c>
      <c r="B169" s="300"/>
      <c r="C169" s="16"/>
      <c r="D169" s="257"/>
      <c r="E169" s="301"/>
      <c r="F169" s="303"/>
      <c r="G169" s="302"/>
      <c r="H169" s="18"/>
      <c r="I169" s="50"/>
      <c r="J169" s="50"/>
      <c r="K169" s="50"/>
      <c r="L169" s="50"/>
      <c r="M169" s="50"/>
      <c r="N169" s="50"/>
      <c r="O169" s="50"/>
      <c r="P169" s="50"/>
      <c r="Q169" s="57"/>
      <c r="R169" s="58"/>
      <c r="S169" s="58"/>
      <c r="T169" s="58"/>
      <c r="U169" s="58"/>
      <c r="V169" s="256"/>
      <c r="W169" s="59"/>
      <c r="X169" s="60"/>
      <c r="Y169" s="27"/>
      <c r="Z169" s="27"/>
      <c r="AA169" s="27"/>
      <c r="AB169" s="27"/>
      <c r="AC169" s="27"/>
      <c r="AD169" s="26"/>
      <c r="AE169" s="9"/>
    </row>
    <row r="170" spans="1:31" ht="27.75" customHeight="1">
      <c r="A170" s="14">
        <v>162</v>
      </c>
      <c r="B170" s="300"/>
      <c r="C170" s="16"/>
      <c r="D170" s="257"/>
      <c r="E170" s="301"/>
      <c r="F170" s="303"/>
      <c r="G170" s="302"/>
      <c r="H170" s="18"/>
      <c r="I170" s="50"/>
      <c r="J170" s="50"/>
      <c r="K170" s="50"/>
      <c r="L170" s="50"/>
      <c r="M170" s="50"/>
      <c r="N170" s="50"/>
      <c r="O170" s="50"/>
      <c r="P170" s="50"/>
      <c r="Q170" s="57"/>
      <c r="R170" s="58"/>
      <c r="S170" s="58"/>
      <c r="T170" s="58"/>
      <c r="U170" s="58"/>
      <c r="V170" s="256"/>
      <c r="W170" s="59"/>
      <c r="X170" s="60"/>
      <c r="Y170" s="27"/>
      <c r="Z170" s="27"/>
      <c r="AA170" s="27"/>
      <c r="AB170" s="27"/>
      <c r="AC170" s="27"/>
      <c r="AD170" s="26"/>
      <c r="AE170" s="9"/>
    </row>
    <row r="171" spans="1:31" ht="27.75" customHeight="1">
      <c r="A171" s="14">
        <v>163</v>
      </c>
      <c r="B171" s="300"/>
      <c r="C171" s="16"/>
      <c r="D171" s="257"/>
      <c r="E171" s="301"/>
      <c r="F171" s="303"/>
      <c r="G171" s="302"/>
      <c r="H171" s="18"/>
      <c r="I171" s="50"/>
      <c r="J171" s="50"/>
      <c r="K171" s="50"/>
      <c r="L171" s="50"/>
      <c r="M171" s="50"/>
      <c r="N171" s="50"/>
      <c r="O171" s="50"/>
      <c r="P171" s="50"/>
      <c r="Q171" s="57"/>
      <c r="R171" s="58"/>
      <c r="S171" s="58"/>
      <c r="T171" s="58"/>
      <c r="U171" s="58"/>
      <c r="V171" s="256"/>
      <c r="W171" s="59"/>
      <c r="X171" s="60"/>
      <c r="Y171" s="27"/>
      <c r="Z171" s="27"/>
      <c r="AA171" s="27"/>
      <c r="AB171" s="27"/>
      <c r="AC171" s="27"/>
      <c r="AD171" s="26"/>
      <c r="AE171" s="9"/>
    </row>
    <row r="172" spans="1:31" ht="27.75" customHeight="1">
      <c r="A172" s="14">
        <v>164</v>
      </c>
      <c r="B172" s="300"/>
      <c r="C172" s="16"/>
      <c r="D172" s="257"/>
      <c r="E172" s="301"/>
      <c r="F172" s="303"/>
      <c r="G172" s="302"/>
      <c r="H172" s="18"/>
      <c r="I172" s="50"/>
      <c r="J172" s="50"/>
      <c r="K172" s="50"/>
      <c r="L172" s="50"/>
      <c r="M172" s="50"/>
      <c r="N172" s="50"/>
      <c r="O172" s="50"/>
      <c r="P172" s="50"/>
      <c r="Q172" s="57"/>
      <c r="R172" s="58"/>
      <c r="S172" s="58"/>
      <c r="T172" s="58"/>
      <c r="U172" s="58"/>
      <c r="V172" s="256"/>
      <c r="W172" s="59"/>
      <c r="X172" s="60"/>
      <c r="Y172" s="27"/>
      <c r="Z172" s="27"/>
      <c r="AA172" s="27"/>
      <c r="AB172" s="27"/>
      <c r="AC172" s="27"/>
      <c r="AD172" s="26"/>
      <c r="AE172" s="9"/>
    </row>
    <row r="173" spans="1:31" ht="27.75" customHeight="1">
      <c r="A173" s="14">
        <v>165</v>
      </c>
      <c r="B173" s="300"/>
      <c r="C173" s="16"/>
      <c r="D173" s="257"/>
      <c r="E173" s="301"/>
      <c r="F173" s="303"/>
      <c r="G173" s="302"/>
      <c r="H173" s="18"/>
      <c r="I173" s="50"/>
      <c r="J173" s="50"/>
      <c r="K173" s="50"/>
      <c r="L173" s="50"/>
      <c r="M173" s="50"/>
      <c r="N173" s="50"/>
      <c r="O173" s="50"/>
      <c r="P173" s="50"/>
      <c r="Q173" s="57"/>
      <c r="R173" s="58"/>
      <c r="S173" s="58"/>
      <c r="T173" s="58"/>
      <c r="U173" s="58"/>
      <c r="V173" s="256"/>
      <c r="W173" s="59"/>
      <c r="X173" s="60"/>
      <c r="Y173" s="27"/>
      <c r="Z173" s="27"/>
      <c r="AA173" s="27"/>
      <c r="AB173" s="27"/>
      <c r="AC173" s="27"/>
      <c r="AD173" s="26"/>
      <c r="AE173" s="9"/>
    </row>
    <row r="174" spans="1:31" ht="27.75" customHeight="1">
      <c r="A174" s="14">
        <v>166</v>
      </c>
      <c r="B174" s="300"/>
      <c r="C174" s="16"/>
      <c r="D174" s="257"/>
      <c r="E174" s="301"/>
      <c r="F174" s="303"/>
      <c r="G174" s="302"/>
      <c r="H174" s="18"/>
      <c r="I174" s="50"/>
      <c r="J174" s="50"/>
      <c r="K174" s="50"/>
      <c r="L174" s="50"/>
      <c r="M174" s="50"/>
      <c r="N174" s="50"/>
      <c r="O174" s="50"/>
      <c r="P174" s="50"/>
      <c r="Q174" s="57"/>
      <c r="R174" s="58"/>
      <c r="S174" s="58"/>
      <c r="T174" s="58"/>
      <c r="U174" s="58"/>
      <c r="V174" s="256"/>
      <c r="W174" s="59"/>
      <c r="X174" s="60"/>
      <c r="Y174" s="27"/>
      <c r="Z174" s="27"/>
      <c r="AA174" s="27"/>
      <c r="AB174" s="27"/>
      <c r="AC174" s="27"/>
      <c r="AD174" s="26"/>
      <c r="AE174" s="9"/>
    </row>
    <row r="175" spans="1:31" ht="27.75" customHeight="1">
      <c r="A175" s="14">
        <v>167</v>
      </c>
      <c r="B175" s="300"/>
      <c r="C175" s="16"/>
      <c r="D175" s="257"/>
      <c r="E175" s="301"/>
      <c r="F175" s="303"/>
      <c r="G175" s="302"/>
      <c r="H175" s="18"/>
      <c r="I175" s="50"/>
      <c r="J175" s="50"/>
      <c r="K175" s="50"/>
      <c r="L175" s="50"/>
      <c r="M175" s="50"/>
      <c r="N175" s="50"/>
      <c r="O175" s="50"/>
      <c r="P175" s="50"/>
      <c r="Q175" s="57"/>
      <c r="R175" s="58"/>
      <c r="S175" s="58"/>
      <c r="T175" s="58"/>
      <c r="U175" s="58"/>
      <c r="V175" s="256"/>
      <c r="W175" s="59"/>
      <c r="X175" s="60"/>
      <c r="Y175" s="27"/>
      <c r="Z175" s="27"/>
      <c r="AA175" s="27"/>
      <c r="AB175" s="27"/>
      <c r="AC175" s="27"/>
      <c r="AD175" s="26"/>
      <c r="AE175" s="9"/>
    </row>
    <row r="176" spans="1:31" ht="27.75" customHeight="1">
      <c r="A176" s="14">
        <v>168</v>
      </c>
      <c r="B176" s="300"/>
      <c r="C176" s="16"/>
      <c r="D176" s="257"/>
      <c r="E176" s="301"/>
      <c r="F176" s="303"/>
      <c r="G176" s="302"/>
      <c r="H176" s="18"/>
      <c r="I176" s="50"/>
      <c r="J176" s="50"/>
      <c r="K176" s="50"/>
      <c r="L176" s="50"/>
      <c r="M176" s="50"/>
      <c r="N176" s="50"/>
      <c r="O176" s="50"/>
      <c r="P176" s="50"/>
      <c r="Q176" s="57"/>
      <c r="R176" s="58"/>
      <c r="S176" s="58"/>
      <c r="T176" s="58"/>
      <c r="U176" s="58"/>
      <c r="V176" s="256"/>
      <c r="W176" s="59"/>
      <c r="X176" s="60"/>
      <c r="Y176" s="27"/>
      <c r="Z176" s="27"/>
      <c r="AA176" s="27"/>
      <c r="AB176" s="27"/>
      <c r="AC176" s="27"/>
      <c r="AD176" s="26"/>
      <c r="AE176" s="9"/>
    </row>
    <row r="177" spans="1:31" ht="27.75" customHeight="1">
      <c r="A177" s="14">
        <v>169</v>
      </c>
      <c r="B177" s="300"/>
      <c r="C177" s="16"/>
      <c r="D177" s="257"/>
      <c r="E177" s="301"/>
      <c r="F177" s="303"/>
      <c r="G177" s="302"/>
      <c r="H177" s="18"/>
      <c r="I177" s="50"/>
      <c r="J177" s="50"/>
      <c r="K177" s="50"/>
      <c r="L177" s="50"/>
      <c r="M177" s="50"/>
      <c r="N177" s="50"/>
      <c r="O177" s="50"/>
      <c r="P177" s="50"/>
      <c r="Q177" s="57"/>
      <c r="R177" s="58"/>
      <c r="S177" s="58"/>
      <c r="T177" s="58"/>
      <c r="U177" s="58"/>
      <c r="V177" s="256"/>
      <c r="W177" s="59"/>
      <c r="X177" s="60"/>
      <c r="Y177" s="27"/>
      <c r="Z177" s="27"/>
      <c r="AA177" s="27"/>
      <c r="AB177" s="27"/>
      <c r="AC177" s="27"/>
      <c r="AD177" s="26"/>
      <c r="AE177" s="9"/>
    </row>
    <row r="178" spans="1:31" ht="27.75" customHeight="1">
      <c r="A178" s="14">
        <v>170</v>
      </c>
      <c r="B178" s="300"/>
      <c r="C178" s="16"/>
      <c r="D178" s="257"/>
      <c r="E178" s="301"/>
      <c r="F178" s="303"/>
      <c r="G178" s="302"/>
      <c r="H178" s="18"/>
      <c r="I178" s="50"/>
      <c r="J178" s="50"/>
      <c r="K178" s="50"/>
      <c r="L178" s="50"/>
      <c r="M178" s="50"/>
      <c r="N178" s="50"/>
      <c r="O178" s="50"/>
      <c r="P178" s="50"/>
      <c r="Q178" s="57"/>
      <c r="R178" s="58"/>
      <c r="S178" s="58"/>
      <c r="T178" s="58"/>
      <c r="U178" s="58"/>
      <c r="V178" s="256"/>
      <c r="W178" s="59"/>
      <c r="X178" s="60"/>
      <c r="Y178" s="27"/>
      <c r="Z178" s="27"/>
      <c r="AA178" s="27"/>
      <c r="AB178" s="27"/>
      <c r="AC178" s="27"/>
      <c r="AD178" s="26"/>
      <c r="AE178" s="9"/>
    </row>
    <row r="179" spans="1:31" ht="27.75" customHeight="1">
      <c r="A179" s="14">
        <v>171</v>
      </c>
      <c r="B179" s="300"/>
      <c r="C179" s="16"/>
      <c r="D179" s="257"/>
      <c r="E179" s="301"/>
      <c r="F179" s="303"/>
      <c r="G179" s="302"/>
      <c r="H179" s="18"/>
      <c r="I179" s="50"/>
      <c r="J179" s="50"/>
      <c r="K179" s="50"/>
      <c r="L179" s="50"/>
      <c r="M179" s="50"/>
      <c r="N179" s="50"/>
      <c r="O179" s="50"/>
      <c r="P179" s="50"/>
      <c r="Q179" s="57"/>
      <c r="R179" s="58"/>
      <c r="S179" s="58"/>
      <c r="T179" s="58"/>
      <c r="U179" s="58"/>
      <c r="V179" s="256"/>
      <c r="W179" s="59"/>
      <c r="X179" s="60"/>
      <c r="Y179" s="27"/>
      <c r="Z179" s="27"/>
      <c r="AA179" s="27"/>
      <c r="AB179" s="27"/>
      <c r="AC179" s="27"/>
      <c r="AD179" s="26"/>
      <c r="AE179" s="9"/>
    </row>
    <row r="180" spans="1:31" ht="27.75" customHeight="1">
      <c r="A180" s="14">
        <v>172</v>
      </c>
      <c r="B180" s="300"/>
      <c r="C180" s="16"/>
      <c r="D180" s="257"/>
      <c r="E180" s="301"/>
      <c r="F180" s="303"/>
      <c r="G180" s="302"/>
      <c r="H180" s="18"/>
      <c r="I180" s="50"/>
      <c r="J180" s="50"/>
      <c r="K180" s="50"/>
      <c r="L180" s="50"/>
      <c r="M180" s="50"/>
      <c r="N180" s="50"/>
      <c r="O180" s="50"/>
      <c r="P180" s="50"/>
      <c r="Q180" s="57"/>
      <c r="R180" s="58"/>
      <c r="S180" s="58"/>
      <c r="T180" s="58"/>
      <c r="U180" s="58"/>
      <c r="V180" s="256"/>
      <c r="W180" s="59"/>
      <c r="X180" s="60"/>
      <c r="Y180" s="27"/>
      <c r="Z180" s="27"/>
      <c r="AA180" s="27"/>
      <c r="AB180" s="27"/>
      <c r="AC180" s="27"/>
      <c r="AD180" s="26"/>
      <c r="AE180" s="9"/>
    </row>
    <row r="181" spans="1:31" ht="27.75" customHeight="1">
      <c r="A181" s="14">
        <v>173</v>
      </c>
      <c r="B181" s="300"/>
      <c r="C181" s="16"/>
      <c r="D181" s="257"/>
      <c r="E181" s="301"/>
      <c r="F181" s="303"/>
      <c r="G181" s="302"/>
      <c r="H181" s="18"/>
      <c r="I181" s="50"/>
      <c r="J181" s="50"/>
      <c r="K181" s="50"/>
      <c r="L181" s="50"/>
      <c r="M181" s="50"/>
      <c r="N181" s="50"/>
      <c r="O181" s="50"/>
      <c r="P181" s="50"/>
      <c r="Q181" s="57"/>
      <c r="R181" s="58"/>
      <c r="S181" s="58"/>
      <c r="T181" s="58"/>
      <c r="U181" s="58"/>
      <c r="V181" s="256"/>
      <c r="W181" s="59"/>
      <c r="X181" s="60"/>
      <c r="Y181" s="27"/>
      <c r="Z181" s="27"/>
      <c r="AA181" s="27"/>
      <c r="AB181" s="27"/>
      <c r="AC181" s="27"/>
      <c r="AD181" s="26"/>
      <c r="AE181" s="9"/>
    </row>
    <row r="182" spans="1:31" ht="27.75" customHeight="1">
      <c r="A182" s="14">
        <v>174</v>
      </c>
      <c r="B182" s="300"/>
      <c r="C182" s="16"/>
      <c r="D182" s="257"/>
      <c r="E182" s="301"/>
      <c r="F182" s="303"/>
      <c r="G182" s="302"/>
      <c r="H182" s="18"/>
      <c r="I182" s="50"/>
      <c r="J182" s="50"/>
      <c r="K182" s="50"/>
      <c r="L182" s="50"/>
      <c r="M182" s="50"/>
      <c r="N182" s="50"/>
      <c r="O182" s="50"/>
      <c r="P182" s="50"/>
      <c r="Q182" s="57"/>
      <c r="R182" s="58"/>
      <c r="S182" s="58"/>
      <c r="T182" s="58"/>
      <c r="U182" s="58"/>
      <c r="V182" s="256"/>
      <c r="W182" s="59"/>
      <c r="X182" s="60"/>
      <c r="Y182" s="27"/>
      <c r="Z182" s="27"/>
      <c r="AA182" s="27"/>
      <c r="AB182" s="27"/>
      <c r="AC182" s="27"/>
      <c r="AD182" s="26"/>
      <c r="AE182" s="9"/>
    </row>
    <row r="183" spans="1:31" ht="27.75" customHeight="1">
      <c r="A183" s="14">
        <v>175</v>
      </c>
      <c r="B183" s="300"/>
      <c r="C183" s="16"/>
      <c r="D183" s="257"/>
      <c r="E183" s="301"/>
      <c r="F183" s="303"/>
      <c r="G183" s="302"/>
      <c r="H183" s="18"/>
      <c r="I183" s="50"/>
      <c r="J183" s="50"/>
      <c r="K183" s="50"/>
      <c r="L183" s="50"/>
      <c r="M183" s="50"/>
      <c r="N183" s="50"/>
      <c r="O183" s="50"/>
      <c r="P183" s="50"/>
      <c r="Q183" s="57"/>
      <c r="R183" s="58"/>
      <c r="S183" s="58"/>
      <c r="T183" s="58"/>
      <c r="U183" s="58"/>
      <c r="V183" s="256"/>
      <c r="W183" s="59"/>
      <c r="X183" s="60"/>
      <c r="Y183" s="27"/>
      <c r="Z183" s="27"/>
      <c r="AA183" s="27"/>
      <c r="AB183" s="27"/>
      <c r="AC183" s="27"/>
      <c r="AD183" s="26"/>
      <c r="AE183" s="9"/>
    </row>
    <row r="184" spans="1:31" ht="27.75" customHeight="1">
      <c r="A184" s="14">
        <v>176</v>
      </c>
      <c r="B184" s="300"/>
      <c r="C184" s="16"/>
      <c r="D184" s="257"/>
      <c r="E184" s="301"/>
      <c r="F184" s="303"/>
      <c r="G184" s="302"/>
      <c r="H184" s="18"/>
      <c r="I184" s="50"/>
      <c r="J184" s="50"/>
      <c r="K184" s="50"/>
      <c r="L184" s="50"/>
      <c r="M184" s="50"/>
      <c r="N184" s="50"/>
      <c r="O184" s="50"/>
      <c r="P184" s="50"/>
      <c r="Q184" s="57"/>
      <c r="R184" s="58"/>
      <c r="S184" s="58"/>
      <c r="T184" s="58"/>
      <c r="U184" s="58"/>
      <c r="V184" s="256"/>
      <c r="W184" s="59"/>
      <c r="X184" s="60"/>
      <c r="Y184" s="27"/>
      <c r="Z184" s="27"/>
      <c r="AA184" s="27"/>
      <c r="AB184" s="27"/>
      <c r="AC184" s="27"/>
      <c r="AD184" s="26"/>
      <c r="AE184" s="9"/>
    </row>
    <row r="185" spans="1:31" ht="27.75" customHeight="1">
      <c r="A185" s="14">
        <v>177</v>
      </c>
      <c r="B185" s="300"/>
      <c r="C185" s="16"/>
      <c r="D185" s="257"/>
      <c r="E185" s="301"/>
      <c r="F185" s="303"/>
      <c r="G185" s="302"/>
      <c r="H185" s="18"/>
      <c r="I185" s="50"/>
      <c r="J185" s="50"/>
      <c r="K185" s="50"/>
      <c r="L185" s="50"/>
      <c r="M185" s="50"/>
      <c r="N185" s="50"/>
      <c r="O185" s="50"/>
      <c r="P185" s="50"/>
      <c r="Q185" s="57"/>
      <c r="R185" s="58"/>
      <c r="S185" s="58"/>
      <c r="T185" s="58"/>
      <c r="U185" s="58"/>
      <c r="V185" s="256"/>
      <c r="W185" s="59"/>
      <c r="X185" s="60"/>
      <c r="Y185" s="27"/>
      <c r="Z185" s="27"/>
      <c r="AA185" s="27"/>
      <c r="AB185" s="27"/>
      <c r="AC185" s="27"/>
      <c r="AD185" s="26"/>
      <c r="AE185" s="9"/>
    </row>
    <row r="186" spans="1:31" ht="27.75" customHeight="1">
      <c r="A186" s="14">
        <v>178</v>
      </c>
      <c r="B186" s="300"/>
      <c r="C186" s="16"/>
      <c r="D186" s="257"/>
      <c r="E186" s="301"/>
      <c r="F186" s="303"/>
      <c r="G186" s="302"/>
      <c r="H186" s="18"/>
      <c r="I186" s="50"/>
      <c r="J186" s="50"/>
      <c r="K186" s="50"/>
      <c r="L186" s="50"/>
      <c r="M186" s="50"/>
      <c r="N186" s="50"/>
      <c r="O186" s="50"/>
      <c r="P186" s="50"/>
      <c r="Q186" s="57"/>
      <c r="R186" s="58"/>
      <c r="S186" s="58"/>
      <c r="T186" s="58"/>
      <c r="U186" s="58"/>
      <c r="V186" s="256"/>
      <c r="W186" s="59"/>
      <c r="X186" s="60"/>
      <c r="Y186" s="27"/>
      <c r="Z186" s="27"/>
      <c r="AA186" s="27"/>
      <c r="AB186" s="27"/>
      <c r="AC186" s="27"/>
      <c r="AD186" s="26"/>
      <c r="AE186" s="9"/>
    </row>
    <row r="187" spans="1:31" ht="27.75" customHeight="1">
      <c r="A187" s="14">
        <v>179</v>
      </c>
      <c r="B187" s="300"/>
      <c r="C187" s="16"/>
      <c r="D187" s="257"/>
      <c r="E187" s="301"/>
      <c r="F187" s="303"/>
      <c r="G187" s="302"/>
      <c r="H187" s="18"/>
      <c r="I187" s="50"/>
      <c r="J187" s="50"/>
      <c r="K187" s="50"/>
      <c r="L187" s="50"/>
      <c r="M187" s="50"/>
      <c r="N187" s="50"/>
      <c r="O187" s="50"/>
      <c r="P187" s="50"/>
      <c r="Q187" s="57"/>
      <c r="R187" s="58"/>
      <c r="S187" s="58"/>
      <c r="T187" s="58"/>
      <c r="U187" s="58"/>
      <c r="V187" s="256"/>
      <c r="W187" s="59"/>
      <c r="X187" s="60"/>
      <c r="Y187" s="27"/>
      <c r="Z187" s="27"/>
      <c r="AA187" s="27"/>
      <c r="AB187" s="27"/>
      <c r="AC187" s="27"/>
      <c r="AD187" s="26"/>
      <c r="AE187" s="9"/>
    </row>
    <row r="188" spans="1:31" ht="27.75" customHeight="1">
      <c r="A188" s="14">
        <v>180</v>
      </c>
      <c r="B188" s="300"/>
      <c r="C188" s="16"/>
      <c r="D188" s="257"/>
      <c r="E188" s="301"/>
      <c r="F188" s="303"/>
      <c r="G188" s="302"/>
      <c r="H188" s="18"/>
      <c r="I188" s="50"/>
      <c r="J188" s="50"/>
      <c r="K188" s="50"/>
      <c r="L188" s="50"/>
      <c r="M188" s="50"/>
      <c r="N188" s="50"/>
      <c r="O188" s="50"/>
      <c r="P188" s="50"/>
      <c r="Q188" s="57"/>
      <c r="R188" s="58"/>
      <c r="S188" s="58"/>
      <c r="T188" s="58"/>
      <c r="U188" s="58"/>
      <c r="V188" s="256"/>
      <c r="W188" s="59"/>
      <c r="X188" s="60"/>
      <c r="Y188" s="27"/>
      <c r="Z188" s="27"/>
      <c r="AA188" s="27"/>
      <c r="AB188" s="27"/>
      <c r="AC188" s="27"/>
      <c r="AD188" s="26"/>
      <c r="AE188" s="9"/>
    </row>
    <row r="189" spans="1:31" ht="27.75" customHeight="1">
      <c r="A189" s="14">
        <v>181</v>
      </c>
      <c r="B189" s="300"/>
      <c r="C189" s="16"/>
      <c r="D189" s="257"/>
      <c r="E189" s="301"/>
      <c r="F189" s="303"/>
      <c r="G189" s="302"/>
      <c r="H189" s="18"/>
      <c r="I189" s="50"/>
      <c r="J189" s="50"/>
      <c r="K189" s="50"/>
      <c r="L189" s="50"/>
      <c r="M189" s="50"/>
      <c r="N189" s="50"/>
      <c r="O189" s="50"/>
      <c r="P189" s="50"/>
      <c r="Q189" s="57"/>
      <c r="R189" s="58"/>
      <c r="S189" s="58"/>
      <c r="T189" s="58"/>
      <c r="U189" s="58"/>
      <c r="V189" s="256"/>
      <c r="W189" s="59"/>
      <c r="X189" s="60"/>
      <c r="Y189" s="27"/>
      <c r="Z189" s="27"/>
      <c r="AA189" s="27"/>
      <c r="AB189" s="27"/>
      <c r="AC189" s="27"/>
      <c r="AD189" s="26"/>
      <c r="AE189" s="9"/>
    </row>
    <row r="190" spans="1:31" ht="27.75" customHeight="1">
      <c r="A190" s="14">
        <v>182</v>
      </c>
      <c r="B190" s="300"/>
      <c r="C190" s="16"/>
      <c r="D190" s="257"/>
      <c r="E190" s="301"/>
      <c r="F190" s="303"/>
      <c r="G190" s="302"/>
      <c r="H190" s="18"/>
      <c r="I190" s="50"/>
      <c r="J190" s="50"/>
      <c r="K190" s="50"/>
      <c r="L190" s="50"/>
      <c r="M190" s="50"/>
      <c r="N190" s="50"/>
      <c r="O190" s="50"/>
      <c r="P190" s="50"/>
      <c r="Q190" s="57"/>
      <c r="R190" s="58"/>
      <c r="S190" s="58"/>
      <c r="T190" s="58"/>
      <c r="U190" s="58"/>
      <c r="V190" s="256"/>
      <c r="W190" s="59"/>
      <c r="X190" s="60"/>
      <c r="Y190" s="27"/>
      <c r="Z190" s="27"/>
      <c r="AA190" s="27"/>
      <c r="AB190" s="27"/>
      <c r="AC190" s="27"/>
      <c r="AD190" s="26"/>
      <c r="AE190" s="9"/>
    </row>
    <row r="191" spans="1:31" ht="27.75" customHeight="1">
      <c r="A191" s="14">
        <v>183</v>
      </c>
      <c r="B191" s="300"/>
      <c r="C191" s="16"/>
      <c r="D191" s="257"/>
      <c r="E191" s="301"/>
      <c r="F191" s="303"/>
      <c r="G191" s="302"/>
      <c r="H191" s="18"/>
      <c r="I191" s="50"/>
      <c r="J191" s="50"/>
      <c r="K191" s="50"/>
      <c r="L191" s="50"/>
      <c r="M191" s="50"/>
      <c r="N191" s="50"/>
      <c r="O191" s="50"/>
      <c r="P191" s="50"/>
      <c r="Q191" s="57"/>
      <c r="R191" s="58"/>
      <c r="S191" s="58"/>
      <c r="T191" s="58"/>
      <c r="U191" s="58"/>
      <c r="V191" s="256"/>
      <c r="W191" s="59"/>
      <c r="X191" s="60"/>
      <c r="Y191" s="27"/>
      <c r="Z191" s="27"/>
      <c r="AA191" s="27"/>
      <c r="AB191" s="27"/>
      <c r="AC191" s="27"/>
      <c r="AD191" s="26"/>
      <c r="AE191" s="9"/>
    </row>
    <row r="192" spans="1:31" ht="27.75" customHeight="1">
      <c r="A192" s="14">
        <v>184</v>
      </c>
      <c r="B192" s="300"/>
      <c r="C192" s="16"/>
      <c r="D192" s="257"/>
      <c r="E192" s="301"/>
      <c r="F192" s="303"/>
      <c r="G192" s="302"/>
      <c r="H192" s="18"/>
      <c r="I192" s="50"/>
      <c r="J192" s="50"/>
      <c r="K192" s="50"/>
      <c r="L192" s="50"/>
      <c r="M192" s="50"/>
      <c r="N192" s="50"/>
      <c r="O192" s="50"/>
      <c r="P192" s="50"/>
      <c r="Q192" s="57"/>
      <c r="R192" s="58"/>
      <c r="S192" s="58"/>
      <c r="T192" s="58"/>
      <c r="U192" s="58"/>
      <c r="V192" s="256"/>
      <c r="W192" s="59"/>
      <c r="X192" s="60"/>
      <c r="Y192" s="27"/>
      <c r="Z192" s="27"/>
      <c r="AA192" s="27"/>
      <c r="AB192" s="27"/>
      <c r="AC192" s="27"/>
      <c r="AD192" s="26"/>
      <c r="AE192" s="9"/>
    </row>
    <row r="193" spans="1:31" ht="27.75" customHeight="1">
      <c r="A193" s="14">
        <v>185</v>
      </c>
      <c r="B193" s="300"/>
      <c r="C193" s="16"/>
      <c r="D193" s="257"/>
      <c r="E193" s="301"/>
      <c r="F193" s="303"/>
      <c r="G193" s="302"/>
      <c r="H193" s="18"/>
      <c r="I193" s="50"/>
      <c r="J193" s="50"/>
      <c r="K193" s="50"/>
      <c r="L193" s="50"/>
      <c r="M193" s="50"/>
      <c r="N193" s="50"/>
      <c r="O193" s="50"/>
      <c r="P193" s="50"/>
      <c r="Q193" s="57"/>
      <c r="R193" s="58"/>
      <c r="S193" s="58"/>
      <c r="T193" s="58"/>
      <c r="U193" s="58"/>
      <c r="V193" s="256"/>
      <c r="W193" s="59"/>
      <c r="X193" s="60"/>
      <c r="Y193" s="27"/>
      <c r="Z193" s="27"/>
      <c r="AA193" s="27"/>
      <c r="AB193" s="27"/>
      <c r="AC193" s="27"/>
      <c r="AD193" s="26"/>
      <c r="AE193" s="9"/>
    </row>
    <row r="194" spans="1:31" ht="27.75" customHeight="1">
      <c r="A194" s="14">
        <v>186</v>
      </c>
      <c r="B194" s="300"/>
      <c r="C194" s="16"/>
      <c r="D194" s="257"/>
      <c r="E194" s="301"/>
      <c r="F194" s="303"/>
      <c r="G194" s="302"/>
      <c r="H194" s="18"/>
      <c r="I194" s="50"/>
      <c r="J194" s="50"/>
      <c r="K194" s="50"/>
      <c r="L194" s="50"/>
      <c r="M194" s="50"/>
      <c r="N194" s="50"/>
      <c r="O194" s="50"/>
      <c r="P194" s="50"/>
      <c r="Q194" s="57"/>
      <c r="R194" s="58"/>
      <c r="S194" s="58"/>
      <c r="T194" s="58"/>
      <c r="U194" s="58"/>
      <c r="V194" s="256"/>
      <c r="W194" s="59"/>
      <c r="X194" s="60"/>
      <c r="Y194" s="27"/>
      <c r="Z194" s="27"/>
      <c r="AA194" s="27"/>
      <c r="AB194" s="27"/>
      <c r="AC194" s="27"/>
      <c r="AD194" s="26"/>
      <c r="AE194" s="9"/>
    </row>
    <row r="195" spans="1:31" ht="27.75" customHeight="1">
      <c r="A195" s="14">
        <v>187</v>
      </c>
      <c r="B195" s="300"/>
      <c r="C195" s="16"/>
      <c r="D195" s="257"/>
      <c r="E195" s="301"/>
      <c r="F195" s="303"/>
      <c r="G195" s="302"/>
      <c r="H195" s="18"/>
      <c r="I195" s="50"/>
      <c r="J195" s="50"/>
      <c r="K195" s="50"/>
      <c r="L195" s="50"/>
      <c r="M195" s="50"/>
      <c r="N195" s="50"/>
      <c r="O195" s="50"/>
      <c r="P195" s="50"/>
      <c r="Q195" s="57"/>
      <c r="R195" s="58"/>
      <c r="S195" s="58"/>
      <c r="T195" s="58"/>
      <c r="U195" s="58"/>
      <c r="V195" s="256"/>
      <c r="W195" s="59"/>
      <c r="X195" s="60"/>
      <c r="Y195" s="27"/>
      <c r="Z195" s="27"/>
      <c r="AA195" s="27"/>
      <c r="AB195" s="27"/>
      <c r="AC195" s="27"/>
      <c r="AD195" s="26"/>
      <c r="AE195" s="9"/>
    </row>
    <row r="196" spans="1:31" ht="27.75" customHeight="1">
      <c r="A196" s="14">
        <v>188</v>
      </c>
      <c r="B196" s="300"/>
      <c r="C196" s="16"/>
      <c r="D196" s="257"/>
      <c r="E196" s="301"/>
      <c r="F196" s="303"/>
      <c r="G196" s="302"/>
      <c r="H196" s="18"/>
      <c r="I196" s="50"/>
      <c r="J196" s="50"/>
      <c r="K196" s="50"/>
      <c r="L196" s="50"/>
      <c r="M196" s="50"/>
      <c r="N196" s="50"/>
      <c r="O196" s="50"/>
      <c r="P196" s="50"/>
      <c r="Q196" s="57"/>
      <c r="R196" s="58"/>
      <c r="S196" s="58"/>
      <c r="T196" s="58"/>
      <c r="U196" s="58"/>
      <c r="V196" s="256"/>
      <c r="W196" s="59"/>
      <c r="X196" s="60"/>
      <c r="Y196" s="27"/>
      <c r="Z196" s="27"/>
      <c r="AA196" s="27"/>
      <c r="AB196" s="27"/>
      <c r="AC196" s="27"/>
      <c r="AD196" s="26"/>
      <c r="AE196" s="9"/>
    </row>
    <row r="197" spans="1:31" ht="27.75" customHeight="1">
      <c r="A197" s="14">
        <v>189</v>
      </c>
      <c r="B197" s="300"/>
      <c r="C197" s="16"/>
      <c r="D197" s="257"/>
      <c r="E197" s="301"/>
      <c r="F197" s="303"/>
      <c r="G197" s="302"/>
      <c r="H197" s="18"/>
      <c r="I197" s="50"/>
      <c r="J197" s="50"/>
      <c r="K197" s="50"/>
      <c r="L197" s="50"/>
      <c r="M197" s="50"/>
      <c r="N197" s="50"/>
      <c r="O197" s="50"/>
      <c r="P197" s="50"/>
      <c r="Q197" s="57"/>
      <c r="R197" s="58"/>
      <c r="S197" s="58"/>
      <c r="T197" s="58"/>
      <c r="U197" s="58"/>
      <c r="V197" s="256"/>
      <c r="W197" s="59"/>
      <c r="X197" s="60"/>
      <c r="Y197" s="27"/>
      <c r="Z197" s="27"/>
      <c r="AA197" s="27"/>
      <c r="AB197" s="27"/>
      <c r="AC197" s="27"/>
      <c r="AD197" s="26"/>
      <c r="AE197" s="9"/>
    </row>
    <row r="198" spans="1:31" ht="27.75" customHeight="1">
      <c r="A198" s="14">
        <v>190</v>
      </c>
      <c r="B198" s="300"/>
      <c r="C198" s="16"/>
      <c r="D198" s="257"/>
      <c r="E198" s="301"/>
      <c r="F198" s="303"/>
      <c r="G198" s="302"/>
      <c r="H198" s="18"/>
      <c r="I198" s="50"/>
      <c r="J198" s="50"/>
      <c r="K198" s="50"/>
      <c r="L198" s="50"/>
      <c r="M198" s="50"/>
      <c r="N198" s="50"/>
      <c r="O198" s="50"/>
      <c r="P198" s="50"/>
      <c r="Q198" s="57"/>
      <c r="R198" s="58"/>
      <c r="S198" s="58"/>
      <c r="T198" s="58"/>
      <c r="U198" s="58"/>
      <c r="V198" s="256"/>
      <c r="W198" s="59"/>
      <c r="X198" s="60"/>
      <c r="Y198" s="27"/>
      <c r="Z198" s="27"/>
      <c r="AA198" s="27"/>
      <c r="AB198" s="27"/>
      <c r="AC198" s="27"/>
      <c r="AD198" s="26"/>
      <c r="AE198" s="9"/>
    </row>
    <row r="199" spans="1:31" ht="27.75" customHeight="1">
      <c r="A199" s="14">
        <v>191</v>
      </c>
      <c r="B199" s="300"/>
      <c r="C199" s="16"/>
      <c r="D199" s="257"/>
      <c r="E199" s="301"/>
      <c r="F199" s="303"/>
      <c r="G199" s="302"/>
      <c r="H199" s="18"/>
      <c r="I199" s="50"/>
      <c r="J199" s="50"/>
      <c r="K199" s="50"/>
      <c r="L199" s="50"/>
      <c r="M199" s="50"/>
      <c r="N199" s="50"/>
      <c r="O199" s="50"/>
      <c r="P199" s="50"/>
      <c r="Q199" s="57"/>
      <c r="R199" s="58"/>
      <c r="S199" s="58"/>
      <c r="T199" s="58"/>
      <c r="U199" s="58"/>
      <c r="V199" s="256"/>
      <c r="W199" s="59"/>
      <c r="X199" s="60"/>
      <c r="Y199" s="27"/>
      <c r="Z199" s="27"/>
      <c r="AA199" s="27"/>
      <c r="AB199" s="27"/>
      <c r="AC199" s="27"/>
      <c r="AD199" s="26"/>
      <c r="AE199" s="9"/>
    </row>
    <row r="200" spans="1:31" ht="27.75" customHeight="1">
      <c r="A200" s="14">
        <v>192</v>
      </c>
      <c r="B200" s="300"/>
      <c r="C200" s="16"/>
      <c r="D200" s="257"/>
      <c r="E200" s="301"/>
      <c r="F200" s="303"/>
      <c r="G200" s="302"/>
      <c r="H200" s="18"/>
      <c r="I200" s="50"/>
      <c r="J200" s="50"/>
      <c r="K200" s="50"/>
      <c r="L200" s="50"/>
      <c r="M200" s="50"/>
      <c r="N200" s="50"/>
      <c r="O200" s="50"/>
      <c r="P200" s="50"/>
      <c r="Q200" s="57"/>
      <c r="R200" s="58"/>
      <c r="S200" s="58"/>
      <c r="T200" s="58"/>
      <c r="U200" s="58"/>
      <c r="V200" s="256"/>
      <c r="W200" s="59"/>
      <c r="X200" s="60"/>
      <c r="Y200" s="27"/>
      <c r="Z200" s="27"/>
      <c r="AA200" s="27"/>
      <c r="AB200" s="27"/>
      <c r="AC200" s="27"/>
      <c r="AD200" s="26"/>
      <c r="AE200" s="9"/>
    </row>
    <row r="201" spans="1:31" ht="27.75" customHeight="1">
      <c r="A201" s="14">
        <v>193</v>
      </c>
      <c r="B201" s="300"/>
      <c r="C201" s="16"/>
      <c r="D201" s="257"/>
      <c r="E201" s="301"/>
      <c r="F201" s="303"/>
      <c r="G201" s="302"/>
      <c r="H201" s="18"/>
      <c r="I201" s="50"/>
      <c r="J201" s="50"/>
      <c r="K201" s="50"/>
      <c r="L201" s="50"/>
      <c r="M201" s="50"/>
      <c r="N201" s="50"/>
      <c r="O201" s="50"/>
      <c r="P201" s="50"/>
      <c r="Q201" s="57"/>
      <c r="R201" s="58"/>
      <c r="S201" s="58"/>
      <c r="T201" s="58"/>
      <c r="U201" s="58"/>
      <c r="V201" s="256"/>
      <c r="W201" s="59"/>
      <c r="X201" s="60"/>
      <c r="Y201" s="27"/>
      <c r="Z201" s="27"/>
      <c r="AA201" s="27"/>
      <c r="AB201" s="27"/>
      <c r="AC201" s="27"/>
      <c r="AD201" s="26"/>
      <c r="AE201" s="9"/>
    </row>
    <row r="202" spans="1:31" ht="27.75" customHeight="1">
      <c r="A202" s="14">
        <v>194</v>
      </c>
      <c r="B202" s="300"/>
      <c r="C202" s="16"/>
      <c r="D202" s="257"/>
      <c r="E202" s="301"/>
      <c r="F202" s="303"/>
      <c r="G202" s="302"/>
      <c r="H202" s="18"/>
      <c r="I202" s="50"/>
      <c r="J202" s="50"/>
      <c r="K202" s="50"/>
      <c r="L202" s="50"/>
      <c r="M202" s="50"/>
      <c r="N202" s="50"/>
      <c r="O202" s="50"/>
      <c r="P202" s="50"/>
      <c r="Q202" s="57"/>
      <c r="R202" s="58"/>
      <c r="S202" s="58"/>
      <c r="T202" s="58"/>
      <c r="U202" s="58"/>
      <c r="V202" s="256"/>
      <c r="W202" s="59"/>
      <c r="X202" s="60"/>
      <c r="Y202" s="27"/>
      <c r="Z202" s="27"/>
      <c r="AA202" s="27"/>
      <c r="AB202" s="27"/>
      <c r="AC202" s="27"/>
      <c r="AD202" s="26"/>
      <c r="AE202" s="9"/>
    </row>
    <row r="203" spans="1:31" ht="27.75" customHeight="1">
      <c r="A203" s="14">
        <v>195</v>
      </c>
      <c r="B203" s="300"/>
      <c r="C203" s="16"/>
      <c r="D203" s="257"/>
      <c r="E203" s="301"/>
      <c r="F203" s="303"/>
      <c r="G203" s="302"/>
      <c r="H203" s="18"/>
      <c r="I203" s="50"/>
      <c r="J203" s="50"/>
      <c r="K203" s="50"/>
      <c r="L203" s="50"/>
      <c r="M203" s="50"/>
      <c r="N203" s="50"/>
      <c r="O203" s="50"/>
      <c r="P203" s="50"/>
      <c r="Q203" s="57"/>
      <c r="R203" s="58"/>
      <c r="S203" s="58"/>
      <c r="T203" s="58"/>
      <c r="U203" s="58"/>
      <c r="V203" s="256"/>
      <c r="W203" s="59"/>
      <c r="X203" s="60"/>
      <c r="Y203" s="27"/>
      <c r="Z203" s="27"/>
      <c r="AA203" s="27"/>
      <c r="AB203" s="27"/>
      <c r="AC203" s="27"/>
      <c r="AD203" s="26"/>
      <c r="AE203" s="9"/>
    </row>
    <row r="204" spans="1:31" ht="27.75" customHeight="1">
      <c r="A204" s="14">
        <v>196</v>
      </c>
      <c r="B204" s="300"/>
      <c r="C204" s="16"/>
      <c r="D204" s="257"/>
      <c r="E204" s="301"/>
      <c r="F204" s="303"/>
      <c r="G204" s="302"/>
      <c r="H204" s="18"/>
      <c r="I204" s="50"/>
      <c r="J204" s="50"/>
      <c r="K204" s="50"/>
      <c r="L204" s="50"/>
      <c r="M204" s="50"/>
      <c r="N204" s="50"/>
      <c r="O204" s="50"/>
      <c r="P204" s="50"/>
      <c r="Q204" s="57"/>
      <c r="R204" s="58"/>
      <c r="S204" s="58"/>
      <c r="T204" s="58"/>
      <c r="U204" s="58"/>
      <c r="V204" s="256"/>
      <c r="W204" s="59"/>
      <c r="X204" s="60"/>
      <c r="Y204" s="27"/>
      <c r="Z204" s="27"/>
      <c r="AA204" s="27"/>
      <c r="AB204" s="27"/>
      <c r="AC204" s="27"/>
      <c r="AD204" s="26"/>
      <c r="AE204" s="9"/>
    </row>
    <row r="205" spans="1:31" ht="27.75" customHeight="1">
      <c r="A205" s="14">
        <v>197</v>
      </c>
      <c r="B205" s="300"/>
      <c r="C205" s="16"/>
      <c r="D205" s="257"/>
      <c r="E205" s="301"/>
      <c r="F205" s="303"/>
      <c r="G205" s="302"/>
      <c r="H205" s="18"/>
      <c r="I205" s="50"/>
      <c r="J205" s="50"/>
      <c r="K205" s="50"/>
      <c r="L205" s="50"/>
      <c r="M205" s="50"/>
      <c r="N205" s="50"/>
      <c r="O205" s="50"/>
      <c r="P205" s="50"/>
      <c r="Q205" s="57"/>
      <c r="R205" s="58"/>
      <c r="S205" s="58"/>
      <c r="T205" s="58"/>
      <c r="U205" s="58"/>
      <c r="V205" s="256"/>
      <c r="W205" s="59"/>
      <c r="X205" s="60"/>
      <c r="Y205" s="27"/>
      <c r="Z205" s="27"/>
      <c r="AA205" s="27"/>
      <c r="AB205" s="27"/>
      <c r="AC205" s="27"/>
      <c r="AD205" s="26"/>
      <c r="AE205" s="9"/>
    </row>
    <row r="206" spans="1:31" ht="27.75" customHeight="1">
      <c r="A206" s="14">
        <v>198</v>
      </c>
      <c r="B206" s="300"/>
      <c r="C206" s="16"/>
      <c r="D206" s="257"/>
      <c r="E206" s="301"/>
      <c r="F206" s="303"/>
      <c r="G206" s="302"/>
      <c r="H206" s="18"/>
      <c r="I206" s="50"/>
      <c r="J206" s="50"/>
      <c r="K206" s="50"/>
      <c r="L206" s="50"/>
      <c r="M206" s="50"/>
      <c r="N206" s="50"/>
      <c r="O206" s="50"/>
      <c r="P206" s="50"/>
      <c r="Q206" s="57"/>
      <c r="R206" s="58"/>
      <c r="S206" s="58"/>
      <c r="T206" s="58"/>
      <c r="U206" s="58"/>
      <c r="V206" s="256"/>
      <c r="W206" s="59"/>
      <c r="X206" s="60"/>
      <c r="Y206" s="27"/>
      <c r="Z206" s="27"/>
      <c r="AA206" s="27"/>
      <c r="AB206" s="27"/>
      <c r="AC206" s="27"/>
      <c r="AD206" s="26"/>
      <c r="AE206" s="9"/>
    </row>
    <row r="207" spans="1:31" ht="27.75" customHeight="1">
      <c r="A207" s="14">
        <v>199</v>
      </c>
      <c r="B207" s="300"/>
      <c r="C207" s="16"/>
      <c r="D207" s="257"/>
      <c r="E207" s="301"/>
      <c r="F207" s="303"/>
      <c r="G207" s="302"/>
      <c r="H207" s="18"/>
      <c r="I207" s="50"/>
      <c r="J207" s="50"/>
      <c r="K207" s="50"/>
      <c r="L207" s="50"/>
      <c r="M207" s="50"/>
      <c r="N207" s="50"/>
      <c r="O207" s="50"/>
      <c r="P207" s="50"/>
      <c r="Q207" s="57"/>
      <c r="R207" s="58"/>
      <c r="S207" s="58"/>
      <c r="T207" s="58"/>
      <c r="U207" s="58"/>
      <c r="V207" s="256"/>
      <c r="W207" s="59"/>
      <c r="X207" s="60"/>
      <c r="Y207" s="27"/>
      <c r="Z207" s="27"/>
      <c r="AA207" s="27"/>
      <c r="AB207" s="27"/>
      <c r="AC207" s="27"/>
      <c r="AD207" s="26"/>
      <c r="AE207" s="9"/>
    </row>
    <row r="208" spans="1:31" ht="27.75" customHeight="1">
      <c r="A208" s="14">
        <v>200</v>
      </c>
      <c r="B208" s="300"/>
      <c r="C208" s="16"/>
      <c r="D208" s="257"/>
      <c r="E208" s="301"/>
      <c r="F208" s="303"/>
      <c r="G208" s="302"/>
      <c r="H208" s="18"/>
      <c r="I208" s="50"/>
      <c r="J208" s="50"/>
      <c r="K208" s="50"/>
      <c r="L208" s="50"/>
      <c r="M208" s="50"/>
      <c r="N208" s="50"/>
      <c r="O208" s="50"/>
      <c r="P208" s="50"/>
      <c r="Q208" s="57"/>
      <c r="R208" s="58"/>
      <c r="S208" s="58"/>
      <c r="T208" s="58"/>
      <c r="U208" s="58"/>
      <c r="V208" s="256"/>
      <c r="W208" s="59"/>
      <c r="X208" s="60"/>
      <c r="Y208" s="27"/>
      <c r="Z208" s="27"/>
      <c r="AA208" s="27"/>
      <c r="AB208" s="27"/>
      <c r="AC208" s="27"/>
      <c r="AD208" s="26"/>
      <c r="AE208" s="9"/>
    </row>
    <row r="209" spans="1:31" ht="27.75" customHeight="1">
      <c r="A209" s="14">
        <v>201</v>
      </c>
      <c r="B209" s="300"/>
      <c r="C209" s="16"/>
      <c r="D209" s="257"/>
      <c r="E209" s="301"/>
      <c r="F209" s="303"/>
      <c r="G209" s="302"/>
      <c r="H209" s="18"/>
      <c r="I209" s="50"/>
      <c r="J209" s="50"/>
      <c r="K209" s="50"/>
      <c r="L209" s="50"/>
      <c r="M209" s="50"/>
      <c r="N209" s="50"/>
      <c r="O209" s="50"/>
      <c r="P209" s="50"/>
      <c r="Q209" s="57"/>
      <c r="R209" s="58"/>
      <c r="S209" s="58"/>
      <c r="T209" s="58"/>
      <c r="U209" s="58"/>
      <c r="V209" s="256"/>
      <c r="W209" s="59"/>
      <c r="X209" s="60"/>
      <c r="Y209" s="27"/>
      <c r="Z209" s="27"/>
      <c r="AA209" s="27"/>
      <c r="AB209" s="27"/>
      <c r="AC209" s="27"/>
      <c r="AD209" s="26"/>
      <c r="AE209" s="9"/>
    </row>
    <row r="210" spans="1:31" ht="27.75" customHeight="1">
      <c r="A210" s="14">
        <v>202</v>
      </c>
      <c r="B210" s="300"/>
      <c r="C210" s="16"/>
      <c r="D210" s="257"/>
      <c r="E210" s="301"/>
      <c r="F210" s="303"/>
      <c r="G210" s="302"/>
      <c r="H210" s="18"/>
      <c r="I210" s="50"/>
      <c r="J210" s="50"/>
      <c r="K210" s="50"/>
      <c r="L210" s="50"/>
      <c r="M210" s="50"/>
      <c r="N210" s="50"/>
      <c r="O210" s="50"/>
      <c r="P210" s="50"/>
      <c r="Q210" s="57"/>
      <c r="R210" s="58"/>
      <c r="S210" s="58"/>
      <c r="T210" s="58"/>
      <c r="U210" s="58"/>
      <c r="V210" s="256"/>
      <c r="W210" s="59"/>
      <c r="X210" s="60"/>
      <c r="Y210" s="27"/>
      <c r="Z210" s="27"/>
      <c r="AA210" s="27"/>
      <c r="AB210" s="27"/>
      <c r="AC210" s="27"/>
      <c r="AD210" s="26"/>
      <c r="AE210" s="9"/>
    </row>
    <row r="211" spans="1:31" ht="27.75" customHeight="1">
      <c r="A211" s="14">
        <v>203</v>
      </c>
      <c r="B211" s="300"/>
      <c r="C211" s="16"/>
      <c r="D211" s="257"/>
      <c r="E211" s="301"/>
      <c r="F211" s="303"/>
      <c r="G211" s="302"/>
      <c r="H211" s="18"/>
      <c r="I211" s="50"/>
      <c r="J211" s="50"/>
      <c r="K211" s="50"/>
      <c r="L211" s="50"/>
      <c r="M211" s="50"/>
      <c r="N211" s="50"/>
      <c r="O211" s="50"/>
      <c r="P211" s="50"/>
      <c r="Q211" s="57"/>
      <c r="R211" s="58"/>
      <c r="S211" s="58"/>
      <c r="T211" s="58"/>
      <c r="U211" s="58"/>
      <c r="V211" s="256"/>
      <c r="W211" s="59"/>
      <c r="X211" s="60"/>
      <c r="Y211" s="27"/>
      <c r="Z211" s="27"/>
      <c r="AA211" s="27"/>
      <c r="AB211" s="27"/>
      <c r="AC211" s="27"/>
      <c r="AD211" s="26"/>
      <c r="AE211" s="9"/>
    </row>
    <row r="212" spans="1:31" ht="27.75" customHeight="1">
      <c r="A212" s="14">
        <v>204</v>
      </c>
      <c r="B212" s="300"/>
      <c r="C212" s="16"/>
      <c r="D212" s="257"/>
      <c r="E212" s="301"/>
      <c r="F212" s="303"/>
      <c r="G212" s="302"/>
      <c r="H212" s="18"/>
      <c r="I212" s="50"/>
      <c r="J212" s="50"/>
      <c r="K212" s="50"/>
      <c r="L212" s="50"/>
      <c r="M212" s="50"/>
      <c r="N212" s="50"/>
      <c r="O212" s="50"/>
      <c r="P212" s="50"/>
      <c r="Q212" s="57"/>
      <c r="R212" s="58"/>
      <c r="S212" s="58"/>
      <c r="T212" s="58"/>
      <c r="U212" s="58"/>
      <c r="V212" s="256"/>
      <c r="W212" s="59"/>
      <c r="X212" s="60"/>
      <c r="Y212" s="27"/>
      <c r="Z212" s="27"/>
      <c r="AA212" s="27"/>
      <c r="AB212" s="27"/>
      <c r="AC212" s="27"/>
      <c r="AD212" s="26"/>
      <c r="AE212" s="9"/>
    </row>
    <row r="213" spans="1:31" ht="27.75" customHeight="1">
      <c r="A213" s="14">
        <v>205</v>
      </c>
      <c r="B213" s="300"/>
      <c r="C213" s="16"/>
      <c r="D213" s="257"/>
      <c r="E213" s="301"/>
      <c r="F213" s="303"/>
      <c r="G213" s="302"/>
      <c r="H213" s="18"/>
      <c r="I213" s="50"/>
      <c r="J213" s="50"/>
      <c r="K213" s="50"/>
      <c r="L213" s="50"/>
      <c r="M213" s="50"/>
      <c r="N213" s="50"/>
      <c r="O213" s="50"/>
      <c r="P213" s="50"/>
      <c r="Q213" s="57"/>
      <c r="R213" s="58"/>
      <c r="S213" s="58"/>
      <c r="T213" s="58"/>
      <c r="U213" s="58"/>
      <c r="V213" s="256"/>
      <c r="W213" s="59"/>
      <c r="X213" s="60"/>
      <c r="Y213" s="27"/>
      <c r="Z213" s="27"/>
      <c r="AA213" s="27"/>
      <c r="AB213" s="27"/>
      <c r="AC213" s="27"/>
      <c r="AD213" s="26"/>
      <c r="AE213" s="9"/>
    </row>
    <row r="214" spans="1:31" ht="27.75" customHeight="1">
      <c r="A214" s="14">
        <v>206</v>
      </c>
      <c r="B214" s="300"/>
      <c r="C214" s="16"/>
      <c r="D214" s="257"/>
      <c r="E214" s="301"/>
      <c r="F214" s="303"/>
      <c r="G214" s="302"/>
      <c r="H214" s="18"/>
      <c r="I214" s="50"/>
      <c r="J214" s="50"/>
      <c r="K214" s="50"/>
      <c r="L214" s="50"/>
      <c r="M214" s="50"/>
      <c r="N214" s="50"/>
      <c r="O214" s="50"/>
      <c r="P214" s="50"/>
      <c r="Q214" s="57"/>
      <c r="R214" s="58"/>
      <c r="S214" s="58"/>
      <c r="T214" s="58"/>
      <c r="U214" s="58"/>
      <c r="V214" s="256"/>
      <c r="W214" s="59"/>
      <c r="X214" s="60"/>
      <c r="Y214" s="27"/>
      <c r="Z214" s="27"/>
      <c r="AA214" s="27"/>
      <c r="AB214" s="27"/>
      <c r="AC214" s="27"/>
      <c r="AD214" s="26"/>
      <c r="AE214" s="9"/>
    </row>
    <row r="215" spans="1:31" ht="27.75" customHeight="1">
      <c r="A215" s="14">
        <v>207</v>
      </c>
      <c r="B215" s="300"/>
      <c r="C215" s="16"/>
      <c r="D215" s="257"/>
      <c r="E215" s="301"/>
      <c r="F215" s="303"/>
      <c r="G215" s="302"/>
      <c r="H215" s="18"/>
      <c r="I215" s="50"/>
      <c r="J215" s="50"/>
      <c r="K215" s="50"/>
      <c r="L215" s="50"/>
      <c r="M215" s="50"/>
      <c r="N215" s="50"/>
      <c r="O215" s="50"/>
      <c r="P215" s="50"/>
      <c r="Q215" s="57"/>
      <c r="R215" s="58"/>
      <c r="S215" s="58"/>
      <c r="T215" s="58"/>
      <c r="U215" s="58"/>
      <c r="V215" s="256"/>
      <c r="W215" s="59"/>
      <c r="X215" s="60"/>
      <c r="Y215" s="27"/>
      <c r="Z215" s="27"/>
      <c r="AA215" s="27"/>
      <c r="AB215" s="27"/>
      <c r="AC215" s="27"/>
      <c r="AD215" s="26"/>
      <c r="AE215" s="9"/>
    </row>
    <row r="216" spans="1:31" ht="27.75" customHeight="1">
      <c r="A216" s="14">
        <v>208</v>
      </c>
      <c r="B216" s="300"/>
      <c r="C216" s="16"/>
      <c r="D216" s="257"/>
      <c r="E216" s="301"/>
      <c r="F216" s="303"/>
      <c r="G216" s="302"/>
      <c r="H216" s="18"/>
      <c r="I216" s="50"/>
      <c r="J216" s="50"/>
      <c r="K216" s="50"/>
      <c r="L216" s="50"/>
      <c r="M216" s="50"/>
      <c r="N216" s="50"/>
      <c r="O216" s="50"/>
      <c r="P216" s="50"/>
      <c r="Q216" s="57"/>
      <c r="R216" s="58"/>
      <c r="S216" s="58"/>
      <c r="T216" s="58"/>
      <c r="U216" s="58"/>
      <c r="V216" s="256"/>
      <c r="W216" s="59"/>
      <c r="X216" s="60"/>
      <c r="Y216" s="27"/>
      <c r="Z216" s="27"/>
      <c r="AA216" s="27"/>
      <c r="AB216" s="27"/>
      <c r="AC216" s="27"/>
      <c r="AD216" s="26"/>
      <c r="AE216" s="9"/>
    </row>
    <row r="217" spans="1:31" ht="27.75" customHeight="1">
      <c r="A217" s="14">
        <v>209</v>
      </c>
      <c r="B217" s="300"/>
      <c r="C217" s="16"/>
      <c r="D217" s="257"/>
      <c r="E217" s="301"/>
      <c r="F217" s="303"/>
      <c r="G217" s="302"/>
      <c r="H217" s="18"/>
      <c r="I217" s="50"/>
      <c r="J217" s="50"/>
      <c r="K217" s="50"/>
      <c r="L217" s="50"/>
      <c r="M217" s="50"/>
      <c r="N217" s="50"/>
      <c r="O217" s="50"/>
      <c r="P217" s="50"/>
      <c r="Q217" s="57"/>
      <c r="R217" s="58"/>
      <c r="S217" s="58"/>
      <c r="T217" s="58"/>
      <c r="U217" s="58"/>
      <c r="V217" s="256"/>
      <c r="W217" s="59"/>
      <c r="X217" s="60"/>
      <c r="Y217" s="27"/>
      <c r="Z217" s="27"/>
      <c r="AA217" s="27"/>
      <c r="AB217" s="27"/>
      <c r="AC217" s="27"/>
      <c r="AD217" s="26"/>
      <c r="AE217" s="9"/>
    </row>
    <row r="218" spans="1:31" ht="27.75" customHeight="1">
      <c r="A218" s="14">
        <v>210</v>
      </c>
      <c r="B218" s="300"/>
      <c r="C218" s="16"/>
      <c r="D218" s="257"/>
      <c r="E218" s="301"/>
      <c r="F218" s="303"/>
      <c r="G218" s="302"/>
      <c r="H218" s="18"/>
      <c r="I218" s="50"/>
      <c r="J218" s="50"/>
      <c r="K218" s="50"/>
      <c r="L218" s="50"/>
      <c r="M218" s="50"/>
      <c r="N218" s="50"/>
      <c r="O218" s="50"/>
      <c r="P218" s="50"/>
      <c r="Q218" s="57"/>
      <c r="R218" s="58"/>
      <c r="S218" s="58"/>
      <c r="T218" s="58"/>
      <c r="U218" s="58"/>
      <c r="V218" s="256"/>
      <c r="W218" s="59"/>
      <c r="X218" s="60"/>
      <c r="Y218" s="27"/>
      <c r="Z218" s="27"/>
      <c r="AA218" s="27"/>
      <c r="AB218" s="27"/>
      <c r="AC218" s="27"/>
      <c r="AD218" s="26"/>
      <c r="AE218" s="9"/>
    </row>
    <row r="219" spans="1:31" ht="27.75" customHeight="1">
      <c r="A219" s="14">
        <v>211</v>
      </c>
      <c r="B219" s="300"/>
      <c r="C219" s="16"/>
      <c r="D219" s="257"/>
      <c r="E219" s="301"/>
      <c r="F219" s="303"/>
      <c r="G219" s="302"/>
      <c r="H219" s="18"/>
      <c r="I219" s="50"/>
      <c r="J219" s="50"/>
      <c r="K219" s="50"/>
      <c r="L219" s="50"/>
      <c r="M219" s="50"/>
      <c r="N219" s="50"/>
      <c r="O219" s="50"/>
      <c r="P219" s="50"/>
      <c r="Q219" s="57"/>
      <c r="R219" s="58"/>
      <c r="S219" s="58"/>
      <c r="T219" s="58"/>
      <c r="U219" s="58"/>
      <c r="V219" s="256"/>
      <c r="W219" s="59"/>
      <c r="X219" s="60"/>
      <c r="Y219" s="27"/>
      <c r="Z219" s="27"/>
      <c r="AA219" s="27"/>
      <c r="AB219" s="27"/>
      <c r="AC219" s="27"/>
      <c r="AD219" s="26"/>
      <c r="AE219" s="9"/>
    </row>
    <row r="220" spans="1:31" ht="27.75" customHeight="1">
      <c r="A220" s="14">
        <v>212</v>
      </c>
      <c r="B220" s="300"/>
      <c r="C220" s="16"/>
      <c r="D220" s="257"/>
      <c r="E220" s="301"/>
      <c r="F220" s="303"/>
      <c r="G220" s="302"/>
      <c r="H220" s="18"/>
      <c r="I220" s="50"/>
      <c r="J220" s="50"/>
      <c r="K220" s="50"/>
      <c r="L220" s="50"/>
      <c r="M220" s="50"/>
      <c r="N220" s="50"/>
      <c r="O220" s="50"/>
      <c r="P220" s="50"/>
      <c r="Q220" s="57"/>
      <c r="R220" s="58"/>
      <c r="S220" s="58"/>
      <c r="T220" s="58"/>
      <c r="U220" s="58"/>
      <c r="V220" s="256"/>
      <c r="W220" s="59"/>
      <c r="X220" s="60"/>
      <c r="Y220" s="27"/>
      <c r="Z220" s="27"/>
      <c r="AA220" s="27"/>
      <c r="AB220" s="27"/>
      <c r="AC220" s="27"/>
      <c r="AD220" s="26"/>
      <c r="AE220" s="9"/>
    </row>
    <row r="221" spans="1:31" ht="27.75" customHeight="1">
      <c r="A221" s="14">
        <v>213</v>
      </c>
      <c r="B221" s="300"/>
      <c r="C221" s="16"/>
      <c r="D221" s="257"/>
      <c r="E221" s="301"/>
      <c r="F221" s="303"/>
      <c r="G221" s="302"/>
      <c r="H221" s="18"/>
      <c r="I221" s="50"/>
      <c r="J221" s="50"/>
      <c r="K221" s="50"/>
      <c r="L221" s="50"/>
      <c r="M221" s="50"/>
      <c r="N221" s="50"/>
      <c r="O221" s="50"/>
      <c r="P221" s="50"/>
      <c r="Q221" s="57"/>
      <c r="R221" s="58"/>
      <c r="S221" s="58"/>
      <c r="T221" s="58"/>
      <c r="U221" s="58"/>
      <c r="V221" s="256"/>
      <c r="W221" s="59"/>
      <c r="X221" s="60"/>
      <c r="Y221" s="27"/>
      <c r="Z221" s="27"/>
      <c r="AA221" s="27"/>
      <c r="AB221" s="27"/>
      <c r="AC221" s="27"/>
      <c r="AD221" s="26"/>
      <c r="AE221" s="9"/>
    </row>
    <row r="222" spans="1:31" ht="27.75" customHeight="1">
      <c r="A222" s="14">
        <v>214</v>
      </c>
      <c r="B222" s="300"/>
      <c r="C222" s="16"/>
      <c r="D222" s="257"/>
      <c r="E222" s="301"/>
      <c r="F222" s="303"/>
      <c r="G222" s="302"/>
      <c r="H222" s="18"/>
      <c r="I222" s="50"/>
      <c r="J222" s="50"/>
      <c r="K222" s="50"/>
      <c r="L222" s="50"/>
      <c r="M222" s="50"/>
      <c r="N222" s="50"/>
      <c r="O222" s="50"/>
      <c r="P222" s="50"/>
      <c r="Q222" s="57"/>
      <c r="R222" s="58"/>
      <c r="S222" s="58"/>
      <c r="T222" s="58"/>
      <c r="U222" s="58"/>
      <c r="V222" s="256"/>
      <c r="W222" s="59"/>
      <c r="X222" s="60"/>
      <c r="Y222" s="27"/>
      <c r="Z222" s="27"/>
      <c r="AA222" s="27"/>
      <c r="AB222" s="27"/>
      <c r="AC222" s="27"/>
      <c r="AD222" s="26"/>
      <c r="AE222" s="9"/>
    </row>
    <row r="223" spans="1:31" ht="27.75" customHeight="1">
      <c r="A223" s="14">
        <v>215</v>
      </c>
      <c r="B223" s="300"/>
      <c r="C223" s="16"/>
      <c r="D223" s="257"/>
      <c r="E223" s="301"/>
      <c r="F223" s="303"/>
      <c r="G223" s="302"/>
      <c r="H223" s="18"/>
      <c r="I223" s="50"/>
      <c r="J223" s="50"/>
      <c r="K223" s="50"/>
      <c r="L223" s="50"/>
      <c r="M223" s="50"/>
      <c r="N223" s="50"/>
      <c r="O223" s="50"/>
      <c r="P223" s="50"/>
      <c r="Q223" s="57"/>
      <c r="R223" s="58"/>
      <c r="S223" s="58"/>
      <c r="T223" s="58"/>
      <c r="U223" s="58"/>
      <c r="V223" s="256"/>
      <c r="W223" s="59"/>
      <c r="X223" s="60"/>
      <c r="Y223" s="27"/>
      <c r="Z223" s="27"/>
      <c r="AA223" s="27"/>
      <c r="AB223" s="27"/>
      <c r="AC223" s="27"/>
      <c r="AD223" s="26"/>
      <c r="AE223" s="9"/>
    </row>
    <row r="224" spans="1:31" ht="27.75" customHeight="1">
      <c r="A224" s="14">
        <v>216</v>
      </c>
      <c r="B224" s="300"/>
      <c r="C224" s="16"/>
      <c r="D224" s="257"/>
      <c r="E224" s="301"/>
      <c r="F224" s="303"/>
      <c r="G224" s="302"/>
      <c r="H224" s="18"/>
      <c r="I224" s="50"/>
      <c r="J224" s="50"/>
      <c r="K224" s="50"/>
      <c r="L224" s="50"/>
      <c r="M224" s="50"/>
      <c r="N224" s="50"/>
      <c r="O224" s="50"/>
      <c r="P224" s="50"/>
      <c r="Q224" s="57"/>
      <c r="R224" s="58"/>
      <c r="S224" s="58"/>
      <c r="T224" s="58"/>
      <c r="U224" s="58"/>
      <c r="V224" s="256"/>
      <c r="W224" s="59"/>
      <c r="X224" s="60"/>
      <c r="Y224" s="27"/>
      <c r="Z224" s="27"/>
      <c r="AA224" s="27"/>
      <c r="AB224" s="27"/>
      <c r="AC224" s="27"/>
      <c r="AD224" s="26"/>
      <c r="AE224" s="9"/>
    </row>
    <row r="225" spans="1:31" ht="27.75" customHeight="1">
      <c r="A225" s="14">
        <v>217</v>
      </c>
      <c r="B225" s="300"/>
      <c r="C225" s="16"/>
      <c r="D225" s="257"/>
      <c r="E225" s="301"/>
      <c r="F225" s="303"/>
      <c r="G225" s="302"/>
      <c r="H225" s="18"/>
      <c r="I225" s="50"/>
      <c r="J225" s="50"/>
      <c r="K225" s="50"/>
      <c r="L225" s="50"/>
      <c r="M225" s="50"/>
      <c r="N225" s="50"/>
      <c r="O225" s="50"/>
      <c r="P225" s="50"/>
      <c r="Q225" s="57"/>
      <c r="R225" s="58"/>
      <c r="S225" s="58"/>
      <c r="T225" s="58"/>
      <c r="U225" s="58"/>
      <c r="V225" s="256"/>
      <c r="W225" s="59"/>
      <c r="X225" s="60"/>
      <c r="Y225" s="27"/>
      <c r="Z225" s="27"/>
      <c r="AA225" s="27"/>
      <c r="AB225" s="27"/>
      <c r="AC225" s="27"/>
      <c r="AD225" s="26"/>
      <c r="AE225" s="9"/>
    </row>
    <row r="226" spans="1:31" ht="27.75" customHeight="1">
      <c r="A226" s="14">
        <v>218</v>
      </c>
      <c r="B226" s="300"/>
      <c r="C226" s="16"/>
      <c r="D226" s="257"/>
      <c r="E226" s="301"/>
      <c r="F226" s="303"/>
      <c r="G226" s="302"/>
      <c r="H226" s="18"/>
      <c r="I226" s="50"/>
      <c r="J226" s="50"/>
      <c r="K226" s="50"/>
      <c r="L226" s="50"/>
      <c r="M226" s="50"/>
      <c r="N226" s="50"/>
      <c r="O226" s="50"/>
      <c r="P226" s="50"/>
      <c r="Q226" s="57"/>
      <c r="R226" s="58"/>
      <c r="S226" s="58"/>
      <c r="T226" s="58"/>
      <c r="U226" s="58"/>
      <c r="V226" s="256"/>
      <c r="W226" s="59"/>
      <c r="X226" s="60"/>
      <c r="Y226" s="27"/>
      <c r="Z226" s="27"/>
      <c r="AA226" s="27"/>
      <c r="AB226" s="27"/>
      <c r="AC226" s="27"/>
      <c r="AD226" s="26"/>
      <c r="AE226" s="9"/>
    </row>
    <row r="227" spans="1:31" ht="27.75" customHeight="1">
      <c r="A227" s="14">
        <v>219</v>
      </c>
      <c r="B227" s="300"/>
      <c r="C227" s="16"/>
      <c r="D227" s="257"/>
      <c r="E227" s="301"/>
      <c r="F227" s="303"/>
      <c r="G227" s="302"/>
      <c r="H227" s="18"/>
      <c r="I227" s="50"/>
      <c r="J227" s="50"/>
      <c r="K227" s="50"/>
      <c r="L227" s="50"/>
      <c r="M227" s="50"/>
      <c r="N227" s="50"/>
      <c r="O227" s="50"/>
      <c r="P227" s="50"/>
      <c r="Q227" s="57"/>
      <c r="R227" s="58"/>
      <c r="S227" s="58"/>
      <c r="T227" s="58"/>
      <c r="U227" s="58"/>
      <c r="V227" s="256"/>
      <c r="W227" s="59"/>
      <c r="X227" s="60"/>
      <c r="Y227" s="27"/>
      <c r="Z227" s="27"/>
      <c r="AA227" s="27"/>
      <c r="AB227" s="27"/>
      <c r="AC227" s="27"/>
      <c r="AD227" s="26"/>
      <c r="AE227" s="9"/>
    </row>
    <row r="228" spans="1:31" ht="27.75" customHeight="1">
      <c r="A228" s="14">
        <v>220</v>
      </c>
      <c r="B228" s="300"/>
      <c r="C228" s="16"/>
      <c r="D228" s="257"/>
      <c r="E228" s="301"/>
      <c r="F228" s="303"/>
      <c r="G228" s="302"/>
      <c r="H228" s="18"/>
      <c r="I228" s="50"/>
      <c r="J228" s="50"/>
      <c r="K228" s="50"/>
      <c r="L228" s="50"/>
      <c r="M228" s="50"/>
      <c r="N228" s="50"/>
      <c r="O228" s="50"/>
      <c r="P228" s="50"/>
      <c r="Q228" s="57"/>
      <c r="R228" s="58"/>
      <c r="S228" s="58"/>
      <c r="T228" s="58"/>
      <c r="U228" s="58"/>
      <c r="V228" s="256"/>
      <c r="W228" s="59"/>
      <c r="X228" s="60"/>
      <c r="Y228" s="27"/>
      <c r="Z228" s="27"/>
      <c r="AA228" s="27"/>
      <c r="AB228" s="27"/>
      <c r="AC228" s="27"/>
      <c r="AD228" s="26"/>
      <c r="AE228" s="9"/>
    </row>
    <row r="229" spans="1:31" ht="27.75" customHeight="1">
      <c r="A229" s="14">
        <v>221</v>
      </c>
      <c r="B229" s="300"/>
      <c r="C229" s="16"/>
      <c r="D229" s="257"/>
      <c r="E229" s="301"/>
      <c r="F229" s="303"/>
      <c r="G229" s="302"/>
      <c r="H229" s="18"/>
      <c r="I229" s="50"/>
      <c r="J229" s="50"/>
      <c r="K229" s="50"/>
      <c r="L229" s="50"/>
      <c r="M229" s="50"/>
      <c r="N229" s="50"/>
      <c r="O229" s="50"/>
      <c r="P229" s="50"/>
      <c r="Q229" s="57"/>
      <c r="R229" s="58"/>
      <c r="S229" s="58"/>
      <c r="T229" s="58"/>
      <c r="U229" s="58"/>
      <c r="V229" s="256"/>
      <c r="W229" s="59"/>
      <c r="X229" s="60"/>
      <c r="Y229" s="27"/>
      <c r="Z229" s="27"/>
      <c r="AA229" s="27"/>
      <c r="AB229" s="27"/>
      <c r="AC229" s="27"/>
      <c r="AD229" s="26"/>
      <c r="AE229" s="9"/>
    </row>
    <row r="230" spans="1:31" ht="27.75" customHeight="1">
      <c r="A230" s="14">
        <v>222</v>
      </c>
      <c r="B230" s="300"/>
      <c r="C230" s="16"/>
      <c r="D230" s="257"/>
      <c r="E230" s="301"/>
      <c r="F230" s="303"/>
      <c r="G230" s="302"/>
      <c r="H230" s="18"/>
      <c r="I230" s="50"/>
      <c r="J230" s="50"/>
      <c r="K230" s="50"/>
      <c r="L230" s="50"/>
      <c r="M230" s="50"/>
      <c r="N230" s="50"/>
      <c r="O230" s="50"/>
      <c r="P230" s="50"/>
      <c r="Q230" s="57"/>
      <c r="R230" s="58"/>
      <c r="S230" s="58"/>
      <c r="T230" s="58"/>
      <c r="U230" s="58"/>
      <c r="V230" s="256"/>
      <c r="W230" s="59"/>
      <c r="X230" s="60"/>
      <c r="Y230" s="27"/>
      <c r="Z230" s="27"/>
      <c r="AA230" s="27"/>
      <c r="AB230" s="27"/>
      <c r="AC230" s="27"/>
      <c r="AD230" s="26"/>
      <c r="AE230" s="9"/>
    </row>
    <row r="231" spans="1:31" ht="27.75" customHeight="1">
      <c r="A231" s="14">
        <v>223</v>
      </c>
      <c r="B231" s="300"/>
      <c r="C231" s="16"/>
      <c r="D231" s="257"/>
      <c r="E231" s="301"/>
      <c r="F231" s="303"/>
      <c r="G231" s="302"/>
      <c r="H231" s="18"/>
      <c r="I231" s="50"/>
      <c r="J231" s="50"/>
      <c r="K231" s="50"/>
      <c r="L231" s="50"/>
      <c r="M231" s="50"/>
      <c r="N231" s="50"/>
      <c r="O231" s="50"/>
      <c r="P231" s="50"/>
      <c r="Q231" s="57"/>
      <c r="R231" s="58"/>
      <c r="S231" s="58"/>
      <c r="T231" s="58"/>
      <c r="U231" s="58"/>
      <c r="V231" s="256"/>
      <c r="W231" s="59"/>
      <c r="X231" s="60"/>
      <c r="Y231" s="27"/>
      <c r="Z231" s="27"/>
      <c r="AA231" s="27"/>
      <c r="AB231" s="27"/>
      <c r="AC231" s="27"/>
      <c r="AD231" s="26"/>
      <c r="AE231" s="9"/>
    </row>
    <row r="232" spans="1:31" ht="27.75" customHeight="1">
      <c r="A232" s="14">
        <v>224</v>
      </c>
      <c r="B232" s="300"/>
      <c r="C232" s="16"/>
      <c r="D232" s="257"/>
      <c r="E232" s="301"/>
      <c r="F232" s="303"/>
      <c r="G232" s="302"/>
      <c r="H232" s="18"/>
      <c r="I232" s="50"/>
      <c r="J232" s="50"/>
      <c r="K232" s="50"/>
      <c r="L232" s="50"/>
      <c r="M232" s="50"/>
      <c r="N232" s="50"/>
      <c r="O232" s="50"/>
      <c r="P232" s="50"/>
      <c r="Q232" s="57"/>
      <c r="R232" s="58"/>
      <c r="S232" s="58"/>
      <c r="T232" s="58"/>
      <c r="U232" s="58"/>
      <c r="V232" s="256"/>
      <c r="W232" s="59"/>
      <c r="X232" s="60"/>
      <c r="Y232" s="27"/>
      <c r="Z232" s="27"/>
      <c r="AA232" s="27"/>
      <c r="AB232" s="27"/>
      <c r="AC232" s="27"/>
      <c r="AD232" s="26"/>
      <c r="AE232" s="9"/>
    </row>
    <row r="233" spans="1:31" ht="27.75" customHeight="1">
      <c r="A233" s="14">
        <v>225</v>
      </c>
      <c r="B233" s="300"/>
      <c r="C233" s="16"/>
      <c r="D233" s="257"/>
      <c r="E233" s="301"/>
      <c r="F233" s="303"/>
      <c r="G233" s="302"/>
      <c r="H233" s="18"/>
      <c r="I233" s="50"/>
      <c r="J233" s="50"/>
      <c r="K233" s="50"/>
      <c r="L233" s="50"/>
      <c r="M233" s="50"/>
      <c r="N233" s="50"/>
      <c r="O233" s="50"/>
      <c r="P233" s="50"/>
      <c r="Q233" s="57"/>
      <c r="R233" s="58"/>
      <c r="S233" s="58"/>
      <c r="T233" s="58"/>
      <c r="U233" s="58"/>
      <c r="V233" s="256"/>
      <c r="W233" s="59"/>
      <c r="X233" s="60"/>
      <c r="Y233" s="27"/>
      <c r="Z233" s="27"/>
      <c r="AA233" s="27"/>
      <c r="AB233" s="27"/>
      <c r="AC233" s="27"/>
      <c r="AD233" s="26"/>
      <c r="AE233" s="9"/>
    </row>
    <row r="234" spans="1:31" ht="27.75" customHeight="1">
      <c r="A234" s="14">
        <v>226</v>
      </c>
      <c r="B234" s="300"/>
      <c r="C234" s="16"/>
      <c r="D234" s="257"/>
      <c r="E234" s="301"/>
      <c r="F234" s="303"/>
      <c r="G234" s="302"/>
      <c r="H234" s="18"/>
      <c r="I234" s="50"/>
      <c r="J234" s="50"/>
      <c r="K234" s="50"/>
      <c r="L234" s="50"/>
      <c r="M234" s="50"/>
      <c r="N234" s="50"/>
      <c r="O234" s="50"/>
      <c r="P234" s="50"/>
      <c r="Q234" s="57"/>
      <c r="R234" s="58"/>
      <c r="S234" s="58"/>
      <c r="T234" s="58"/>
      <c r="U234" s="58"/>
      <c r="V234" s="256"/>
      <c r="W234" s="59"/>
      <c r="X234" s="60"/>
      <c r="Y234" s="27"/>
      <c r="Z234" s="27"/>
      <c r="AA234" s="27"/>
      <c r="AB234" s="27"/>
      <c r="AC234" s="27"/>
      <c r="AD234" s="26"/>
      <c r="AE234" s="9"/>
    </row>
    <row r="235" spans="1:31" ht="27.75" customHeight="1">
      <c r="A235" s="14">
        <v>227</v>
      </c>
      <c r="B235" s="300"/>
      <c r="C235" s="16"/>
      <c r="D235" s="257"/>
      <c r="E235" s="301"/>
      <c r="F235" s="303"/>
      <c r="G235" s="302"/>
      <c r="H235" s="18"/>
      <c r="I235" s="50"/>
      <c r="J235" s="50"/>
      <c r="K235" s="50"/>
      <c r="L235" s="50"/>
      <c r="M235" s="50"/>
      <c r="N235" s="50"/>
      <c r="O235" s="50"/>
      <c r="P235" s="50"/>
      <c r="Q235" s="57"/>
      <c r="R235" s="58"/>
      <c r="S235" s="58"/>
      <c r="T235" s="58"/>
      <c r="U235" s="58"/>
      <c r="V235" s="256"/>
      <c r="W235" s="59"/>
      <c r="X235" s="60"/>
      <c r="Y235" s="27"/>
      <c r="Z235" s="27"/>
      <c r="AA235" s="27"/>
      <c r="AB235" s="27"/>
      <c r="AC235" s="27"/>
      <c r="AD235" s="26"/>
      <c r="AE235" s="9"/>
    </row>
    <row r="236" spans="1:31" ht="27.75" customHeight="1">
      <c r="A236" s="14">
        <v>228</v>
      </c>
      <c r="B236" s="300"/>
      <c r="C236" s="16"/>
      <c r="D236" s="257"/>
      <c r="E236" s="301"/>
      <c r="F236" s="303"/>
      <c r="G236" s="302"/>
      <c r="H236" s="18"/>
      <c r="I236" s="50"/>
      <c r="J236" s="50"/>
      <c r="K236" s="50"/>
      <c r="L236" s="50"/>
      <c r="M236" s="50"/>
      <c r="N236" s="50"/>
      <c r="O236" s="50"/>
      <c r="P236" s="50"/>
      <c r="Q236" s="57"/>
      <c r="R236" s="58"/>
      <c r="S236" s="58"/>
      <c r="T236" s="58"/>
      <c r="U236" s="58"/>
      <c r="V236" s="256"/>
      <c r="W236" s="59"/>
      <c r="X236" s="60"/>
      <c r="Y236" s="27"/>
      <c r="Z236" s="27"/>
      <c r="AA236" s="27"/>
      <c r="AB236" s="27"/>
      <c r="AC236" s="27"/>
      <c r="AD236" s="26"/>
      <c r="AE236" s="9"/>
    </row>
    <row r="237" spans="1:31" ht="27.75" customHeight="1">
      <c r="A237" s="14">
        <v>229</v>
      </c>
      <c r="B237" s="300"/>
      <c r="C237" s="16"/>
      <c r="D237" s="257"/>
      <c r="E237" s="301"/>
      <c r="F237" s="303"/>
      <c r="G237" s="302"/>
      <c r="H237" s="18"/>
      <c r="I237" s="50"/>
      <c r="J237" s="50"/>
      <c r="K237" s="50"/>
      <c r="L237" s="50"/>
      <c r="M237" s="50"/>
      <c r="N237" s="50"/>
      <c r="O237" s="50"/>
      <c r="P237" s="50"/>
      <c r="Q237" s="57"/>
      <c r="R237" s="58"/>
      <c r="S237" s="58"/>
      <c r="T237" s="58"/>
      <c r="U237" s="58"/>
      <c r="V237" s="256"/>
      <c r="W237" s="59"/>
      <c r="X237" s="60"/>
      <c r="Y237" s="27"/>
      <c r="Z237" s="27"/>
      <c r="AA237" s="27"/>
      <c r="AB237" s="27"/>
      <c r="AC237" s="27"/>
      <c r="AD237" s="26"/>
      <c r="AE237" s="9"/>
    </row>
    <row r="238" spans="1:31" ht="27.75" customHeight="1">
      <c r="A238" s="14">
        <v>230</v>
      </c>
      <c r="B238" s="300"/>
      <c r="C238" s="16"/>
      <c r="D238" s="257"/>
      <c r="E238" s="301"/>
      <c r="F238" s="303"/>
      <c r="G238" s="302"/>
      <c r="H238" s="18"/>
      <c r="I238" s="50"/>
      <c r="J238" s="50"/>
      <c r="K238" s="50"/>
      <c r="L238" s="50"/>
      <c r="M238" s="50"/>
      <c r="N238" s="50"/>
      <c r="O238" s="50"/>
      <c r="P238" s="50"/>
      <c r="Q238" s="57"/>
      <c r="R238" s="58"/>
      <c r="S238" s="58"/>
      <c r="T238" s="58"/>
      <c r="U238" s="58"/>
      <c r="V238" s="256"/>
      <c r="W238" s="59"/>
      <c r="X238" s="60"/>
      <c r="Y238" s="27"/>
      <c r="Z238" s="27"/>
      <c r="AA238" s="27"/>
      <c r="AB238" s="27"/>
      <c r="AC238" s="27"/>
      <c r="AD238" s="26"/>
      <c r="AE238" s="9"/>
    </row>
    <row r="239" spans="1:31" ht="27.75" customHeight="1">
      <c r="A239" s="14">
        <v>231</v>
      </c>
      <c r="B239" s="300"/>
      <c r="C239" s="16"/>
      <c r="D239" s="257"/>
      <c r="E239" s="301"/>
      <c r="F239" s="303"/>
      <c r="G239" s="302"/>
      <c r="H239" s="18"/>
      <c r="I239" s="50"/>
      <c r="J239" s="50"/>
      <c r="K239" s="50"/>
      <c r="L239" s="50"/>
      <c r="M239" s="50"/>
      <c r="N239" s="50"/>
      <c r="O239" s="50"/>
      <c r="P239" s="50"/>
      <c r="Q239" s="57"/>
      <c r="R239" s="58"/>
      <c r="S239" s="58"/>
      <c r="T239" s="58"/>
      <c r="U239" s="58"/>
      <c r="V239" s="256"/>
      <c r="W239" s="59"/>
      <c r="X239" s="60"/>
      <c r="Y239" s="27"/>
      <c r="Z239" s="27"/>
      <c r="AA239" s="27"/>
      <c r="AB239" s="27"/>
      <c r="AC239" s="27"/>
      <c r="AD239" s="26"/>
      <c r="AE239" s="9"/>
    </row>
    <row r="240" spans="1:31" ht="27.75" customHeight="1">
      <c r="A240" s="14">
        <v>232</v>
      </c>
      <c r="B240" s="300"/>
      <c r="C240" s="16"/>
      <c r="D240" s="257"/>
      <c r="E240" s="301"/>
      <c r="F240" s="303"/>
      <c r="G240" s="302"/>
      <c r="H240" s="18"/>
      <c r="I240" s="50"/>
      <c r="J240" s="50"/>
      <c r="K240" s="50"/>
      <c r="L240" s="50"/>
      <c r="M240" s="50"/>
      <c r="N240" s="50"/>
      <c r="O240" s="50"/>
      <c r="P240" s="50"/>
      <c r="Q240" s="57"/>
      <c r="R240" s="58"/>
      <c r="S240" s="58"/>
      <c r="T240" s="58"/>
      <c r="U240" s="58"/>
      <c r="V240" s="256"/>
      <c r="W240" s="59"/>
      <c r="X240" s="60"/>
      <c r="Y240" s="27"/>
      <c r="Z240" s="27"/>
      <c r="AA240" s="27"/>
      <c r="AB240" s="27"/>
      <c r="AC240" s="27"/>
      <c r="AD240" s="26"/>
      <c r="AE240" s="9"/>
    </row>
    <row r="241" spans="1:31" ht="27.75" customHeight="1">
      <c r="A241" s="14">
        <v>233</v>
      </c>
      <c r="B241" s="300"/>
      <c r="C241" s="16"/>
      <c r="D241" s="257"/>
      <c r="E241" s="301"/>
      <c r="F241" s="303"/>
      <c r="G241" s="302"/>
      <c r="H241" s="18"/>
      <c r="I241" s="50"/>
      <c r="J241" s="50"/>
      <c r="K241" s="50"/>
      <c r="L241" s="50"/>
      <c r="M241" s="50"/>
      <c r="N241" s="50"/>
      <c r="O241" s="50"/>
      <c r="P241" s="50"/>
      <c r="Q241" s="57"/>
      <c r="R241" s="58"/>
      <c r="S241" s="58"/>
      <c r="T241" s="58"/>
      <c r="U241" s="58"/>
      <c r="V241" s="256"/>
      <c r="W241" s="59"/>
      <c r="X241" s="60"/>
      <c r="Y241" s="27"/>
      <c r="Z241" s="27"/>
      <c r="AA241" s="27"/>
      <c r="AB241" s="27"/>
      <c r="AC241" s="27"/>
      <c r="AD241" s="26"/>
      <c r="AE241" s="9"/>
    </row>
    <row r="242" spans="1:31" ht="27.75" customHeight="1">
      <c r="A242" s="14">
        <v>234</v>
      </c>
      <c r="B242" s="300"/>
      <c r="C242" s="16"/>
      <c r="D242" s="257"/>
      <c r="E242" s="301"/>
      <c r="F242" s="303"/>
      <c r="G242" s="302"/>
      <c r="H242" s="18"/>
      <c r="I242" s="50"/>
      <c r="J242" s="50"/>
      <c r="K242" s="50"/>
      <c r="L242" s="50"/>
      <c r="M242" s="50"/>
      <c r="N242" s="50"/>
      <c r="O242" s="50"/>
      <c r="P242" s="50"/>
      <c r="Q242" s="57"/>
      <c r="R242" s="58"/>
      <c r="S242" s="58"/>
      <c r="T242" s="58"/>
      <c r="U242" s="58"/>
      <c r="V242" s="256"/>
      <c r="W242" s="59"/>
      <c r="X242" s="60"/>
      <c r="Y242" s="27"/>
      <c r="Z242" s="27"/>
      <c r="AA242" s="27"/>
      <c r="AB242" s="27"/>
      <c r="AC242" s="27"/>
      <c r="AD242" s="26"/>
      <c r="AE242" s="9"/>
    </row>
    <row r="243" spans="1:31" ht="27.75" customHeight="1">
      <c r="A243" s="14">
        <v>235</v>
      </c>
      <c r="B243" s="300"/>
      <c r="C243" s="16"/>
      <c r="D243" s="257"/>
      <c r="E243" s="301"/>
      <c r="F243" s="303"/>
      <c r="G243" s="302"/>
      <c r="H243" s="18"/>
      <c r="I243" s="50"/>
      <c r="J243" s="50"/>
      <c r="K243" s="50"/>
      <c r="L243" s="50"/>
      <c r="M243" s="50"/>
      <c r="N243" s="50"/>
      <c r="O243" s="50"/>
      <c r="P243" s="50"/>
      <c r="Q243" s="57"/>
      <c r="R243" s="58"/>
      <c r="S243" s="58"/>
      <c r="T243" s="58"/>
      <c r="U243" s="58"/>
      <c r="V243" s="256"/>
      <c r="W243" s="59"/>
      <c r="X243" s="60"/>
      <c r="Y243" s="27"/>
      <c r="Z243" s="27"/>
      <c r="AA243" s="27"/>
      <c r="AB243" s="27"/>
      <c r="AC243" s="27"/>
      <c r="AD243" s="26"/>
      <c r="AE243" s="9"/>
    </row>
    <row r="244" spans="1:31" ht="27.75" customHeight="1">
      <c r="A244" s="14">
        <v>236</v>
      </c>
      <c r="B244" s="300"/>
      <c r="C244" s="16"/>
      <c r="D244" s="257"/>
      <c r="E244" s="301"/>
      <c r="F244" s="303"/>
      <c r="G244" s="302"/>
      <c r="H244" s="18"/>
      <c r="I244" s="50"/>
      <c r="J244" s="50"/>
      <c r="K244" s="50"/>
      <c r="L244" s="50"/>
      <c r="M244" s="50"/>
      <c r="N244" s="50"/>
      <c r="O244" s="50"/>
      <c r="P244" s="50"/>
      <c r="Q244" s="57"/>
      <c r="R244" s="58"/>
      <c r="S244" s="58"/>
      <c r="T244" s="58"/>
      <c r="U244" s="58"/>
      <c r="V244" s="256"/>
      <c r="W244" s="59"/>
      <c r="X244" s="60"/>
      <c r="Y244" s="27"/>
      <c r="Z244" s="27"/>
      <c r="AA244" s="27"/>
      <c r="AB244" s="27"/>
      <c r="AC244" s="27"/>
      <c r="AD244" s="26"/>
      <c r="AE244" s="9"/>
    </row>
    <row r="245" spans="1:31" ht="27.75" customHeight="1">
      <c r="A245" s="14">
        <v>237</v>
      </c>
      <c r="B245" s="300"/>
      <c r="C245" s="16"/>
      <c r="D245" s="257"/>
      <c r="E245" s="301"/>
      <c r="F245" s="303"/>
      <c r="G245" s="302"/>
      <c r="H245" s="18"/>
      <c r="I245" s="50"/>
      <c r="J245" s="50"/>
      <c r="K245" s="50"/>
      <c r="L245" s="50"/>
      <c r="M245" s="50"/>
      <c r="N245" s="50"/>
      <c r="O245" s="50"/>
      <c r="P245" s="50"/>
      <c r="Q245" s="57"/>
      <c r="R245" s="58"/>
      <c r="S245" s="58"/>
      <c r="T245" s="58"/>
      <c r="U245" s="58"/>
      <c r="V245" s="256"/>
      <c r="W245" s="59"/>
      <c r="X245" s="60"/>
      <c r="Y245" s="27"/>
      <c r="Z245" s="27"/>
      <c r="AA245" s="27"/>
      <c r="AB245" s="27"/>
      <c r="AC245" s="27"/>
      <c r="AD245" s="26"/>
      <c r="AE245" s="9"/>
    </row>
    <row r="246" spans="1:31" ht="27.75" customHeight="1">
      <c r="A246" s="14">
        <v>238</v>
      </c>
      <c r="B246" s="300"/>
      <c r="C246" s="16"/>
      <c r="D246" s="257"/>
      <c r="E246" s="301"/>
      <c r="F246" s="303"/>
      <c r="G246" s="302"/>
      <c r="H246" s="18"/>
      <c r="I246" s="50"/>
      <c r="J246" s="50"/>
      <c r="K246" s="50"/>
      <c r="L246" s="50"/>
      <c r="M246" s="50"/>
      <c r="N246" s="50"/>
      <c r="O246" s="50"/>
      <c r="P246" s="50"/>
      <c r="Q246" s="57"/>
      <c r="R246" s="58"/>
      <c r="S246" s="58"/>
      <c r="T246" s="58"/>
      <c r="U246" s="58"/>
      <c r="V246" s="256"/>
      <c r="W246" s="59"/>
      <c r="X246" s="60"/>
      <c r="Y246" s="27"/>
      <c r="Z246" s="27"/>
      <c r="AA246" s="27"/>
      <c r="AB246" s="27"/>
      <c r="AC246" s="27"/>
      <c r="AD246" s="26"/>
      <c r="AE246" s="9"/>
    </row>
    <row r="247" spans="1:31" ht="27.75" customHeight="1">
      <c r="A247" s="14">
        <v>239</v>
      </c>
      <c r="B247" s="300"/>
      <c r="C247" s="16"/>
      <c r="D247" s="257"/>
      <c r="E247" s="301"/>
      <c r="F247" s="303"/>
      <c r="G247" s="302"/>
      <c r="H247" s="18"/>
      <c r="I247" s="50"/>
      <c r="J247" s="50"/>
      <c r="K247" s="50"/>
      <c r="L247" s="50"/>
      <c r="M247" s="50"/>
      <c r="N247" s="50"/>
      <c r="O247" s="50"/>
      <c r="P247" s="50"/>
      <c r="Q247" s="57"/>
      <c r="R247" s="58"/>
      <c r="S247" s="58"/>
      <c r="T247" s="58"/>
      <c r="U247" s="58"/>
      <c r="V247" s="256"/>
      <c r="W247" s="59"/>
      <c r="X247" s="60"/>
      <c r="Y247" s="27"/>
      <c r="Z247" s="27"/>
      <c r="AA247" s="27"/>
      <c r="AB247" s="27"/>
      <c r="AC247" s="27"/>
      <c r="AD247" s="26"/>
      <c r="AE247" s="9"/>
    </row>
    <row r="248" spans="1:31" ht="27.75" customHeight="1">
      <c r="A248" s="14">
        <v>240</v>
      </c>
      <c r="B248" s="300"/>
      <c r="C248" s="16"/>
      <c r="D248" s="257"/>
      <c r="E248" s="301"/>
      <c r="F248" s="303"/>
      <c r="G248" s="302"/>
      <c r="H248" s="18"/>
      <c r="I248" s="50"/>
      <c r="J248" s="50"/>
      <c r="K248" s="50"/>
      <c r="L248" s="50"/>
      <c r="M248" s="50"/>
      <c r="N248" s="50"/>
      <c r="O248" s="50"/>
      <c r="P248" s="50"/>
      <c r="Q248" s="57"/>
      <c r="R248" s="58"/>
      <c r="S248" s="58"/>
      <c r="T248" s="58"/>
      <c r="U248" s="58"/>
      <c r="V248" s="256"/>
      <c r="W248" s="59"/>
      <c r="X248" s="60"/>
      <c r="Y248" s="27"/>
      <c r="Z248" s="27"/>
      <c r="AA248" s="27"/>
      <c r="AB248" s="27"/>
      <c r="AC248" s="27"/>
      <c r="AD248" s="26"/>
      <c r="AE248" s="9"/>
    </row>
    <row r="249" spans="1:31" ht="27.75" customHeight="1">
      <c r="A249" s="14">
        <v>241</v>
      </c>
      <c r="B249" s="300"/>
      <c r="C249" s="16"/>
      <c r="D249" s="257"/>
      <c r="E249" s="301"/>
      <c r="F249" s="303"/>
      <c r="G249" s="302"/>
      <c r="H249" s="18"/>
      <c r="I249" s="50"/>
      <c r="J249" s="50"/>
      <c r="K249" s="50"/>
      <c r="L249" s="50"/>
      <c r="M249" s="50"/>
      <c r="N249" s="50"/>
      <c r="O249" s="50"/>
      <c r="P249" s="50"/>
      <c r="Q249" s="57"/>
      <c r="R249" s="58"/>
      <c r="S249" s="58"/>
      <c r="T249" s="58"/>
      <c r="U249" s="58"/>
      <c r="V249" s="256"/>
      <c r="W249" s="59"/>
      <c r="X249" s="60"/>
      <c r="Y249" s="27"/>
      <c r="Z249" s="27"/>
      <c r="AA249" s="27"/>
      <c r="AB249" s="27"/>
      <c r="AC249" s="27"/>
      <c r="AD249" s="26"/>
      <c r="AE249" s="9"/>
    </row>
    <row r="250" spans="1:31" ht="27.75" customHeight="1">
      <c r="A250" s="14">
        <v>242</v>
      </c>
      <c r="B250" s="300"/>
      <c r="C250" s="16"/>
      <c r="D250" s="257"/>
      <c r="E250" s="301"/>
      <c r="F250" s="303"/>
      <c r="G250" s="302"/>
      <c r="H250" s="18"/>
      <c r="I250" s="50"/>
      <c r="J250" s="50"/>
      <c r="K250" s="50"/>
      <c r="L250" s="50"/>
      <c r="M250" s="50"/>
      <c r="N250" s="50"/>
      <c r="O250" s="50"/>
      <c r="P250" s="50"/>
      <c r="Q250" s="57"/>
      <c r="R250" s="58"/>
      <c r="S250" s="58"/>
      <c r="T250" s="58"/>
      <c r="U250" s="58"/>
      <c r="V250" s="256"/>
      <c r="W250" s="59"/>
      <c r="X250" s="60"/>
      <c r="Y250" s="27"/>
      <c r="Z250" s="27"/>
      <c r="AA250" s="27"/>
      <c r="AB250" s="27"/>
      <c r="AC250" s="27"/>
      <c r="AD250" s="26"/>
      <c r="AE250" s="9"/>
    </row>
    <row r="251" spans="1:31" ht="27.75" customHeight="1">
      <c r="A251" s="14">
        <v>243</v>
      </c>
      <c r="B251" s="300"/>
      <c r="C251" s="16"/>
      <c r="D251" s="257"/>
      <c r="E251" s="301"/>
      <c r="F251" s="303"/>
      <c r="G251" s="302"/>
      <c r="H251" s="18"/>
      <c r="I251" s="50"/>
      <c r="J251" s="50"/>
      <c r="K251" s="50"/>
      <c r="L251" s="50"/>
      <c r="M251" s="50"/>
      <c r="N251" s="50"/>
      <c r="O251" s="50"/>
      <c r="P251" s="50"/>
      <c r="Q251" s="57"/>
      <c r="R251" s="58"/>
      <c r="S251" s="58"/>
      <c r="T251" s="58"/>
      <c r="U251" s="58"/>
      <c r="V251" s="256"/>
      <c r="W251" s="59"/>
      <c r="X251" s="60"/>
      <c r="Y251" s="27"/>
      <c r="Z251" s="27"/>
      <c r="AA251" s="27"/>
      <c r="AB251" s="27"/>
      <c r="AC251" s="27"/>
      <c r="AD251" s="26"/>
      <c r="AE251" s="9"/>
    </row>
    <row r="252" spans="1:31" ht="27.75" customHeight="1">
      <c r="A252" s="14">
        <v>244</v>
      </c>
      <c r="B252" s="300"/>
      <c r="C252" s="16"/>
      <c r="D252" s="257"/>
      <c r="E252" s="301"/>
      <c r="F252" s="303"/>
      <c r="G252" s="302"/>
      <c r="H252" s="18"/>
      <c r="I252" s="50"/>
      <c r="J252" s="50"/>
      <c r="K252" s="50"/>
      <c r="L252" s="50"/>
      <c r="M252" s="50"/>
      <c r="N252" s="50"/>
      <c r="O252" s="50"/>
      <c r="P252" s="50"/>
      <c r="Q252" s="57"/>
      <c r="R252" s="58"/>
      <c r="S252" s="58"/>
      <c r="T252" s="58"/>
      <c r="U252" s="58"/>
      <c r="V252" s="256"/>
      <c r="W252" s="59"/>
      <c r="X252" s="60"/>
      <c r="Y252" s="27"/>
      <c r="Z252" s="27"/>
      <c r="AA252" s="27"/>
      <c r="AB252" s="27"/>
      <c r="AC252" s="27"/>
      <c r="AD252" s="26"/>
      <c r="AE252" s="9"/>
    </row>
    <row r="253" spans="1:31" ht="27.75" customHeight="1">
      <c r="A253" s="14">
        <v>245</v>
      </c>
      <c r="B253" s="300"/>
      <c r="C253" s="16"/>
      <c r="D253" s="257"/>
      <c r="E253" s="301"/>
      <c r="F253" s="303"/>
      <c r="G253" s="302"/>
      <c r="H253" s="18"/>
      <c r="I253" s="50"/>
      <c r="J253" s="50"/>
      <c r="K253" s="50"/>
      <c r="L253" s="50"/>
      <c r="M253" s="50"/>
      <c r="N253" s="50"/>
      <c r="O253" s="50"/>
      <c r="P253" s="50"/>
      <c r="Q253" s="57"/>
      <c r="R253" s="58"/>
      <c r="S253" s="58"/>
      <c r="T253" s="58"/>
      <c r="U253" s="58"/>
      <c r="V253" s="256"/>
      <c r="W253" s="59"/>
      <c r="X253" s="60"/>
      <c r="Y253" s="27"/>
      <c r="Z253" s="27"/>
      <c r="AA253" s="27"/>
      <c r="AB253" s="27"/>
      <c r="AC253" s="27"/>
      <c r="AD253" s="26"/>
      <c r="AE253" s="9"/>
    </row>
    <row r="254" spans="1:31" ht="27.75" customHeight="1">
      <c r="A254" s="14">
        <v>246</v>
      </c>
      <c r="B254" s="300"/>
      <c r="C254" s="16"/>
      <c r="D254" s="257"/>
      <c r="E254" s="301"/>
      <c r="F254" s="303"/>
      <c r="G254" s="302"/>
      <c r="H254" s="18"/>
      <c r="I254" s="50"/>
      <c r="J254" s="50"/>
      <c r="K254" s="50"/>
      <c r="L254" s="50"/>
      <c r="M254" s="50"/>
      <c r="N254" s="50"/>
      <c r="O254" s="50"/>
      <c r="P254" s="50"/>
      <c r="Q254" s="57"/>
      <c r="R254" s="58"/>
      <c r="S254" s="58"/>
      <c r="T254" s="58"/>
      <c r="U254" s="58"/>
      <c r="V254" s="256"/>
      <c r="W254" s="59"/>
      <c r="X254" s="60"/>
      <c r="Y254" s="27"/>
      <c r="Z254" s="27"/>
      <c r="AA254" s="27"/>
      <c r="AB254" s="27"/>
      <c r="AC254" s="27"/>
      <c r="AD254" s="26"/>
      <c r="AE254" s="9"/>
    </row>
    <row r="255" spans="1:31" ht="27.75" customHeight="1">
      <c r="A255" s="14">
        <v>247</v>
      </c>
      <c r="B255" s="300"/>
      <c r="C255" s="16"/>
      <c r="D255" s="257"/>
      <c r="E255" s="301"/>
      <c r="F255" s="303"/>
      <c r="G255" s="302"/>
      <c r="H255" s="18"/>
      <c r="I255" s="50"/>
      <c r="J255" s="50"/>
      <c r="K255" s="50"/>
      <c r="L255" s="50"/>
      <c r="M255" s="50"/>
      <c r="N255" s="50"/>
      <c r="O255" s="50"/>
      <c r="P255" s="50"/>
      <c r="Q255" s="57"/>
      <c r="R255" s="58"/>
      <c r="S255" s="58"/>
      <c r="T255" s="58"/>
      <c r="U255" s="58"/>
      <c r="V255" s="256"/>
      <c r="W255" s="59"/>
      <c r="X255" s="60"/>
      <c r="Y255" s="27"/>
      <c r="Z255" s="27"/>
      <c r="AA255" s="27"/>
      <c r="AB255" s="27"/>
      <c r="AC255" s="27"/>
      <c r="AD255" s="26"/>
      <c r="AE255" s="9"/>
    </row>
    <row r="256" spans="1:31" ht="27.75" customHeight="1">
      <c r="A256" s="14">
        <v>248</v>
      </c>
      <c r="B256" s="300"/>
      <c r="C256" s="16"/>
      <c r="D256" s="257"/>
      <c r="E256" s="301"/>
      <c r="F256" s="303"/>
      <c r="G256" s="302"/>
      <c r="H256" s="18"/>
      <c r="I256" s="50"/>
      <c r="J256" s="50"/>
      <c r="K256" s="50"/>
      <c r="L256" s="50"/>
      <c r="M256" s="50"/>
      <c r="N256" s="50"/>
      <c r="O256" s="50"/>
      <c r="P256" s="50"/>
      <c r="Q256" s="57"/>
      <c r="R256" s="58"/>
      <c r="S256" s="58"/>
      <c r="T256" s="58"/>
      <c r="U256" s="58"/>
      <c r="V256" s="256"/>
      <c r="W256" s="59"/>
      <c r="X256" s="60"/>
      <c r="Y256" s="27"/>
      <c r="Z256" s="27"/>
      <c r="AA256" s="27"/>
      <c r="AB256" s="27"/>
      <c r="AC256" s="27"/>
      <c r="AD256" s="26"/>
      <c r="AE256" s="9"/>
    </row>
    <row r="257" spans="1:31" ht="27.75" customHeight="1">
      <c r="A257" s="14">
        <v>249</v>
      </c>
      <c r="B257" s="300"/>
      <c r="C257" s="16"/>
      <c r="D257" s="257"/>
      <c r="E257" s="301"/>
      <c r="F257" s="303"/>
      <c r="G257" s="302"/>
      <c r="H257" s="18"/>
      <c r="I257" s="50"/>
      <c r="J257" s="50"/>
      <c r="K257" s="50"/>
      <c r="L257" s="50"/>
      <c r="M257" s="50"/>
      <c r="N257" s="50"/>
      <c r="O257" s="50"/>
      <c r="P257" s="50"/>
      <c r="Q257" s="57"/>
      <c r="R257" s="58"/>
      <c r="S257" s="58"/>
      <c r="T257" s="58"/>
      <c r="U257" s="58"/>
      <c r="V257" s="256"/>
      <c r="W257" s="59"/>
      <c r="X257" s="60"/>
      <c r="Y257" s="27"/>
      <c r="Z257" s="27"/>
      <c r="AA257" s="27"/>
      <c r="AB257" s="27"/>
      <c r="AC257" s="27"/>
      <c r="AD257" s="26"/>
      <c r="AE257" s="9"/>
    </row>
    <row r="258" spans="1:31" ht="27.75" customHeight="1">
      <c r="A258" s="14">
        <v>250</v>
      </c>
      <c r="B258" s="300"/>
      <c r="C258" s="16"/>
      <c r="D258" s="257"/>
      <c r="E258" s="301"/>
      <c r="F258" s="303"/>
      <c r="G258" s="302"/>
      <c r="H258" s="18"/>
      <c r="I258" s="50"/>
      <c r="J258" s="50"/>
      <c r="K258" s="50"/>
      <c r="L258" s="50"/>
      <c r="M258" s="50"/>
      <c r="N258" s="50"/>
      <c r="O258" s="50"/>
      <c r="P258" s="50"/>
      <c r="Q258" s="57"/>
      <c r="R258" s="58"/>
      <c r="S258" s="58"/>
      <c r="T258" s="58"/>
      <c r="U258" s="58"/>
      <c r="V258" s="256"/>
      <c r="W258" s="59"/>
      <c r="X258" s="60"/>
      <c r="Y258" s="27"/>
      <c r="Z258" s="27"/>
      <c r="AA258" s="27"/>
      <c r="AB258" s="27"/>
      <c r="AC258" s="27"/>
      <c r="AD258" s="26"/>
      <c r="AE258" s="9"/>
    </row>
    <row r="259" spans="1:31" ht="27.75" customHeight="1">
      <c r="A259" s="14">
        <v>251</v>
      </c>
      <c r="B259" s="300"/>
      <c r="C259" s="16"/>
      <c r="D259" s="257"/>
      <c r="E259" s="301"/>
      <c r="F259" s="303"/>
      <c r="G259" s="302"/>
      <c r="H259" s="18"/>
      <c r="I259" s="50"/>
      <c r="J259" s="50"/>
      <c r="K259" s="50"/>
      <c r="L259" s="50"/>
      <c r="M259" s="50"/>
      <c r="N259" s="50"/>
      <c r="O259" s="50"/>
      <c r="P259" s="50"/>
      <c r="Q259" s="57"/>
      <c r="R259" s="58"/>
      <c r="S259" s="58"/>
      <c r="T259" s="58"/>
      <c r="U259" s="58"/>
      <c r="V259" s="256"/>
      <c r="W259" s="59"/>
      <c r="X259" s="60"/>
      <c r="Y259" s="27"/>
      <c r="Z259" s="27"/>
      <c r="AA259" s="27"/>
      <c r="AB259" s="27"/>
      <c r="AC259" s="27"/>
      <c r="AD259" s="26"/>
      <c r="AE259" s="9"/>
    </row>
    <row r="260" spans="1:31" ht="27.75" customHeight="1">
      <c r="A260" s="14">
        <v>252</v>
      </c>
      <c r="B260" s="300"/>
      <c r="C260" s="16"/>
      <c r="D260" s="257"/>
      <c r="E260" s="301"/>
      <c r="F260" s="303"/>
      <c r="G260" s="302"/>
      <c r="H260" s="18"/>
      <c r="I260" s="50"/>
      <c r="J260" s="50"/>
      <c r="K260" s="50"/>
      <c r="L260" s="50"/>
      <c r="M260" s="50"/>
      <c r="N260" s="50"/>
      <c r="O260" s="50"/>
      <c r="P260" s="50"/>
      <c r="Q260" s="57"/>
      <c r="R260" s="58"/>
      <c r="S260" s="58"/>
      <c r="T260" s="58"/>
      <c r="U260" s="58"/>
      <c r="V260" s="256"/>
      <c r="W260" s="59"/>
      <c r="X260" s="60"/>
      <c r="Y260" s="27"/>
      <c r="Z260" s="27"/>
      <c r="AA260" s="27"/>
      <c r="AB260" s="27"/>
      <c r="AC260" s="27"/>
      <c r="AD260" s="26"/>
      <c r="AE260" s="9"/>
    </row>
    <row r="261" spans="1:31" ht="27.75" customHeight="1">
      <c r="A261" s="14">
        <v>253</v>
      </c>
      <c r="B261" s="300"/>
      <c r="C261" s="16"/>
      <c r="D261" s="257"/>
      <c r="E261" s="301"/>
      <c r="F261" s="303"/>
      <c r="G261" s="302"/>
      <c r="H261" s="18"/>
      <c r="I261" s="50"/>
      <c r="J261" s="50"/>
      <c r="K261" s="50"/>
      <c r="L261" s="50"/>
      <c r="M261" s="50"/>
      <c r="N261" s="50"/>
      <c r="O261" s="50"/>
      <c r="P261" s="50"/>
      <c r="Q261" s="57"/>
      <c r="R261" s="58"/>
      <c r="S261" s="58"/>
      <c r="T261" s="58"/>
      <c r="U261" s="58"/>
      <c r="V261" s="256"/>
      <c r="W261" s="59"/>
      <c r="X261" s="60"/>
      <c r="Y261" s="27"/>
      <c r="Z261" s="27"/>
      <c r="AA261" s="27"/>
      <c r="AB261" s="27"/>
      <c r="AC261" s="27"/>
      <c r="AD261" s="26"/>
      <c r="AE261" s="9"/>
    </row>
    <row r="262" spans="1:31" ht="27.75" customHeight="1">
      <c r="A262" s="14">
        <v>254</v>
      </c>
      <c r="B262" s="300"/>
      <c r="C262" s="16"/>
      <c r="D262" s="257"/>
      <c r="E262" s="301"/>
      <c r="F262" s="303"/>
      <c r="G262" s="302"/>
      <c r="H262" s="18"/>
      <c r="I262" s="50"/>
      <c r="J262" s="50"/>
      <c r="K262" s="50"/>
      <c r="L262" s="50"/>
      <c r="M262" s="50"/>
      <c r="N262" s="50"/>
      <c r="O262" s="50"/>
      <c r="P262" s="50"/>
      <c r="Q262" s="57"/>
      <c r="R262" s="58"/>
      <c r="S262" s="58"/>
      <c r="T262" s="58"/>
      <c r="U262" s="58"/>
      <c r="V262" s="256"/>
      <c r="W262" s="59"/>
      <c r="X262" s="60"/>
      <c r="Y262" s="27"/>
      <c r="Z262" s="27"/>
      <c r="AA262" s="27"/>
      <c r="AB262" s="27"/>
      <c r="AC262" s="27"/>
      <c r="AD262" s="26"/>
      <c r="AE262" s="9"/>
    </row>
    <row r="263" spans="1:31" ht="27.75" customHeight="1">
      <c r="A263" s="14">
        <v>255</v>
      </c>
      <c r="B263" s="300"/>
      <c r="C263" s="16"/>
      <c r="D263" s="257"/>
      <c r="E263" s="301"/>
      <c r="F263" s="303"/>
      <c r="G263" s="302"/>
      <c r="H263" s="18"/>
      <c r="I263" s="50"/>
      <c r="J263" s="50"/>
      <c r="K263" s="50"/>
      <c r="L263" s="50"/>
      <c r="M263" s="50"/>
      <c r="N263" s="50"/>
      <c r="O263" s="50"/>
      <c r="P263" s="50"/>
      <c r="Q263" s="57"/>
      <c r="R263" s="58"/>
      <c r="S263" s="58"/>
      <c r="T263" s="58"/>
      <c r="U263" s="58"/>
      <c r="V263" s="256"/>
      <c r="W263" s="59"/>
      <c r="X263" s="60"/>
      <c r="Y263" s="27"/>
      <c r="Z263" s="27"/>
      <c r="AA263" s="27"/>
      <c r="AB263" s="27"/>
      <c r="AC263" s="27"/>
      <c r="AD263" s="26"/>
      <c r="AE263" s="9"/>
    </row>
    <row r="264" spans="1:31" ht="27.75" customHeight="1">
      <c r="A264" s="14">
        <v>256</v>
      </c>
      <c r="B264" s="300"/>
      <c r="C264" s="16"/>
      <c r="D264" s="257"/>
      <c r="E264" s="301"/>
      <c r="F264" s="303"/>
      <c r="G264" s="302"/>
      <c r="H264" s="18"/>
      <c r="I264" s="50"/>
      <c r="J264" s="50"/>
      <c r="K264" s="50"/>
      <c r="L264" s="50"/>
      <c r="M264" s="50"/>
      <c r="N264" s="50"/>
      <c r="O264" s="50"/>
      <c r="P264" s="50"/>
      <c r="Q264" s="57"/>
      <c r="R264" s="58"/>
      <c r="S264" s="58"/>
      <c r="T264" s="58"/>
      <c r="U264" s="58"/>
      <c r="V264" s="256"/>
      <c r="W264" s="59"/>
      <c r="X264" s="60"/>
      <c r="Y264" s="27"/>
      <c r="Z264" s="27"/>
      <c r="AA264" s="27"/>
      <c r="AB264" s="27"/>
      <c r="AC264" s="27"/>
      <c r="AD264" s="26"/>
      <c r="AE264" s="9"/>
    </row>
    <row r="265" spans="1:31" ht="27.75" customHeight="1">
      <c r="A265" s="14">
        <v>257</v>
      </c>
      <c r="B265" s="300"/>
      <c r="C265" s="16"/>
      <c r="D265" s="257"/>
      <c r="E265" s="301"/>
      <c r="F265" s="303"/>
      <c r="G265" s="302"/>
      <c r="H265" s="18"/>
      <c r="I265" s="50"/>
      <c r="J265" s="50"/>
      <c r="K265" s="50"/>
      <c r="L265" s="50"/>
      <c r="M265" s="50"/>
      <c r="N265" s="50"/>
      <c r="O265" s="50"/>
      <c r="P265" s="50"/>
      <c r="Q265" s="57"/>
      <c r="R265" s="58"/>
      <c r="S265" s="58"/>
      <c r="T265" s="58"/>
      <c r="U265" s="58"/>
      <c r="V265" s="256"/>
      <c r="W265" s="59"/>
      <c r="X265" s="60"/>
      <c r="Y265" s="27"/>
      <c r="Z265" s="27"/>
      <c r="AA265" s="27"/>
      <c r="AB265" s="27"/>
      <c r="AC265" s="27"/>
      <c r="AD265" s="26"/>
      <c r="AE265" s="9"/>
    </row>
    <row r="266" spans="1:31" ht="27.75" customHeight="1">
      <c r="A266" s="14">
        <v>258</v>
      </c>
      <c r="B266" s="300"/>
      <c r="C266" s="16"/>
      <c r="D266" s="257"/>
      <c r="E266" s="301"/>
      <c r="F266" s="303"/>
      <c r="G266" s="302"/>
      <c r="H266" s="18"/>
      <c r="I266" s="50"/>
      <c r="J266" s="50"/>
      <c r="K266" s="50"/>
      <c r="L266" s="50"/>
      <c r="M266" s="50"/>
      <c r="N266" s="50"/>
      <c r="O266" s="50"/>
      <c r="P266" s="50"/>
      <c r="Q266" s="57"/>
      <c r="R266" s="58"/>
      <c r="S266" s="58"/>
      <c r="T266" s="58"/>
      <c r="U266" s="58"/>
      <c r="V266" s="256"/>
      <c r="W266" s="59"/>
      <c r="X266" s="60"/>
      <c r="Y266" s="27"/>
      <c r="Z266" s="27"/>
      <c r="AA266" s="27"/>
      <c r="AB266" s="27"/>
      <c r="AC266" s="27"/>
      <c r="AD266" s="26"/>
      <c r="AE266" s="9"/>
    </row>
    <row r="267" spans="1:31" ht="27.75" customHeight="1">
      <c r="A267" s="14">
        <v>259</v>
      </c>
      <c r="B267" s="300"/>
      <c r="C267" s="16"/>
      <c r="D267" s="257"/>
      <c r="E267" s="301"/>
      <c r="F267" s="303"/>
      <c r="G267" s="302"/>
      <c r="H267" s="18"/>
      <c r="I267" s="50"/>
      <c r="J267" s="50"/>
      <c r="K267" s="50"/>
      <c r="L267" s="50"/>
      <c r="M267" s="50"/>
      <c r="N267" s="50"/>
      <c r="O267" s="50"/>
      <c r="P267" s="50"/>
      <c r="Q267" s="57"/>
      <c r="R267" s="58"/>
      <c r="S267" s="58"/>
      <c r="T267" s="58"/>
      <c r="U267" s="58"/>
      <c r="V267" s="256"/>
      <c r="W267" s="59"/>
      <c r="X267" s="60"/>
      <c r="Y267" s="27"/>
      <c r="Z267" s="27"/>
      <c r="AA267" s="27"/>
      <c r="AB267" s="27"/>
      <c r="AC267" s="27"/>
      <c r="AD267" s="26"/>
      <c r="AE267" s="9"/>
    </row>
    <row r="268" spans="1:31" ht="27.75" customHeight="1">
      <c r="A268" s="14">
        <v>260</v>
      </c>
      <c r="B268" s="300"/>
      <c r="C268" s="16"/>
      <c r="D268" s="257"/>
      <c r="E268" s="301"/>
      <c r="F268" s="303"/>
      <c r="G268" s="302"/>
      <c r="H268" s="18"/>
      <c r="I268" s="50"/>
      <c r="J268" s="50"/>
      <c r="K268" s="50"/>
      <c r="L268" s="50"/>
      <c r="M268" s="50"/>
      <c r="N268" s="50"/>
      <c r="O268" s="50"/>
      <c r="P268" s="50"/>
      <c r="Q268" s="57"/>
      <c r="R268" s="58"/>
      <c r="S268" s="58"/>
      <c r="T268" s="58"/>
      <c r="U268" s="58"/>
      <c r="V268" s="256"/>
      <c r="W268" s="59"/>
      <c r="X268" s="60"/>
      <c r="Y268" s="27"/>
      <c r="Z268" s="27"/>
      <c r="AA268" s="27"/>
      <c r="AB268" s="27"/>
      <c r="AC268" s="27"/>
      <c r="AD268" s="26"/>
      <c r="AE268" s="9"/>
    </row>
    <row r="269" spans="1:31" ht="27.75" customHeight="1">
      <c r="A269" s="14">
        <v>261</v>
      </c>
      <c r="B269" s="300"/>
      <c r="C269" s="16"/>
      <c r="D269" s="257"/>
      <c r="E269" s="301"/>
      <c r="F269" s="303"/>
      <c r="G269" s="302"/>
      <c r="H269" s="18"/>
      <c r="I269" s="50"/>
      <c r="J269" s="50"/>
      <c r="K269" s="50"/>
      <c r="L269" s="50"/>
      <c r="M269" s="50"/>
      <c r="N269" s="50"/>
      <c r="O269" s="50"/>
      <c r="P269" s="50"/>
      <c r="Q269" s="57"/>
      <c r="R269" s="58"/>
      <c r="S269" s="58"/>
      <c r="T269" s="58"/>
      <c r="U269" s="58"/>
      <c r="V269" s="256"/>
      <c r="W269" s="59"/>
      <c r="X269" s="60"/>
      <c r="Y269" s="27"/>
      <c r="Z269" s="27"/>
      <c r="AA269" s="27"/>
      <c r="AB269" s="27"/>
      <c r="AC269" s="27"/>
      <c r="AD269" s="26"/>
      <c r="AE269" s="9"/>
    </row>
    <row r="270" spans="1:31" ht="27.75" customHeight="1">
      <c r="A270" s="14">
        <v>262</v>
      </c>
      <c r="B270" s="300"/>
      <c r="C270" s="16"/>
      <c r="D270" s="257"/>
      <c r="E270" s="301"/>
      <c r="F270" s="303"/>
      <c r="G270" s="302"/>
      <c r="H270" s="18"/>
      <c r="I270" s="50"/>
      <c r="J270" s="50"/>
      <c r="K270" s="50"/>
      <c r="L270" s="50"/>
      <c r="M270" s="50"/>
      <c r="N270" s="50"/>
      <c r="O270" s="50"/>
      <c r="P270" s="50"/>
      <c r="Q270" s="57"/>
      <c r="R270" s="58"/>
      <c r="S270" s="58"/>
      <c r="T270" s="58"/>
      <c r="U270" s="58"/>
      <c r="V270" s="256"/>
      <c r="W270" s="59"/>
      <c r="X270" s="60"/>
      <c r="Y270" s="27"/>
      <c r="Z270" s="27"/>
      <c r="AA270" s="27"/>
      <c r="AB270" s="27"/>
      <c r="AC270" s="27"/>
      <c r="AD270" s="26"/>
      <c r="AE270" s="9"/>
    </row>
    <row r="271" spans="1:31" ht="27.75" customHeight="1">
      <c r="A271" s="14">
        <v>263</v>
      </c>
      <c r="B271" s="300"/>
      <c r="C271" s="16"/>
      <c r="D271" s="257"/>
      <c r="E271" s="301"/>
      <c r="F271" s="303"/>
      <c r="G271" s="302"/>
      <c r="H271" s="18"/>
      <c r="I271" s="50"/>
      <c r="J271" s="50"/>
      <c r="K271" s="50"/>
      <c r="L271" s="50"/>
      <c r="M271" s="50"/>
      <c r="N271" s="50"/>
      <c r="O271" s="50"/>
      <c r="P271" s="50"/>
      <c r="Q271" s="57"/>
      <c r="R271" s="58"/>
      <c r="S271" s="58"/>
      <c r="T271" s="58"/>
      <c r="U271" s="58"/>
      <c r="V271" s="256"/>
      <c r="W271" s="59"/>
      <c r="X271" s="60"/>
      <c r="Y271" s="27"/>
      <c r="Z271" s="27"/>
      <c r="AA271" s="27"/>
      <c r="AB271" s="27"/>
      <c r="AC271" s="27"/>
      <c r="AD271" s="26"/>
      <c r="AE271" s="9"/>
    </row>
    <row r="272" spans="1:31" ht="27.75" customHeight="1">
      <c r="A272" s="14">
        <v>264</v>
      </c>
      <c r="B272" s="300"/>
      <c r="C272" s="16"/>
      <c r="D272" s="257"/>
      <c r="E272" s="301"/>
      <c r="F272" s="303"/>
      <c r="G272" s="302"/>
      <c r="H272" s="18"/>
      <c r="I272" s="50"/>
      <c r="J272" s="50"/>
      <c r="K272" s="50"/>
      <c r="L272" s="50"/>
      <c r="M272" s="50"/>
      <c r="N272" s="50"/>
      <c r="O272" s="50"/>
      <c r="P272" s="50"/>
      <c r="Q272" s="57"/>
      <c r="R272" s="58"/>
      <c r="S272" s="58"/>
      <c r="T272" s="58"/>
      <c r="U272" s="58"/>
      <c r="V272" s="256"/>
      <c r="W272" s="59"/>
      <c r="X272" s="60"/>
      <c r="Y272" s="27"/>
      <c r="Z272" s="27"/>
      <c r="AA272" s="27"/>
      <c r="AB272" s="27"/>
      <c r="AC272" s="27"/>
      <c r="AD272" s="26"/>
      <c r="AE272" s="9"/>
    </row>
    <row r="273" spans="1:31" ht="27.75" customHeight="1">
      <c r="A273" s="14">
        <v>265</v>
      </c>
      <c r="B273" s="300"/>
      <c r="C273" s="16"/>
      <c r="D273" s="257"/>
      <c r="E273" s="301"/>
      <c r="F273" s="303"/>
      <c r="G273" s="302"/>
      <c r="H273" s="18"/>
      <c r="I273" s="50"/>
      <c r="J273" s="50"/>
      <c r="K273" s="50"/>
      <c r="L273" s="50"/>
      <c r="M273" s="50"/>
      <c r="N273" s="50"/>
      <c r="O273" s="50"/>
      <c r="P273" s="50"/>
      <c r="Q273" s="57"/>
      <c r="R273" s="58"/>
      <c r="S273" s="58"/>
      <c r="T273" s="58"/>
      <c r="U273" s="58"/>
      <c r="V273" s="256"/>
      <c r="W273" s="59"/>
      <c r="X273" s="60"/>
      <c r="Y273" s="27"/>
      <c r="Z273" s="27"/>
      <c r="AA273" s="27"/>
      <c r="AB273" s="27"/>
      <c r="AC273" s="27"/>
      <c r="AD273" s="26"/>
      <c r="AE273" s="9"/>
    </row>
    <row r="274" spans="1:31" ht="27.75" customHeight="1">
      <c r="A274" s="14">
        <v>266</v>
      </c>
      <c r="B274" s="300"/>
      <c r="C274" s="16"/>
      <c r="D274" s="257"/>
      <c r="E274" s="301"/>
      <c r="F274" s="303"/>
      <c r="G274" s="302"/>
      <c r="H274" s="18"/>
      <c r="I274" s="50"/>
      <c r="J274" s="50"/>
      <c r="K274" s="50"/>
      <c r="L274" s="50"/>
      <c r="M274" s="50"/>
      <c r="N274" s="50"/>
      <c r="O274" s="50"/>
      <c r="P274" s="50"/>
      <c r="Q274" s="57"/>
      <c r="R274" s="58"/>
      <c r="S274" s="58"/>
      <c r="T274" s="58"/>
      <c r="U274" s="58"/>
      <c r="V274" s="256"/>
      <c r="W274" s="59"/>
      <c r="X274" s="60"/>
      <c r="Y274" s="27"/>
      <c r="Z274" s="27"/>
      <c r="AA274" s="27"/>
      <c r="AB274" s="27"/>
      <c r="AC274" s="27"/>
      <c r="AD274" s="26"/>
      <c r="AE274" s="9"/>
    </row>
    <row r="275" spans="1:31" ht="27.75" customHeight="1">
      <c r="A275" s="14">
        <v>267</v>
      </c>
      <c r="B275" s="300"/>
      <c r="C275" s="16"/>
      <c r="D275" s="257"/>
      <c r="E275" s="301"/>
      <c r="F275" s="303"/>
      <c r="G275" s="302"/>
      <c r="H275" s="18"/>
      <c r="I275" s="50"/>
      <c r="J275" s="50"/>
      <c r="K275" s="50"/>
      <c r="L275" s="50"/>
      <c r="M275" s="50"/>
      <c r="N275" s="50"/>
      <c r="O275" s="50"/>
      <c r="P275" s="50"/>
      <c r="Q275" s="57"/>
      <c r="R275" s="58"/>
      <c r="S275" s="58"/>
      <c r="T275" s="58"/>
      <c r="U275" s="58"/>
      <c r="V275" s="256"/>
      <c r="W275" s="59"/>
      <c r="X275" s="60"/>
      <c r="Y275" s="27"/>
      <c r="Z275" s="27"/>
      <c r="AA275" s="27"/>
      <c r="AB275" s="27"/>
      <c r="AC275" s="27"/>
      <c r="AD275" s="26"/>
      <c r="AE275" s="9"/>
    </row>
    <row r="276" spans="1:31" ht="27.75" customHeight="1">
      <c r="A276" s="14">
        <v>268</v>
      </c>
      <c r="B276" s="300"/>
      <c r="C276" s="16"/>
      <c r="D276" s="257"/>
      <c r="E276" s="301"/>
      <c r="F276" s="303"/>
      <c r="G276" s="302"/>
      <c r="H276" s="18"/>
      <c r="I276" s="50"/>
      <c r="J276" s="50"/>
      <c r="K276" s="50"/>
      <c r="L276" s="50"/>
      <c r="M276" s="50"/>
      <c r="N276" s="50"/>
      <c r="O276" s="50"/>
      <c r="P276" s="50"/>
      <c r="Q276" s="57"/>
      <c r="R276" s="58"/>
      <c r="S276" s="58"/>
      <c r="T276" s="58"/>
      <c r="U276" s="58"/>
      <c r="V276" s="256"/>
      <c r="W276" s="59"/>
      <c r="X276" s="60"/>
      <c r="Y276" s="27"/>
      <c r="Z276" s="27"/>
      <c r="AA276" s="27"/>
      <c r="AB276" s="27"/>
      <c r="AC276" s="27"/>
      <c r="AD276" s="26"/>
      <c r="AE276" s="9"/>
    </row>
    <row r="277" spans="1:31" ht="27.75" customHeight="1">
      <c r="A277" s="14">
        <v>269</v>
      </c>
      <c r="B277" s="300"/>
      <c r="C277" s="16"/>
      <c r="D277" s="257"/>
      <c r="E277" s="301"/>
      <c r="F277" s="303"/>
      <c r="G277" s="302"/>
      <c r="H277" s="18"/>
      <c r="I277" s="50"/>
      <c r="J277" s="50"/>
      <c r="K277" s="50"/>
      <c r="L277" s="50"/>
      <c r="M277" s="50"/>
      <c r="N277" s="50"/>
      <c r="O277" s="50"/>
      <c r="P277" s="50"/>
      <c r="Q277" s="57"/>
      <c r="R277" s="58"/>
      <c r="S277" s="58"/>
      <c r="T277" s="58"/>
      <c r="U277" s="58"/>
      <c r="V277" s="256"/>
      <c r="W277" s="59"/>
      <c r="X277" s="60"/>
      <c r="Y277" s="27"/>
      <c r="Z277" s="27"/>
      <c r="AA277" s="27"/>
      <c r="AB277" s="27"/>
      <c r="AC277" s="27"/>
      <c r="AD277" s="26"/>
      <c r="AE277" s="9"/>
    </row>
    <row r="278" spans="1:31" ht="27.75" customHeight="1">
      <c r="A278" s="14">
        <v>270</v>
      </c>
      <c r="B278" s="300"/>
      <c r="C278" s="16"/>
      <c r="D278" s="257"/>
      <c r="E278" s="301"/>
      <c r="F278" s="303"/>
      <c r="G278" s="302"/>
      <c r="H278" s="18"/>
      <c r="I278" s="50"/>
      <c r="J278" s="50"/>
      <c r="K278" s="50"/>
      <c r="L278" s="50"/>
      <c r="M278" s="50"/>
      <c r="N278" s="50"/>
      <c r="O278" s="50"/>
      <c r="P278" s="50"/>
      <c r="Q278" s="57"/>
      <c r="R278" s="58"/>
      <c r="S278" s="58"/>
      <c r="T278" s="58"/>
      <c r="U278" s="58"/>
      <c r="V278" s="256"/>
      <c r="W278" s="59"/>
      <c r="X278" s="60"/>
      <c r="Y278" s="27"/>
      <c r="Z278" s="27"/>
      <c r="AA278" s="27"/>
      <c r="AB278" s="27"/>
      <c r="AC278" s="27"/>
      <c r="AD278" s="26"/>
      <c r="AE278" s="9"/>
    </row>
    <row r="279" spans="1:31" ht="27.75" customHeight="1">
      <c r="A279" s="14">
        <v>271</v>
      </c>
      <c r="B279" s="300"/>
      <c r="C279" s="16"/>
      <c r="D279" s="257"/>
      <c r="E279" s="301"/>
      <c r="F279" s="303"/>
      <c r="G279" s="302"/>
      <c r="H279" s="18"/>
      <c r="I279" s="50"/>
      <c r="J279" s="50"/>
      <c r="K279" s="50"/>
      <c r="L279" s="50"/>
      <c r="M279" s="50"/>
      <c r="N279" s="50"/>
      <c r="O279" s="50"/>
      <c r="P279" s="50"/>
      <c r="Q279" s="57"/>
      <c r="R279" s="58"/>
      <c r="S279" s="58"/>
      <c r="T279" s="58"/>
      <c r="U279" s="58"/>
      <c r="V279" s="256"/>
      <c r="W279" s="59"/>
      <c r="X279" s="60"/>
      <c r="Y279" s="27"/>
      <c r="Z279" s="27"/>
      <c r="AA279" s="27"/>
      <c r="AB279" s="27"/>
      <c r="AC279" s="27"/>
      <c r="AD279" s="26"/>
      <c r="AE279" s="9"/>
    </row>
    <row r="280" spans="1:31" ht="27.75" customHeight="1">
      <c r="A280" s="14">
        <v>272</v>
      </c>
      <c r="B280" s="300"/>
      <c r="C280" s="16"/>
      <c r="D280" s="257"/>
      <c r="E280" s="301"/>
      <c r="F280" s="303"/>
      <c r="G280" s="302"/>
      <c r="H280" s="18"/>
      <c r="I280" s="50"/>
      <c r="J280" s="50"/>
      <c r="K280" s="50"/>
      <c r="L280" s="50"/>
      <c r="M280" s="50"/>
      <c r="N280" s="50"/>
      <c r="O280" s="50"/>
      <c r="P280" s="50"/>
      <c r="Q280" s="57"/>
      <c r="R280" s="58"/>
      <c r="S280" s="58"/>
      <c r="T280" s="58"/>
      <c r="U280" s="58"/>
      <c r="V280" s="256"/>
      <c r="W280" s="59"/>
      <c r="X280" s="60"/>
      <c r="Y280" s="27"/>
      <c r="Z280" s="27"/>
      <c r="AA280" s="27"/>
      <c r="AB280" s="27"/>
      <c r="AC280" s="27"/>
      <c r="AD280" s="26"/>
      <c r="AE280" s="9"/>
    </row>
    <row r="281" spans="1:31" ht="27.75" customHeight="1">
      <c r="A281" s="285">
        <v>273</v>
      </c>
      <c r="B281" s="300"/>
      <c r="C281" s="16"/>
      <c r="D281" s="257"/>
      <c r="E281" s="301"/>
      <c r="F281" s="303"/>
      <c r="G281" s="302"/>
      <c r="H281" s="18"/>
      <c r="I281" s="50"/>
      <c r="J281" s="50"/>
      <c r="K281" s="50"/>
      <c r="L281" s="50"/>
      <c r="M281" s="50"/>
      <c r="N281" s="50"/>
      <c r="O281" s="50"/>
      <c r="P281" s="50"/>
      <c r="Q281" s="57"/>
      <c r="R281" s="58"/>
      <c r="S281" s="58"/>
      <c r="T281" s="58"/>
      <c r="U281" s="58"/>
      <c r="V281" s="256"/>
      <c r="W281" s="59"/>
      <c r="X281" s="60"/>
      <c r="Y281" s="27"/>
      <c r="Z281" s="27"/>
      <c r="AA281" s="27"/>
      <c r="AB281" s="27"/>
      <c r="AC281" s="27"/>
      <c r="AD281" s="26"/>
      <c r="AE281" s="9"/>
    </row>
    <row r="282" spans="1:31" ht="27.75" customHeight="1">
      <c r="A282" s="14">
        <v>274</v>
      </c>
      <c r="B282" s="300"/>
      <c r="C282" s="16"/>
      <c r="D282" s="257"/>
      <c r="E282" s="301"/>
      <c r="F282" s="303"/>
      <c r="G282" s="302"/>
      <c r="H282" s="18"/>
      <c r="I282" s="50"/>
      <c r="J282" s="50"/>
      <c r="K282" s="50"/>
      <c r="L282" s="50"/>
      <c r="M282" s="50"/>
      <c r="N282" s="50"/>
      <c r="O282" s="50"/>
      <c r="P282" s="50"/>
      <c r="Q282" s="57"/>
      <c r="R282" s="58"/>
      <c r="S282" s="58"/>
      <c r="T282" s="58"/>
      <c r="U282" s="58"/>
      <c r="V282" s="256"/>
      <c r="W282" s="59"/>
      <c r="X282" s="60"/>
      <c r="Y282" s="27"/>
      <c r="Z282" s="27"/>
      <c r="AA282" s="27"/>
      <c r="AB282" s="27"/>
      <c r="AC282" s="27"/>
      <c r="AD282" s="26"/>
      <c r="AE282" s="9"/>
    </row>
    <row r="283" spans="1:31" ht="27.75" customHeight="1">
      <c r="A283" s="14">
        <v>275</v>
      </c>
      <c r="B283" s="300"/>
      <c r="C283" s="16"/>
      <c r="D283" s="257"/>
      <c r="E283" s="301"/>
      <c r="F283" s="303"/>
      <c r="G283" s="302"/>
      <c r="H283" s="18"/>
      <c r="I283" s="50"/>
      <c r="J283" s="50"/>
      <c r="K283" s="50"/>
      <c r="L283" s="50"/>
      <c r="M283" s="50"/>
      <c r="N283" s="50"/>
      <c r="O283" s="50"/>
      <c r="P283" s="50"/>
      <c r="Q283" s="57"/>
      <c r="R283" s="58"/>
      <c r="S283" s="58"/>
      <c r="T283" s="58"/>
      <c r="U283" s="58"/>
      <c r="V283" s="256"/>
      <c r="W283" s="59"/>
      <c r="X283" s="60"/>
      <c r="Y283" s="27"/>
      <c r="Z283" s="27"/>
      <c r="AA283" s="27"/>
      <c r="AB283" s="27"/>
      <c r="AC283" s="27"/>
      <c r="AD283" s="26"/>
      <c r="AE283" s="9"/>
    </row>
    <row r="284" spans="1:31" ht="27.75" customHeight="1">
      <c r="A284" s="14">
        <v>276</v>
      </c>
      <c r="B284" s="300"/>
      <c r="C284" s="16"/>
      <c r="D284" s="257"/>
      <c r="E284" s="301"/>
      <c r="F284" s="303"/>
      <c r="G284" s="302"/>
      <c r="H284" s="18"/>
      <c r="I284" s="50"/>
      <c r="J284" s="50"/>
      <c r="K284" s="50"/>
      <c r="L284" s="50"/>
      <c r="M284" s="50"/>
      <c r="N284" s="50"/>
      <c r="O284" s="50"/>
      <c r="P284" s="50"/>
      <c r="Q284" s="57"/>
      <c r="R284" s="58"/>
      <c r="S284" s="58"/>
      <c r="T284" s="58"/>
      <c r="U284" s="58"/>
      <c r="V284" s="256"/>
      <c r="W284" s="59"/>
      <c r="X284" s="60"/>
      <c r="Y284" s="27"/>
      <c r="Z284" s="27"/>
      <c r="AA284" s="27"/>
      <c r="AB284" s="27"/>
      <c r="AC284" s="27"/>
      <c r="AD284" s="26"/>
      <c r="AE284" s="9"/>
    </row>
    <row r="285" spans="1:31" ht="27.75" customHeight="1">
      <c r="A285" s="285">
        <v>277</v>
      </c>
      <c r="B285" s="300"/>
      <c r="C285" s="16"/>
      <c r="D285" s="257"/>
      <c r="E285" s="301"/>
      <c r="F285" s="303"/>
      <c r="G285" s="302"/>
      <c r="H285" s="18"/>
      <c r="I285" s="50"/>
      <c r="J285" s="50"/>
      <c r="K285" s="50"/>
      <c r="L285" s="50"/>
      <c r="M285" s="50"/>
      <c r="N285" s="50"/>
      <c r="O285" s="50"/>
      <c r="P285" s="50"/>
      <c r="Q285" s="57"/>
      <c r="R285" s="58"/>
      <c r="S285" s="58"/>
      <c r="T285" s="58"/>
      <c r="U285" s="58"/>
      <c r="V285" s="256"/>
      <c r="W285" s="59"/>
      <c r="X285" s="60"/>
      <c r="Y285" s="27"/>
      <c r="Z285" s="27"/>
      <c r="AA285" s="27"/>
      <c r="AB285" s="27"/>
      <c r="AC285" s="27"/>
      <c r="AD285" s="26"/>
      <c r="AE285" s="9"/>
    </row>
    <row r="286" spans="1:31" ht="27.75" customHeight="1">
      <c r="A286" s="14">
        <v>278</v>
      </c>
      <c r="B286" s="300"/>
      <c r="C286" s="16"/>
      <c r="D286" s="257"/>
      <c r="E286" s="301"/>
      <c r="F286" s="303"/>
      <c r="G286" s="302"/>
      <c r="H286" s="18"/>
      <c r="I286" s="50"/>
      <c r="J286" s="50"/>
      <c r="K286" s="50"/>
      <c r="L286" s="50"/>
      <c r="M286" s="50"/>
      <c r="N286" s="50"/>
      <c r="O286" s="50"/>
      <c r="P286" s="50"/>
      <c r="Q286" s="57"/>
      <c r="R286" s="58"/>
      <c r="S286" s="58"/>
      <c r="T286" s="58"/>
      <c r="U286" s="58"/>
      <c r="V286" s="256"/>
      <c r="W286" s="59"/>
      <c r="X286" s="60"/>
      <c r="Y286" s="27"/>
      <c r="Z286" s="27"/>
      <c r="AA286" s="27"/>
      <c r="AB286" s="27"/>
      <c r="AC286" s="27"/>
      <c r="AD286" s="26"/>
      <c r="AE286" s="9"/>
    </row>
    <row r="287" spans="1:31" ht="27.75" customHeight="1">
      <c r="A287" s="299"/>
      <c r="B287" s="61"/>
      <c r="C287" s="73"/>
      <c r="D287" s="61"/>
      <c r="E287" s="73"/>
      <c r="F287" s="75"/>
      <c r="G287" s="74">
        <f>SUM(I287:P287)</f>
        <v>0</v>
      </c>
      <c r="H287" s="21"/>
      <c r="I287" s="51">
        <f t="shared" ref="I287:P287" si="0">SUM(I9:I281)</f>
        <v>0</v>
      </c>
      <c r="J287" s="51">
        <f>SUM(J9:J286)</f>
        <v>0</v>
      </c>
      <c r="K287" s="51">
        <f t="shared" si="0"/>
        <v>0</v>
      </c>
      <c r="L287" s="51">
        <f t="shared" si="0"/>
        <v>0</v>
      </c>
      <c r="M287" s="51">
        <f t="shared" si="0"/>
        <v>0</v>
      </c>
      <c r="N287" s="51">
        <f t="shared" si="0"/>
        <v>0</v>
      </c>
      <c r="O287" s="51">
        <f t="shared" si="0"/>
        <v>0</v>
      </c>
      <c r="P287" s="51">
        <f t="shared" si="0"/>
        <v>0</v>
      </c>
      <c r="Q287" s="57"/>
      <c r="R287" s="58"/>
      <c r="S287" s="58"/>
      <c r="T287" s="58"/>
      <c r="U287" s="58"/>
      <c r="V287" s="61"/>
      <c r="W287" s="59"/>
      <c r="X287" s="60"/>
      <c r="Y287" s="27"/>
      <c r="Z287" s="27"/>
      <c r="AA287" s="27"/>
      <c r="AB287" s="27"/>
      <c r="AC287" s="27"/>
      <c r="AD287" s="26"/>
      <c r="AE287" s="9"/>
    </row>
    <row r="288" spans="1:31" ht="38.1" customHeight="1">
      <c r="A288" s="268" t="s">
        <v>394</v>
      </c>
      <c r="B288" s="269"/>
      <c r="C288" s="269"/>
      <c r="D288" s="269"/>
      <c r="E288" s="269"/>
      <c r="F288" s="269"/>
      <c r="G288" s="267"/>
      <c r="H288" s="267"/>
      <c r="I288" s="267"/>
      <c r="J288" s="267"/>
      <c r="K288" s="267"/>
      <c r="L288" s="267"/>
      <c r="M288" s="267"/>
      <c r="N288" s="267"/>
      <c r="O288" s="267"/>
      <c r="P288" s="270"/>
      <c r="Q288" s="271"/>
      <c r="R288" s="272"/>
      <c r="S288" s="501">
        <f>G326</f>
        <v>0</v>
      </c>
      <c r="T288" s="501"/>
      <c r="U288" s="502" t="s">
        <v>206</v>
      </c>
      <c r="V288" s="502"/>
      <c r="W288" s="260"/>
      <c r="X288" s="261"/>
    </row>
    <row r="289" spans="1:24" ht="34.5" customHeight="1">
      <c r="A289" s="266">
        <v>1</v>
      </c>
      <c r="B289" s="283"/>
      <c r="C289" s="262"/>
      <c r="D289" s="295"/>
      <c r="E289" s="293"/>
      <c r="F289" s="75"/>
      <c r="G289" s="294"/>
      <c r="H289" s="278"/>
      <c r="I289" s="279"/>
      <c r="J289" s="279"/>
      <c r="K289" s="279"/>
      <c r="L289" s="279"/>
      <c r="M289" s="279"/>
      <c r="N289" s="279"/>
      <c r="O289" s="279"/>
      <c r="P289" s="279"/>
      <c r="Q289" s="57"/>
      <c r="R289" s="82"/>
      <c r="S289" s="82"/>
      <c r="T289" s="82"/>
      <c r="U289" s="82"/>
      <c r="V289" s="275"/>
      <c r="W289" s="258"/>
      <c r="X289" s="259"/>
    </row>
    <row r="290" spans="1:24" ht="34.5" customHeight="1">
      <c r="A290" s="266">
        <v>2</v>
      </c>
      <c r="B290" s="283"/>
      <c r="C290" s="262"/>
      <c r="D290" s="295"/>
      <c r="E290" s="293"/>
      <c r="F290" s="75"/>
      <c r="G290" s="294"/>
      <c r="H290" s="263"/>
      <c r="I290" s="79"/>
      <c r="J290" s="79"/>
      <c r="K290" s="79"/>
      <c r="L290" s="79"/>
      <c r="M290" s="79"/>
      <c r="N290" s="79"/>
      <c r="O290" s="79"/>
      <c r="P290" s="79"/>
      <c r="Q290" s="57"/>
      <c r="R290" s="82"/>
      <c r="S290" s="82"/>
      <c r="T290" s="82"/>
      <c r="U290" s="82"/>
      <c r="V290" s="275"/>
      <c r="W290" s="83"/>
      <c r="X290" s="276"/>
    </row>
    <row r="291" spans="1:24" ht="34.5" customHeight="1">
      <c r="A291" s="266">
        <v>3</v>
      </c>
      <c r="B291" s="283"/>
      <c r="C291" s="262"/>
      <c r="D291" s="295"/>
      <c r="E291" s="293"/>
      <c r="F291" s="75"/>
      <c r="G291" s="294"/>
      <c r="H291" s="263"/>
      <c r="I291" s="79"/>
      <c r="J291" s="79"/>
      <c r="K291" s="79"/>
      <c r="L291" s="79"/>
      <c r="M291" s="79"/>
      <c r="N291" s="79"/>
      <c r="O291" s="79"/>
      <c r="P291" s="79"/>
      <c r="Q291" s="57"/>
      <c r="R291" s="82"/>
      <c r="S291" s="82"/>
      <c r="T291" s="82"/>
      <c r="U291" s="82"/>
      <c r="V291" s="275"/>
      <c r="W291" s="83"/>
      <c r="X291" s="276"/>
    </row>
    <row r="292" spans="1:24" ht="34.5" customHeight="1">
      <c r="A292" s="266">
        <v>4</v>
      </c>
      <c r="B292" s="283"/>
      <c r="C292" s="262"/>
      <c r="D292" s="295"/>
      <c r="E292" s="293"/>
      <c r="F292" s="75"/>
      <c r="G292" s="294"/>
      <c r="H292" s="263"/>
      <c r="I292" s="79"/>
      <c r="J292" s="79"/>
      <c r="K292" s="79"/>
      <c r="L292" s="79"/>
      <c r="M292" s="79"/>
      <c r="N292" s="79"/>
      <c r="O292" s="79"/>
      <c r="P292" s="79"/>
      <c r="Q292" s="57"/>
      <c r="R292" s="82"/>
      <c r="S292" s="82"/>
      <c r="T292" s="82"/>
      <c r="U292" s="82"/>
      <c r="V292" s="275"/>
      <c r="W292" s="83"/>
      <c r="X292" s="276"/>
    </row>
    <row r="293" spans="1:24" ht="34.5" customHeight="1">
      <c r="A293" s="266">
        <v>5</v>
      </c>
      <c r="B293" s="283"/>
      <c r="C293" s="262"/>
      <c r="D293" s="295"/>
      <c r="E293" s="293"/>
      <c r="F293" s="75"/>
      <c r="G293" s="294"/>
      <c r="H293" s="263"/>
      <c r="I293" s="79"/>
      <c r="J293" s="79"/>
      <c r="K293" s="79"/>
      <c r="L293" s="79"/>
      <c r="M293" s="79"/>
      <c r="N293" s="79"/>
      <c r="O293" s="79"/>
      <c r="P293" s="79"/>
      <c r="Q293" s="57"/>
      <c r="R293" s="82"/>
      <c r="S293" s="82"/>
      <c r="T293" s="82"/>
      <c r="U293" s="82"/>
      <c r="V293" s="275"/>
      <c r="W293" s="83"/>
      <c r="X293" s="276"/>
    </row>
    <row r="294" spans="1:24" ht="34.5" customHeight="1">
      <c r="A294" s="266">
        <v>6</v>
      </c>
      <c r="B294" s="283"/>
      <c r="C294" s="262"/>
      <c r="D294" s="295"/>
      <c r="E294" s="293"/>
      <c r="F294" s="75"/>
      <c r="G294" s="294"/>
      <c r="H294" s="263"/>
      <c r="I294" s="79"/>
      <c r="J294" s="79"/>
      <c r="K294" s="79"/>
      <c r="L294" s="79"/>
      <c r="M294" s="79"/>
      <c r="N294" s="79"/>
      <c r="O294" s="79"/>
      <c r="P294" s="79"/>
      <c r="Q294" s="57"/>
      <c r="R294" s="82"/>
      <c r="S294" s="82"/>
      <c r="T294" s="82"/>
      <c r="U294" s="82"/>
      <c r="V294" s="275"/>
      <c r="W294" s="83"/>
      <c r="X294" s="276"/>
    </row>
    <row r="295" spans="1:24" ht="34.5" customHeight="1">
      <c r="A295" s="266">
        <v>7</v>
      </c>
      <c r="B295" s="283"/>
      <c r="C295" s="262"/>
      <c r="D295" s="295"/>
      <c r="E295" s="293"/>
      <c r="F295" s="75"/>
      <c r="G295" s="294"/>
      <c r="H295" s="263"/>
      <c r="I295" s="79"/>
      <c r="J295" s="79"/>
      <c r="K295" s="79"/>
      <c r="L295" s="79"/>
      <c r="M295" s="79"/>
      <c r="N295" s="79"/>
      <c r="O295" s="79"/>
      <c r="P295" s="79"/>
      <c r="Q295" s="57"/>
      <c r="R295" s="82"/>
      <c r="S295" s="82"/>
      <c r="T295" s="82"/>
      <c r="U295" s="82"/>
      <c r="V295" s="275"/>
      <c r="W295" s="83"/>
      <c r="X295" s="276"/>
    </row>
    <row r="296" spans="1:24" ht="34.5" customHeight="1">
      <c r="A296" s="266">
        <v>8</v>
      </c>
      <c r="B296" s="283"/>
      <c r="C296" s="262"/>
      <c r="D296" s="295"/>
      <c r="E296" s="293"/>
      <c r="F296" s="75"/>
      <c r="G296" s="294"/>
      <c r="H296" s="263"/>
      <c r="I296" s="79"/>
      <c r="J296" s="79"/>
      <c r="K296" s="79"/>
      <c r="L296" s="79"/>
      <c r="M296" s="79"/>
      <c r="N296" s="79"/>
      <c r="O296" s="79"/>
      <c r="P296" s="79"/>
      <c r="Q296" s="57"/>
      <c r="R296" s="82"/>
      <c r="S296" s="82"/>
      <c r="T296" s="82"/>
      <c r="U296" s="82"/>
      <c r="V296" s="275"/>
      <c r="W296" s="83"/>
      <c r="X296" s="276"/>
    </row>
    <row r="297" spans="1:24" ht="34.5" customHeight="1">
      <c r="A297" s="266">
        <v>9</v>
      </c>
      <c r="B297" s="283"/>
      <c r="C297" s="262"/>
      <c r="D297" s="295"/>
      <c r="E297" s="293"/>
      <c r="F297" s="75"/>
      <c r="G297" s="294"/>
      <c r="H297" s="263"/>
      <c r="I297" s="79"/>
      <c r="J297" s="79"/>
      <c r="K297" s="79"/>
      <c r="L297" s="79"/>
      <c r="M297" s="79"/>
      <c r="N297" s="79"/>
      <c r="O297" s="79"/>
      <c r="P297" s="79"/>
      <c r="Q297" s="57"/>
      <c r="R297" s="82"/>
      <c r="S297" s="82"/>
      <c r="T297" s="82"/>
      <c r="U297" s="82"/>
      <c r="V297" s="275"/>
      <c r="W297" s="83"/>
      <c r="X297" s="276"/>
    </row>
    <row r="298" spans="1:24" ht="34.5" customHeight="1">
      <c r="A298" s="266">
        <v>10</v>
      </c>
      <c r="B298" s="283"/>
      <c r="C298" s="262"/>
      <c r="D298" s="295"/>
      <c r="E298" s="293"/>
      <c r="F298" s="75"/>
      <c r="G298" s="294"/>
      <c r="H298" s="263"/>
      <c r="I298" s="79"/>
      <c r="J298" s="79"/>
      <c r="K298" s="79"/>
      <c r="L298" s="79"/>
      <c r="M298" s="79"/>
      <c r="N298" s="79"/>
      <c r="O298" s="79"/>
      <c r="P298" s="79"/>
      <c r="Q298" s="57"/>
      <c r="R298" s="82"/>
      <c r="S298" s="82"/>
      <c r="T298" s="82"/>
      <c r="U298" s="82"/>
      <c r="V298" s="275"/>
      <c r="W298" s="83"/>
      <c r="X298" s="276"/>
    </row>
    <row r="299" spans="1:24" ht="34.5" customHeight="1">
      <c r="A299" s="266">
        <v>11</v>
      </c>
      <c r="B299" s="283"/>
      <c r="C299" s="262"/>
      <c r="D299" s="295"/>
      <c r="E299" s="293"/>
      <c r="F299" s="75"/>
      <c r="G299" s="294"/>
      <c r="H299" s="263"/>
      <c r="I299" s="79"/>
      <c r="J299" s="79"/>
      <c r="K299" s="79"/>
      <c r="L299" s="79"/>
      <c r="M299" s="79"/>
      <c r="N299" s="79"/>
      <c r="O299" s="79"/>
      <c r="P299" s="79"/>
      <c r="Q299" s="57"/>
      <c r="R299" s="82"/>
      <c r="S299" s="82"/>
      <c r="T299" s="82"/>
      <c r="U299" s="82"/>
      <c r="V299" s="275"/>
      <c r="W299" s="83"/>
      <c r="X299" s="276"/>
    </row>
    <row r="300" spans="1:24" ht="34.5" customHeight="1">
      <c r="A300" s="266">
        <v>12</v>
      </c>
      <c r="B300" s="283"/>
      <c r="C300" s="262"/>
      <c r="D300" s="295"/>
      <c r="E300" s="293"/>
      <c r="F300" s="75"/>
      <c r="G300" s="294"/>
      <c r="H300" s="263"/>
      <c r="I300" s="79"/>
      <c r="J300" s="79"/>
      <c r="K300" s="79"/>
      <c r="L300" s="79"/>
      <c r="M300" s="79"/>
      <c r="N300" s="79"/>
      <c r="O300" s="79"/>
      <c r="P300" s="79"/>
      <c r="Q300" s="57"/>
      <c r="R300" s="82"/>
      <c r="S300" s="82"/>
      <c r="T300" s="82"/>
      <c r="U300" s="82"/>
      <c r="V300" s="275"/>
      <c r="W300" s="83"/>
      <c r="X300" s="276"/>
    </row>
    <row r="301" spans="1:24" ht="34.5" customHeight="1">
      <c r="A301" s="266">
        <v>13</v>
      </c>
      <c r="B301" s="283"/>
      <c r="C301" s="262"/>
      <c r="D301" s="295"/>
      <c r="E301" s="293"/>
      <c r="F301" s="75"/>
      <c r="G301" s="294"/>
      <c r="H301" s="263"/>
      <c r="I301" s="79"/>
      <c r="J301" s="79"/>
      <c r="K301" s="79"/>
      <c r="L301" s="79"/>
      <c r="M301" s="79"/>
      <c r="N301" s="79"/>
      <c r="O301" s="79"/>
      <c r="P301" s="79"/>
      <c r="Q301" s="57"/>
      <c r="R301" s="82"/>
      <c r="S301" s="82"/>
      <c r="T301" s="82"/>
      <c r="U301" s="82"/>
      <c r="V301" s="275"/>
      <c r="W301" s="83"/>
      <c r="X301" s="276"/>
    </row>
    <row r="302" spans="1:24" ht="34.5" customHeight="1">
      <c r="A302" s="266">
        <v>14</v>
      </c>
      <c r="B302" s="283"/>
      <c r="C302" s="262"/>
      <c r="D302" s="295"/>
      <c r="E302" s="293"/>
      <c r="F302" s="75"/>
      <c r="G302" s="294"/>
      <c r="H302" s="263"/>
      <c r="I302" s="79"/>
      <c r="J302" s="79"/>
      <c r="K302" s="79"/>
      <c r="L302" s="79"/>
      <c r="M302" s="79"/>
      <c r="N302" s="79"/>
      <c r="O302" s="79"/>
      <c r="P302" s="79"/>
      <c r="Q302" s="57"/>
      <c r="R302" s="82"/>
      <c r="S302" s="82"/>
      <c r="T302" s="82"/>
      <c r="U302" s="82"/>
      <c r="V302" s="275"/>
      <c r="W302" s="83"/>
      <c r="X302" s="276"/>
    </row>
    <row r="303" spans="1:24" ht="34.5" customHeight="1">
      <c r="A303" s="266">
        <v>15</v>
      </c>
      <c r="B303" s="283"/>
      <c r="C303" s="262"/>
      <c r="D303" s="295"/>
      <c r="E303" s="293"/>
      <c r="F303" s="75"/>
      <c r="G303" s="294"/>
      <c r="H303" s="263"/>
      <c r="I303" s="79"/>
      <c r="J303" s="79"/>
      <c r="K303" s="79"/>
      <c r="L303" s="79"/>
      <c r="M303" s="79"/>
      <c r="N303" s="79"/>
      <c r="O303" s="79"/>
      <c r="P303" s="79"/>
      <c r="Q303" s="57"/>
      <c r="R303" s="82"/>
      <c r="S303" s="82"/>
      <c r="T303" s="82"/>
      <c r="U303" s="82"/>
      <c r="V303" s="275"/>
      <c r="W303" s="83"/>
      <c r="X303" s="276"/>
    </row>
    <row r="304" spans="1:24" ht="34.5" customHeight="1">
      <c r="A304" s="266">
        <v>16</v>
      </c>
      <c r="B304" s="283"/>
      <c r="C304" s="262"/>
      <c r="D304" s="295"/>
      <c r="E304" s="293"/>
      <c r="F304" s="75"/>
      <c r="G304" s="294"/>
      <c r="H304" s="263"/>
      <c r="I304" s="79"/>
      <c r="J304" s="79"/>
      <c r="K304" s="79"/>
      <c r="L304" s="79"/>
      <c r="M304" s="79"/>
      <c r="N304" s="79"/>
      <c r="O304" s="79"/>
      <c r="P304" s="79"/>
      <c r="Q304" s="57"/>
      <c r="R304" s="82"/>
      <c r="S304" s="82"/>
      <c r="T304" s="82"/>
      <c r="U304" s="82"/>
      <c r="V304" s="275"/>
      <c r="W304" s="83"/>
      <c r="X304" s="276"/>
    </row>
    <row r="305" spans="1:24" ht="34.5" customHeight="1">
      <c r="A305" s="266">
        <v>17</v>
      </c>
      <c r="B305" s="283"/>
      <c r="C305" s="262"/>
      <c r="D305" s="295"/>
      <c r="E305" s="293"/>
      <c r="F305" s="75"/>
      <c r="G305" s="294"/>
      <c r="H305" s="263"/>
      <c r="I305" s="79"/>
      <c r="J305" s="79"/>
      <c r="K305" s="79"/>
      <c r="L305" s="79"/>
      <c r="M305" s="79"/>
      <c r="N305" s="79"/>
      <c r="O305" s="79"/>
      <c r="P305" s="79"/>
      <c r="Q305" s="57"/>
      <c r="R305" s="82"/>
      <c r="S305" s="82"/>
      <c r="T305" s="82"/>
      <c r="U305" s="82"/>
      <c r="V305" s="275"/>
      <c r="W305" s="83"/>
      <c r="X305" s="276"/>
    </row>
    <row r="306" spans="1:24" ht="34.5" customHeight="1">
      <c r="A306" s="266">
        <v>18</v>
      </c>
      <c r="B306" s="283"/>
      <c r="C306" s="262"/>
      <c r="D306" s="295"/>
      <c r="E306" s="293"/>
      <c r="F306" s="75"/>
      <c r="G306" s="294"/>
      <c r="H306" s="263"/>
      <c r="I306" s="79"/>
      <c r="J306" s="79"/>
      <c r="K306" s="79"/>
      <c r="L306" s="79"/>
      <c r="M306" s="79"/>
      <c r="N306" s="79"/>
      <c r="O306" s="79"/>
      <c r="P306" s="79"/>
      <c r="Q306" s="57"/>
      <c r="R306" s="82"/>
      <c r="S306" s="82"/>
      <c r="T306" s="82"/>
      <c r="U306" s="82"/>
      <c r="V306" s="275"/>
      <c r="W306" s="83"/>
      <c r="X306" s="276"/>
    </row>
    <row r="307" spans="1:24" ht="34.5" customHeight="1">
      <c r="A307" s="266">
        <v>19</v>
      </c>
      <c r="B307" s="283"/>
      <c r="C307" s="262"/>
      <c r="D307" s="295"/>
      <c r="E307" s="293"/>
      <c r="F307" s="75"/>
      <c r="G307" s="294"/>
      <c r="H307" s="263"/>
      <c r="I307" s="79"/>
      <c r="J307" s="79"/>
      <c r="K307" s="79"/>
      <c r="L307" s="79"/>
      <c r="M307" s="79"/>
      <c r="N307" s="79"/>
      <c r="O307" s="79"/>
      <c r="P307" s="79"/>
      <c r="Q307" s="57"/>
      <c r="R307" s="82"/>
      <c r="S307" s="82"/>
      <c r="T307" s="82"/>
      <c r="U307" s="82"/>
      <c r="V307" s="275"/>
      <c r="W307" s="83"/>
      <c r="X307" s="276"/>
    </row>
    <row r="308" spans="1:24" ht="34.5" customHeight="1">
      <c r="A308" s="266">
        <v>20</v>
      </c>
      <c r="B308" s="283"/>
      <c r="C308" s="262"/>
      <c r="D308" s="295"/>
      <c r="E308" s="293"/>
      <c r="F308" s="75"/>
      <c r="G308" s="294"/>
      <c r="H308" s="263"/>
      <c r="I308" s="79"/>
      <c r="J308" s="79"/>
      <c r="K308" s="79"/>
      <c r="L308" s="79"/>
      <c r="M308" s="79"/>
      <c r="N308" s="79"/>
      <c r="O308" s="79"/>
      <c r="P308" s="79"/>
      <c r="Q308" s="57"/>
      <c r="R308" s="82"/>
      <c r="S308" s="82"/>
      <c r="T308" s="82"/>
      <c r="U308" s="82"/>
      <c r="V308" s="275"/>
      <c r="W308" s="83"/>
      <c r="X308" s="276"/>
    </row>
    <row r="309" spans="1:24" ht="34.5" customHeight="1">
      <c r="A309" s="266">
        <v>21</v>
      </c>
      <c r="B309" s="283"/>
      <c r="C309" s="262"/>
      <c r="D309" s="295"/>
      <c r="E309" s="293"/>
      <c r="F309" s="75"/>
      <c r="G309" s="294"/>
      <c r="H309" s="263"/>
      <c r="I309" s="79"/>
      <c r="J309" s="79"/>
      <c r="K309" s="79"/>
      <c r="L309" s="79"/>
      <c r="M309" s="79"/>
      <c r="N309" s="79"/>
      <c r="O309" s="79"/>
      <c r="P309" s="79"/>
      <c r="Q309" s="57"/>
      <c r="R309" s="82"/>
      <c r="S309" s="82"/>
      <c r="T309" s="82"/>
      <c r="U309" s="82"/>
      <c r="V309" s="275"/>
      <c r="W309" s="83"/>
      <c r="X309" s="276"/>
    </row>
    <row r="310" spans="1:24" ht="34.5" customHeight="1">
      <c r="A310" s="266">
        <v>22</v>
      </c>
      <c r="B310" s="283"/>
      <c r="C310" s="262"/>
      <c r="D310" s="295"/>
      <c r="E310" s="293"/>
      <c r="F310" s="75"/>
      <c r="G310" s="294"/>
      <c r="H310" s="263"/>
      <c r="I310" s="79"/>
      <c r="J310" s="79"/>
      <c r="K310" s="79"/>
      <c r="L310" s="79"/>
      <c r="M310" s="79"/>
      <c r="N310" s="79"/>
      <c r="O310" s="79"/>
      <c r="P310" s="79"/>
      <c r="Q310" s="57"/>
      <c r="R310" s="82"/>
      <c r="S310" s="82"/>
      <c r="T310" s="82"/>
      <c r="U310" s="82"/>
      <c r="V310" s="275"/>
      <c r="W310" s="83"/>
      <c r="X310" s="276"/>
    </row>
    <row r="311" spans="1:24" ht="34.5" customHeight="1">
      <c r="A311" s="266">
        <v>23</v>
      </c>
      <c r="B311" s="283"/>
      <c r="C311" s="262"/>
      <c r="D311" s="295"/>
      <c r="E311" s="293"/>
      <c r="F311" s="75"/>
      <c r="G311" s="294"/>
      <c r="H311" s="263"/>
      <c r="I311" s="79"/>
      <c r="J311" s="79"/>
      <c r="K311" s="79"/>
      <c r="L311" s="79"/>
      <c r="M311" s="79"/>
      <c r="N311" s="79"/>
      <c r="O311" s="79"/>
      <c r="P311" s="79"/>
      <c r="Q311" s="57"/>
      <c r="R311" s="82"/>
      <c r="S311" s="82"/>
      <c r="T311" s="82"/>
      <c r="U311" s="82"/>
      <c r="V311" s="275"/>
      <c r="W311" s="83"/>
      <c r="X311" s="276"/>
    </row>
    <row r="312" spans="1:24" ht="34.5" customHeight="1">
      <c r="A312" s="266">
        <v>24</v>
      </c>
      <c r="B312" s="283"/>
      <c r="C312" s="262"/>
      <c r="D312" s="295"/>
      <c r="E312" s="293"/>
      <c r="F312" s="75"/>
      <c r="G312" s="294"/>
      <c r="H312" s="263"/>
      <c r="I312" s="79"/>
      <c r="J312" s="79"/>
      <c r="K312" s="79"/>
      <c r="L312" s="79"/>
      <c r="M312" s="79"/>
      <c r="N312" s="79"/>
      <c r="O312" s="79"/>
      <c r="P312" s="79"/>
      <c r="Q312" s="57"/>
      <c r="R312" s="82"/>
      <c r="S312" s="82"/>
      <c r="T312" s="82"/>
      <c r="U312" s="82"/>
      <c r="V312" s="275"/>
      <c r="W312" s="83"/>
      <c r="X312" s="276"/>
    </row>
    <row r="313" spans="1:24" ht="34.5" customHeight="1">
      <c r="A313" s="266">
        <v>25</v>
      </c>
      <c r="B313" s="283"/>
      <c r="C313" s="262"/>
      <c r="D313" s="295"/>
      <c r="E313" s="293"/>
      <c r="F313" s="75"/>
      <c r="G313" s="294"/>
      <c r="H313" s="263"/>
      <c r="I313" s="79"/>
      <c r="J313" s="79"/>
      <c r="K313" s="79"/>
      <c r="L313" s="79"/>
      <c r="M313" s="79"/>
      <c r="N313" s="79"/>
      <c r="O313" s="79"/>
      <c r="P313" s="79"/>
      <c r="Q313" s="57"/>
      <c r="R313" s="82"/>
      <c r="S313" s="82"/>
      <c r="T313" s="82"/>
      <c r="U313" s="82"/>
      <c r="V313" s="275"/>
      <c r="W313" s="83"/>
      <c r="X313" s="276"/>
    </row>
    <row r="314" spans="1:24" ht="34.5" customHeight="1">
      <c r="A314" s="266">
        <v>26</v>
      </c>
      <c r="B314" s="283"/>
      <c r="C314" s="262"/>
      <c r="D314" s="295"/>
      <c r="E314" s="293"/>
      <c r="F314" s="75"/>
      <c r="G314" s="294"/>
      <c r="H314" s="263"/>
      <c r="I314" s="79"/>
      <c r="J314" s="79"/>
      <c r="K314" s="79"/>
      <c r="L314" s="79"/>
      <c r="M314" s="79"/>
      <c r="N314" s="79"/>
      <c r="O314" s="79"/>
      <c r="P314" s="79"/>
      <c r="Q314" s="57"/>
      <c r="R314" s="82"/>
      <c r="S314" s="82"/>
      <c r="T314" s="82"/>
      <c r="U314" s="82"/>
      <c r="V314" s="275"/>
      <c r="W314" s="83"/>
      <c r="X314" s="276"/>
    </row>
    <row r="315" spans="1:24" ht="34.5" customHeight="1">
      <c r="A315" s="266">
        <v>27</v>
      </c>
      <c r="B315" s="283"/>
      <c r="C315" s="262"/>
      <c r="D315" s="295"/>
      <c r="E315" s="293"/>
      <c r="F315" s="75"/>
      <c r="G315" s="294"/>
      <c r="H315" s="263"/>
      <c r="I315" s="79"/>
      <c r="J315" s="79"/>
      <c r="K315" s="79"/>
      <c r="L315" s="79"/>
      <c r="M315" s="79"/>
      <c r="N315" s="79"/>
      <c r="O315" s="79"/>
      <c r="P315" s="79"/>
      <c r="Q315" s="57"/>
      <c r="R315" s="82"/>
      <c r="S315" s="82"/>
      <c r="T315" s="82"/>
      <c r="U315" s="82"/>
      <c r="V315" s="275"/>
      <c r="W315" s="83"/>
      <c r="X315" s="276"/>
    </row>
    <row r="316" spans="1:24" ht="34.5" customHeight="1">
      <c r="A316" s="266">
        <v>28</v>
      </c>
      <c r="B316" s="283"/>
      <c r="C316" s="262"/>
      <c r="D316" s="295"/>
      <c r="E316" s="293"/>
      <c r="F316" s="75"/>
      <c r="G316" s="294"/>
      <c r="H316" s="263"/>
      <c r="I316" s="79"/>
      <c r="J316" s="79"/>
      <c r="K316" s="79"/>
      <c r="L316" s="79"/>
      <c r="M316" s="79"/>
      <c r="N316" s="79"/>
      <c r="O316" s="79"/>
      <c r="P316" s="79"/>
      <c r="Q316" s="57"/>
      <c r="R316" s="82"/>
      <c r="S316" s="82"/>
      <c r="T316" s="82"/>
      <c r="U316" s="82"/>
      <c r="V316" s="275"/>
      <c r="W316" s="83"/>
      <c r="X316" s="276"/>
    </row>
    <row r="317" spans="1:24" ht="34.5" customHeight="1">
      <c r="A317" s="266">
        <v>29</v>
      </c>
      <c r="B317" s="283"/>
      <c r="C317" s="262"/>
      <c r="D317" s="295"/>
      <c r="E317" s="293"/>
      <c r="F317" s="75"/>
      <c r="G317" s="294"/>
      <c r="H317" s="263"/>
      <c r="I317" s="79"/>
      <c r="J317" s="79"/>
      <c r="K317" s="79"/>
      <c r="L317" s="79"/>
      <c r="M317" s="79"/>
      <c r="N317" s="79"/>
      <c r="O317" s="79"/>
      <c r="P317" s="79"/>
      <c r="Q317" s="57"/>
      <c r="R317" s="82"/>
      <c r="S317" s="82"/>
      <c r="T317" s="82"/>
      <c r="U317" s="82"/>
      <c r="V317" s="275"/>
      <c r="W317" s="83"/>
      <c r="X317" s="276"/>
    </row>
    <row r="318" spans="1:24" ht="34.5" customHeight="1">
      <c r="A318" s="266">
        <v>30</v>
      </c>
      <c r="B318" s="283"/>
      <c r="C318" s="262"/>
      <c r="D318" s="295"/>
      <c r="E318" s="293"/>
      <c r="F318" s="75"/>
      <c r="G318" s="294"/>
      <c r="H318" s="263"/>
      <c r="I318" s="79"/>
      <c r="J318" s="79"/>
      <c r="K318" s="79"/>
      <c r="L318" s="79"/>
      <c r="M318" s="79"/>
      <c r="N318" s="79"/>
      <c r="O318" s="79"/>
      <c r="P318" s="79"/>
      <c r="Q318" s="57"/>
      <c r="R318" s="82"/>
      <c r="S318" s="82"/>
      <c r="T318" s="82"/>
      <c r="U318" s="82"/>
      <c r="V318" s="275"/>
      <c r="W318" s="83"/>
      <c r="X318" s="276"/>
    </row>
    <row r="319" spans="1:24" ht="34.5" customHeight="1">
      <c r="A319" s="266">
        <v>31</v>
      </c>
      <c r="B319" s="283"/>
      <c r="C319" s="262"/>
      <c r="D319" s="295"/>
      <c r="E319" s="293"/>
      <c r="F319" s="75"/>
      <c r="G319" s="294"/>
      <c r="H319" s="263"/>
      <c r="I319" s="79"/>
      <c r="J319" s="79"/>
      <c r="K319" s="79"/>
      <c r="L319" s="79"/>
      <c r="M319" s="79"/>
      <c r="N319" s="79"/>
      <c r="O319" s="79"/>
      <c r="P319" s="79"/>
      <c r="Q319" s="57"/>
      <c r="R319" s="82"/>
      <c r="S319" s="82"/>
      <c r="T319" s="82"/>
      <c r="U319" s="82"/>
      <c r="V319" s="275"/>
      <c r="W319" s="83"/>
      <c r="X319" s="276"/>
    </row>
    <row r="320" spans="1:24" ht="34.5" customHeight="1">
      <c r="A320" s="266">
        <v>32</v>
      </c>
      <c r="B320" s="283"/>
      <c r="C320" s="262"/>
      <c r="D320" s="295"/>
      <c r="E320" s="293"/>
      <c r="F320" s="75"/>
      <c r="G320" s="294"/>
      <c r="H320" s="263"/>
      <c r="I320" s="79"/>
      <c r="J320" s="79"/>
      <c r="K320" s="79"/>
      <c r="L320" s="79"/>
      <c r="M320" s="79"/>
      <c r="N320" s="79"/>
      <c r="O320" s="79"/>
      <c r="P320" s="79"/>
      <c r="Q320" s="57"/>
      <c r="R320" s="82"/>
      <c r="S320" s="82"/>
      <c r="T320" s="82"/>
      <c r="U320" s="82"/>
      <c r="V320" s="275"/>
      <c r="W320" s="83"/>
      <c r="X320" s="276"/>
    </row>
    <row r="321" spans="1:24" ht="34.5" customHeight="1">
      <c r="A321" s="266">
        <v>33</v>
      </c>
      <c r="B321" s="283"/>
      <c r="C321" s="262"/>
      <c r="D321" s="295"/>
      <c r="E321" s="293"/>
      <c r="F321" s="75"/>
      <c r="G321" s="294"/>
      <c r="H321" s="263"/>
      <c r="I321" s="79"/>
      <c r="J321" s="79"/>
      <c r="K321" s="79"/>
      <c r="L321" s="79"/>
      <c r="M321" s="79"/>
      <c r="N321" s="79"/>
      <c r="O321" s="79"/>
      <c r="P321" s="79"/>
      <c r="Q321" s="57"/>
      <c r="R321" s="82"/>
      <c r="S321" s="82"/>
      <c r="T321" s="82"/>
      <c r="U321" s="82"/>
      <c r="V321" s="275"/>
      <c r="W321" s="83"/>
      <c r="X321" s="276"/>
    </row>
    <row r="322" spans="1:24" ht="34.5" customHeight="1">
      <c r="A322" s="266">
        <v>34</v>
      </c>
      <c r="B322" s="283"/>
      <c r="C322" s="262"/>
      <c r="D322" s="295"/>
      <c r="E322" s="293"/>
      <c r="F322" s="75"/>
      <c r="G322" s="294"/>
      <c r="H322" s="263"/>
      <c r="I322" s="79"/>
      <c r="J322" s="79"/>
      <c r="K322" s="79"/>
      <c r="L322" s="79"/>
      <c r="M322" s="79"/>
      <c r="N322" s="79"/>
      <c r="O322" s="79"/>
      <c r="P322" s="79"/>
      <c r="Q322" s="57"/>
      <c r="R322" s="82"/>
      <c r="S322" s="82"/>
      <c r="T322" s="82"/>
      <c r="U322" s="82"/>
      <c r="V322" s="275"/>
      <c r="W322" s="83"/>
      <c r="X322" s="276"/>
    </row>
    <row r="323" spans="1:24" ht="34.5" customHeight="1">
      <c r="A323" s="266">
        <v>35</v>
      </c>
      <c r="B323" s="283"/>
      <c r="C323" s="262"/>
      <c r="D323" s="295"/>
      <c r="E323" s="293"/>
      <c r="F323" s="75"/>
      <c r="G323" s="294"/>
      <c r="H323" s="263"/>
      <c r="I323" s="79"/>
      <c r="J323" s="79"/>
      <c r="K323" s="79"/>
      <c r="L323" s="79"/>
      <c r="M323" s="79"/>
      <c r="N323" s="79"/>
      <c r="O323" s="79"/>
      <c r="P323" s="79"/>
      <c r="Q323" s="57"/>
      <c r="R323" s="82"/>
      <c r="S323" s="82"/>
      <c r="T323" s="82"/>
      <c r="U323" s="82"/>
      <c r="V323" s="275"/>
      <c r="W323" s="83"/>
      <c r="X323" s="276"/>
    </row>
    <row r="324" spans="1:24" ht="34.5" customHeight="1">
      <c r="A324" s="266">
        <v>36</v>
      </c>
      <c r="B324" s="283"/>
      <c r="C324" s="262"/>
      <c r="D324" s="295"/>
      <c r="E324" s="293"/>
      <c r="F324" s="75"/>
      <c r="G324" s="294"/>
      <c r="H324" s="263"/>
      <c r="I324" s="79"/>
      <c r="J324" s="79"/>
      <c r="K324" s="79"/>
      <c r="L324" s="79"/>
      <c r="M324" s="79"/>
      <c r="N324" s="79"/>
      <c r="O324" s="79"/>
      <c r="P324" s="79"/>
      <c r="Q324" s="57"/>
      <c r="R324" s="82"/>
      <c r="S324" s="82"/>
      <c r="T324" s="82"/>
      <c r="U324" s="82"/>
      <c r="V324" s="275"/>
      <c r="W324" s="83"/>
      <c r="X324" s="276"/>
    </row>
    <row r="325" spans="1:24" ht="51" customHeight="1">
      <c r="A325" s="266">
        <v>37</v>
      </c>
      <c r="B325" s="283"/>
      <c r="C325" s="262"/>
      <c r="D325" s="295"/>
      <c r="E325" s="293"/>
      <c r="F325" s="75"/>
      <c r="G325" s="294"/>
      <c r="H325" s="263"/>
      <c r="I325" s="79"/>
      <c r="J325" s="79"/>
      <c r="K325" s="79"/>
      <c r="L325" s="79"/>
      <c r="M325" s="79"/>
      <c r="N325" s="79"/>
      <c r="O325" s="79"/>
      <c r="P325" s="79"/>
      <c r="Q325" s="57"/>
      <c r="R325" s="82"/>
      <c r="S325" s="82"/>
      <c r="T325" s="82"/>
      <c r="U325" s="82"/>
      <c r="V325" s="275"/>
      <c r="W325" s="83"/>
      <c r="X325" s="276"/>
    </row>
    <row r="326" spans="1:24" ht="27.75" customHeight="1">
      <c r="A326" s="14"/>
      <c r="B326" s="19"/>
      <c r="C326" s="20"/>
      <c r="D326" s="19"/>
      <c r="E326" s="20"/>
      <c r="F326" s="17"/>
      <c r="G326" s="21">
        <f>SUM(I326:P326)</f>
        <v>0</v>
      </c>
      <c r="H326" s="21"/>
      <c r="I326" s="51">
        <f t="shared" ref="I326:P326" si="1">SUM(I289:I325)</f>
        <v>0</v>
      </c>
      <c r="J326" s="51">
        <f t="shared" si="1"/>
        <v>0</v>
      </c>
      <c r="K326" s="51">
        <f t="shared" si="1"/>
        <v>0</v>
      </c>
      <c r="L326" s="51">
        <f t="shared" si="1"/>
        <v>0</v>
      </c>
      <c r="M326" s="51">
        <f t="shared" si="1"/>
        <v>0</v>
      </c>
      <c r="N326" s="51">
        <f t="shared" si="1"/>
        <v>0</v>
      </c>
      <c r="O326" s="51">
        <f t="shared" si="1"/>
        <v>0</v>
      </c>
      <c r="P326" s="51">
        <f t="shared" si="1"/>
        <v>0</v>
      </c>
      <c r="Q326" s="57"/>
      <c r="R326" s="58"/>
      <c r="S326" s="58"/>
      <c r="T326" s="58"/>
      <c r="U326" s="58"/>
      <c r="V326" s="254"/>
      <c r="W326" s="59"/>
      <c r="X326" s="60"/>
    </row>
    <row r="327" spans="1:24" ht="27.75" customHeight="1">
      <c r="A327" s="268" t="s">
        <v>375</v>
      </c>
      <c r="B327" s="269"/>
      <c r="C327" s="269"/>
      <c r="D327" s="269"/>
      <c r="E327" s="269"/>
      <c r="F327" s="269"/>
      <c r="G327" s="267"/>
      <c r="H327" s="267"/>
      <c r="I327" s="267"/>
      <c r="J327" s="267"/>
      <c r="K327" s="267"/>
      <c r="L327" s="267"/>
      <c r="M327" s="267"/>
      <c r="N327" s="267"/>
      <c r="O327" s="267"/>
      <c r="P327" s="270"/>
      <c r="Q327" s="271"/>
      <c r="R327" s="272"/>
      <c r="S327" s="501">
        <f>G349</f>
        <v>0</v>
      </c>
      <c r="T327" s="501"/>
      <c r="U327" s="502" t="s">
        <v>206</v>
      </c>
      <c r="V327" s="502"/>
      <c r="W327" s="260"/>
      <c r="X327" s="261"/>
    </row>
    <row r="328" spans="1:24" ht="27.75" customHeight="1">
      <c r="A328" s="266">
        <v>1</v>
      </c>
      <c r="B328" s="296"/>
      <c r="C328" s="16"/>
      <c r="D328" s="15"/>
      <c r="E328" s="255"/>
      <c r="F328" s="17"/>
      <c r="G328" s="297"/>
      <c r="H328" s="278"/>
      <c r="I328" s="279"/>
      <c r="J328" s="279"/>
      <c r="K328" s="279"/>
      <c r="L328" s="279"/>
      <c r="M328" s="279"/>
      <c r="N328" s="279"/>
      <c r="O328" s="279"/>
      <c r="P328" s="279"/>
      <c r="Q328" s="280"/>
      <c r="R328" s="281"/>
      <c r="S328" s="281"/>
      <c r="T328" s="281"/>
      <c r="U328" s="281"/>
      <c r="V328" s="277"/>
      <c r="W328" s="258"/>
      <c r="X328" s="259"/>
    </row>
    <row r="329" spans="1:24" ht="27.75" customHeight="1">
      <c r="A329" s="266">
        <v>2</v>
      </c>
      <c r="B329" s="296"/>
      <c r="C329" s="16"/>
      <c r="D329" s="15"/>
      <c r="E329" s="255"/>
      <c r="F329" s="17"/>
      <c r="G329" s="297"/>
      <c r="H329" s="278"/>
      <c r="I329" s="79"/>
      <c r="J329" s="279"/>
      <c r="K329" s="79"/>
      <c r="L329" s="79"/>
      <c r="M329" s="79"/>
      <c r="N329" s="79"/>
      <c r="O329" s="79"/>
      <c r="P329" s="79"/>
      <c r="Q329" s="57"/>
      <c r="R329" s="82"/>
      <c r="S329" s="82"/>
      <c r="T329" s="281"/>
      <c r="U329" s="82"/>
      <c r="V329" s="277"/>
      <c r="W329" s="83"/>
      <c r="X329" s="276"/>
    </row>
    <row r="330" spans="1:24" ht="27.75" customHeight="1">
      <c r="A330" s="266">
        <v>3</v>
      </c>
      <c r="B330" s="296"/>
      <c r="C330" s="16"/>
      <c r="D330" s="15"/>
      <c r="E330" s="255"/>
      <c r="F330" s="17"/>
      <c r="G330" s="297"/>
      <c r="H330" s="278"/>
      <c r="I330" s="79"/>
      <c r="J330" s="279"/>
      <c r="K330" s="79"/>
      <c r="L330" s="79"/>
      <c r="M330" s="79"/>
      <c r="N330" s="79"/>
      <c r="O330" s="79"/>
      <c r="P330" s="79"/>
      <c r="Q330" s="57"/>
      <c r="R330" s="82"/>
      <c r="S330" s="82"/>
      <c r="T330" s="281"/>
      <c r="U330" s="82"/>
      <c r="V330" s="277"/>
      <c r="W330" s="83"/>
      <c r="X330" s="276"/>
    </row>
    <row r="331" spans="1:24" ht="27.75" customHeight="1">
      <c r="A331" s="266">
        <v>4</v>
      </c>
      <c r="B331" s="296"/>
      <c r="C331" s="16"/>
      <c r="D331" s="15"/>
      <c r="E331" s="255"/>
      <c r="F331" s="17"/>
      <c r="G331" s="297"/>
      <c r="H331" s="278"/>
      <c r="I331" s="79"/>
      <c r="J331" s="279"/>
      <c r="K331" s="79"/>
      <c r="L331" s="79"/>
      <c r="M331" s="79"/>
      <c r="N331" s="79"/>
      <c r="O331" s="79"/>
      <c r="P331" s="79"/>
      <c r="Q331" s="57"/>
      <c r="R331" s="82"/>
      <c r="S331" s="82"/>
      <c r="T331" s="281"/>
      <c r="U331" s="82"/>
      <c r="V331" s="277"/>
      <c r="W331" s="83"/>
      <c r="X331" s="276"/>
    </row>
    <row r="332" spans="1:24" ht="27.75" customHeight="1">
      <c r="A332" s="266">
        <v>5</v>
      </c>
      <c r="B332" s="296"/>
      <c r="C332" s="16"/>
      <c r="D332" s="15"/>
      <c r="E332" s="255"/>
      <c r="F332" s="17"/>
      <c r="G332" s="297"/>
      <c r="H332" s="278"/>
      <c r="I332" s="79"/>
      <c r="J332" s="279"/>
      <c r="K332" s="79"/>
      <c r="L332" s="79"/>
      <c r="M332" s="79"/>
      <c r="N332" s="79"/>
      <c r="O332" s="79"/>
      <c r="P332" s="79"/>
      <c r="Q332" s="57"/>
      <c r="R332" s="82"/>
      <c r="S332" s="82"/>
      <c r="T332" s="281"/>
      <c r="U332" s="82"/>
      <c r="V332" s="277"/>
      <c r="W332" s="83"/>
      <c r="X332" s="276"/>
    </row>
    <row r="333" spans="1:24" ht="27.75" customHeight="1">
      <c r="A333" s="266">
        <v>6</v>
      </c>
      <c r="B333" s="296"/>
      <c r="C333" s="16"/>
      <c r="D333" s="15"/>
      <c r="E333" s="255"/>
      <c r="F333" s="17"/>
      <c r="G333" s="297"/>
      <c r="H333" s="278"/>
      <c r="I333" s="79"/>
      <c r="J333" s="279"/>
      <c r="K333" s="79"/>
      <c r="L333" s="79"/>
      <c r="M333" s="79"/>
      <c r="N333" s="79"/>
      <c r="O333" s="79"/>
      <c r="P333" s="79"/>
      <c r="Q333" s="57"/>
      <c r="R333" s="82"/>
      <c r="S333" s="82"/>
      <c r="T333" s="281"/>
      <c r="U333" s="82"/>
      <c r="V333" s="277"/>
      <c r="W333" s="83"/>
      <c r="X333" s="276"/>
    </row>
    <row r="334" spans="1:24" ht="27.75" customHeight="1">
      <c r="A334" s="266">
        <v>7</v>
      </c>
      <c r="B334" s="296"/>
      <c r="C334" s="16"/>
      <c r="D334" s="15"/>
      <c r="E334" s="255"/>
      <c r="F334" s="17"/>
      <c r="G334" s="297"/>
      <c r="H334" s="278"/>
      <c r="I334" s="79"/>
      <c r="J334" s="279"/>
      <c r="K334" s="79"/>
      <c r="L334" s="79"/>
      <c r="M334" s="79"/>
      <c r="N334" s="79"/>
      <c r="O334" s="79"/>
      <c r="P334" s="79"/>
      <c r="Q334" s="57"/>
      <c r="R334" s="82"/>
      <c r="S334" s="82"/>
      <c r="T334" s="281"/>
      <c r="U334" s="82"/>
      <c r="V334" s="277"/>
      <c r="W334" s="83"/>
      <c r="X334" s="276"/>
    </row>
    <row r="335" spans="1:24" ht="27.75" customHeight="1">
      <c r="A335" s="266">
        <v>8</v>
      </c>
      <c r="B335" s="296"/>
      <c r="C335" s="16"/>
      <c r="D335" s="15"/>
      <c r="E335" s="255"/>
      <c r="F335" s="17"/>
      <c r="G335" s="297"/>
      <c r="H335" s="278"/>
      <c r="I335" s="79"/>
      <c r="J335" s="279"/>
      <c r="K335" s="79"/>
      <c r="L335" s="79"/>
      <c r="M335" s="79"/>
      <c r="N335" s="79"/>
      <c r="O335" s="79"/>
      <c r="P335" s="284"/>
      <c r="Q335" s="57"/>
      <c r="R335" s="82"/>
      <c r="S335" s="82"/>
      <c r="T335" s="281"/>
      <c r="U335" s="82"/>
      <c r="V335" s="277"/>
      <c r="W335" s="264"/>
      <c r="X335" s="265"/>
    </row>
    <row r="336" spans="1:24" ht="45.6" customHeight="1">
      <c r="A336" s="266">
        <v>9</v>
      </c>
      <c r="B336" s="296"/>
      <c r="C336" s="16"/>
      <c r="D336" s="15"/>
      <c r="E336" s="255"/>
      <c r="F336" s="17"/>
      <c r="G336" s="297"/>
      <c r="H336" s="278"/>
      <c r="I336" s="79"/>
      <c r="J336" s="279"/>
      <c r="K336" s="79"/>
      <c r="L336" s="79"/>
      <c r="M336" s="79"/>
      <c r="N336" s="79"/>
      <c r="O336" s="79"/>
      <c r="P336" s="79"/>
      <c r="Q336" s="57"/>
      <c r="R336" s="82"/>
      <c r="S336" s="82"/>
      <c r="T336" s="281"/>
      <c r="U336" s="82"/>
      <c r="V336" s="277"/>
      <c r="W336" s="83"/>
      <c r="X336" s="84"/>
    </row>
    <row r="337" spans="1:24" ht="42" customHeight="1">
      <c r="A337" s="266">
        <v>10</v>
      </c>
      <c r="B337" s="296"/>
      <c r="C337" s="16"/>
      <c r="D337" s="15"/>
      <c r="E337" s="255"/>
      <c r="F337" s="17"/>
      <c r="G337" s="297"/>
      <c r="H337" s="278"/>
      <c r="I337" s="79"/>
      <c r="J337" s="279"/>
      <c r="K337" s="79"/>
      <c r="L337" s="79"/>
      <c r="M337" s="79"/>
      <c r="N337" s="79"/>
      <c r="O337" s="79"/>
      <c r="P337" s="79"/>
      <c r="Q337" s="57"/>
      <c r="R337" s="82"/>
      <c r="S337" s="82"/>
      <c r="T337" s="281"/>
      <c r="U337" s="82"/>
      <c r="V337" s="277"/>
      <c r="W337" s="83"/>
      <c r="X337" s="84"/>
    </row>
    <row r="338" spans="1:24" ht="37.5" customHeight="1">
      <c r="A338" s="266">
        <v>11</v>
      </c>
      <c r="B338" s="296"/>
      <c r="C338" s="16"/>
      <c r="D338" s="15"/>
      <c r="E338" s="255"/>
      <c r="F338" s="17"/>
      <c r="G338" s="297"/>
      <c r="H338" s="278"/>
      <c r="I338" s="79"/>
      <c r="J338" s="279"/>
      <c r="K338" s="79"/>
      <c r="L338" s="79"/>
      <c r="M338" s="79"/>
      <c r="N338" s="79"/>
      <c r="O338" s="79"/>
      <c r="P338" s="79"/>
      <c r="Q338" s="57"/>
      <c r="R338" s="82"/>
      <c r="S338" s="82"/>
      <c r="T338" s="281"/>
      <c r="U338" s="82"/>
      <c r="V338" s="277"/>
      <c r="W338" s="83"/>
      <c r="X338" s="84"/>
    </row>
    <row r="339" spans="1:24" ht="35.450000000000003" customHeight="1">
      <c r="A339" s="266">
        <v>12</v>
      </c>
      <c r="B339" s="296"/>
      <c r="C339" s="16"/>
      <c r="D339" s="15"/>
      <c r="E339" s="255"/>
      <c r="F339" s="17"/>
      <c r="G339" s="297"/>
      <c r="H339" s="278"/>
      <c r="I339" s="79"/>
      <c r="J339" s="279"/>
      <c r="K339" s="79"/>
      <c r="L339" s="79"/>
      <c r="M339" s="79"/>
      <c r="N339" s="79"/>
      <c r="O339" s="79"/>
      <c r="P339" s="79"/>
      <c r="Q339" s="57"/>
      <c r="R339" s="82"/>
      <c r="S339" s="82"/>
      <c r="T339" s="281"/>
      <c r="U339" s="82"/>
      <c r="V339" s="277"/>
      <c r="W339" s="83"/>
      <c r="X339" s="84"/>
    </row>
    <row r="340" spans="1:24" ht="36.6" customHeight="1">
      <c r="A340" s="266">
        <v>13</v>
      </c>
      <c r="B340" s="296"/>
      <c r="C340" s="16"/>
      <c r="D340" s="15"/>
      <c r="E340" s="255"/>
      <c r="F340" s="17"/>
      <c r="G340" s="297"/>
      <c r="H340" s="278"/>
      <c r="I340" s="79"/>
      <c r="J340" s="279"/>
      <c r="K340" s="79"/>
      <c r="L340" s="79"/>
      <c r="M340" s="79"/>
      <c r="N340" s="79"/>
      <c r="O340" s="79"/>
      <c r="P340" s="79"/>
      <c r="Q340" s="57"/>
      <c r="R340" s="82"/>
      <c r="S340" s="82"/>
      <c r="T340" s="281"/>
      <c r="U340" s="82"/>
      <c r="V340" s="277"/>
      <c r="W340" s="83"/>
      <c r="X340" s="84"/>
    </row>
    <row r="341" spans="1:24" ht="41.1" customHeight="1">
      <c r="A341" s="266">
        <v>14</v>
      </c>
      <c r="B341" s="296"/>
      <c r="C341" s="16"/>
      <c r="D341" s="15"/>
      <c r="E341" s="255"/>
      <c r="F341" s="17"/>
      <c r="G341" s="297"/>
      <c r="H341" s="278"/>
      <c r="I341" s="79"/>
      <c r="J341" s="279"/>
      <c r="K341" s="79"/>
      <c r="L341" s="79"/>
      <c r="M341" s="79"/>
      <c r="N341" s="79"/>
      <c r="O341" s="79"/>
      <c r="P341" s="79"/>
      <c r="Q341" s="57"/>
      <c r="R341" s="82"/>
      <c r="S341" s="82"/>
      <c r="T341" s="281"/>
      <c r="U341" s="82"/>
      <c r="V341" s="277"/>
      <c r="W341" s="83"/>
      <c r="X341" s="84"/>
    </row>
    <row r="342" spans="1:24" ht="51.95" customHeight="1">
      <c r="A342" s="266">
        <v>15</v>
      </c>
      <c r="B342" s="296"/>
      <c r="C342" s="16"/>
      <c r="D342" s="15"/>
      <c r="E342" s="255"/>
      <c r="F342" s="17"/>
      <c r="G342" s="297"/>
      <c r="H342" s="278"/>
      <c r="I342" s="79"/>
      <c r="J342" s="279"/>
      <c r="K342" s="79"/>
      <c r="L342" s="79"/>
      <c r="M342" s="79"/>
      <c r="N342" s="79"/>
      <c r="O342" s="79"/>
      <c r="P342" s="79"/>
      <c r="Q342" s="57"/>
      <c r="R342" s="82"/>
      <c r="S342" s="82"/>
      <c r="T342" s="281"/>
      <c r="U342" s="82"/>
      <c r="V342" s="277"/>
      <c r="W342" s="83"/>
      <c r="X342" s="84"/>
    </row>
    <row r="343" spans="1:24" ht="27.75" customHeight="1">
      <c r="A343" s="266">
        <v>16</v>
      </c>
      <c r="B343" s="296"/>
      <c r="C343" s="16"/>
      <c r="D343" s="15"/>
      <c r="E343" s="255"/>
      <c r="F343" s="17"/>
      <c r="G343" s="297"/>
      <c r="H343" s="278"/>
      <c r="I343" s="79"/>
      <c r="J343" s="279"/>
      <c r="K343" s="79"/>
      <c r="L343" s="79"/>
      <c r="M343" s="79"/>
      <c r="N343" s="79"/>
      <c r="O343" s="79"/>
      <c r="P343" s="79"/>
      <c r="Q343" s="57"/>
      <c r="R343" s="82"/>
      <c r="S343" s="82"/>
      <c r="T343" s="281"/>
      <c r="U343" s="82"/>
      <c r="V343" s="277"/>
      <c r="W343" s="83"/>
      <c r="X343" s="84"/>
    </row>
    <row r="344" spans="1:24" ht="36.6" customHeight="1">
      <c r="A344" s="266">
        <v>17</v>
      </c>
      <c r="B344" s="296"/>
      <c r="C344" s="16"/>
      <c r="D344" s="15"/>
      <c r="E344" s="255"/>
      <c r="F344" s="17"/>
      <c r="G344" s="297"/>
      <c r="H344" s="278"/>
      <c r="I344" s="79"/>
      <c r="J344" s="279"/>
      <c r="K344" s="79"/>
      <c r="L344" s="79"/>
      <c r="M344" s="79"/>
      <c r="N344" s="79"/>
      <c r="O344" s="79"/>
      <c r="P344" s="79"/>
      <c r="Q344" s="57"/>
      <c r="R344" s="82"/>
      <c r="S344" s="82"/>
      <c r="T344" s="281"/>
      <c r="U344" s="82"/>
      <c r="V344" s="277"/>
      <c r="W344" s="83"/>
      <c r="X344" s="84"/>
    </row>
    <row r="345" spans="1:24" ht="41.1" customHeight="1">
      <c r="A345" s="266">
        <v>18</v>
      </c>
      <c r="B345" s="296"/>
      <c r="C345" s="16"/>
      <c r="D345" s="15"/>
      <c r="E345" s="255"/>
      <c r="F345" s="17"/>
      <c r="G345" s="297"/>
      <c r="H345" s="278"/>
      <c r="I345" s="79"/>
      <c r="J345" s="279"/>
      <c r="K345" s="79"/>
      <c r="L345" s="79"/>
      <c r="M345" s="79"/>
      <c r="N345" s="79"/>
      <c r="O345" s="79"/>
      <c r="P345" s="79"/>
      <c r="Q345" s="57"/>
      <c r="R345" s="82"/>
      <c r="S345" s="82"/>
      <c r="T345" s="281"/>
      <c r="U345" s="82"/>
      <c r="V345" s="277"/>
      <c r="W345" s="83"/>
      <c r="X345" s="84"/>
    </row>
    <row r="346" spans="1:24" ht="27.75" customHeight="1">
      <c r="A346" s="266">
        <v>19</v>
      </c>
      <c r="B346" s="296"/>
      <c r="C346" s="16"/>
      <c r="D346" s="15"/>
      <c r="E346" s="255"/>
      <c r="F346" s="17"/>
      <c r="G346" s="297"/>
      <c r="H346" s="278"/>
      <c r="I346" s="79"/>
      <c r="J346" s="279"/>
      <c r="K346" s="79"/>
      <c r="L346" s="79"/>
      <c r="M346" s="79"/>
      <c r="N346" s="79"/>
      <c r="O346" s="79"/>
      <c r="P346" s="79"/>
      <c r="Q346" s="57"/>
      <c r="R346" s="82"/>
      <c r="S346" s="82"/>
      <c r="T346" s="281"/>
      <c r="U346" s="82"/>
      <c r="V346" s="277"/>
      <c r="W346" s="83"/>
      <c r="X346" s="84"/>
    </row>
    <row r="347" spans="1:24" ht="27.75" customHeight="1">
      <c r="A347" s="266">
        <v>20</v>
      </c>
      <c r="B347" s="296"/>
      <c r="C347" s="16"/>
      <c r="D347" s="15"/>
      <c r="E347" s="255"/>
      <c r="F347" s="17"/>
      <c r="G347" s="297"/>
      <c r="H347" s="278"/>
      <c r="I347" s="79"/>
      <c r="J347" s="279"/>
      <c r="K347" s="79"/>
      <c r="L347" s="79"/>
      <c r="M347" s="79"/>
      <c r="N347" s="79"/>
      <c r="O347" s="79"/>
      <c r="P347" s="79"/>
      <c r="Q347" s="57"/>
      <c r="R347" s="82"/>
      <c r="S347" s="82"/>
      <c r="T347" s="281"/>
      <c r="U347" s="82"/>
      <c r="V347" s="277"/>
      <c r="W347" s="83"/>
      <c r="X347" s="84"/>
    </row>
    <row r="348" spans="1:24" ht="27.75" customHeight="1">
      <c r="A348" s="266">
        <v>21</v>
      </c>
      <c r="B348" s="296"/>
      <c r="C348" s="16"/>
      <c r="D348" s="15"/>
      <c r="E348" s="255"/>
      <c r="F348" s="17"/>
      <c r="G348" s="297"/>
      <c r="H348" s="278"/>
      <c r="I348" s="79"/>
      <c r="J348" s="279"/>
      <c r="K348" s="79"/>
      <c r="L348" s="79"/>
      <c r="M348" s="79"/>
      <c r="N348" s="79"/>
      <c r="O348" s="79"/>
      <c r="P348" s="79"/>
      <c r="Q348" s="57"/>
      <c r="R348" s="82"/>
      <c r="S348" s="82"/>
      <c r="T348" s="281"/>
      <c r="U348" s="82"/>
      <c r="V348" s="277"/>
      <c r="W348" s="83"/>
      <c r="X348" s="84"/>
    </row>
    <row r="349" spans="1:24" ht="27.75" customHeight="1">
      <c r="A349" s="14"/>
      <c r="B349" s="61"/>
      <c r="C349" s="73"/>
      <c r="D349" s="61"/>
      <c r="E349" s="73"/>
      <c r="F349" s="17"/>
      <c r="G349" s="21">
        <f>SUM(I349:P349)</f>
        <v>0</v>
      </c>
      <c r="H349" s="21"/>
      <c r="I349" s="51">
        <f>SUM(I327:I348)</f>
        <v>0</v>
      </c>
      <c r="J349" s="51">
        <f>SUM(J328:J348)</f>
        <v>0</v>
      </c>
      <c r="K349" s="51">
        <f>SUM(K328:K335)</f>
        <v>0</v>
      </c>
      <c r="L349" s="51">
        <f>SUM(L328:L335)</f>
        <v>0</v>
      </c>
      <c r="M349" s="51">
        <f>SUM(M328:M348)</f>
        <v>0</v>
      </c>
      <c r="N349" s="51">
        <f>SUM(N328:N335)</f>
        <v>0</v>
      </c>
      <c r="O349" s="51">
        <f>SUM(O328:O335)</f>
        <v>0</v>
      </c>
      <c r="P349" s="51">
        <f>SUM(P328:P335)</f>
        <v>0</v>
      </c>
      <c r="Q349" s="57"/>
      <c r="R349" s="58"/>
      <c r="S349" s="58"/>
      <c r="T349" s="58"/>
      <c r="U349" s="58"/>
      <c r="V349" s="254"/>
      <c r="W349" s="59"/>
      <c r="X349" s="60"/>
    </row>
    <row r="350" spans="1:24" ht="27.75" customHeight="1">
      <c r="A350" s="87" t="s">
        <v>377</v>
      </c>
      <c r="B350" s="88"/>
      <c r="C350" s="88"/>
      <c r="D350" s="88"/>
      <c r="E350" s="88"/>
      <c r="F350" s="88"/>
      <c r="G350" s="88"/>
      <c r="H350" s="88"/>
      <c r="I350" s="88"/>
      <c r="J350" s="88"/>
      <c r="K350" s="88"/>
      <c r="L350" s="88"/>
      <c r="M350" s="88"/>
      <c r="N350" s="88"/>
      <c r="O350" s="88"/>
      <c r="P350" s="89"/>
      <c r="Q350" s="90"/>
      <c r="R350" s="91"/>
      <c r="S350" s="501">
        <f>G379</f>
        <v>0</v>
      </c>
      <c r="T350" s="501"/>
      <c r="U350" s="522" t="s">
        <v>206</v>
      </c>
      <c r="V350" s="522"/>
      <c r="W350" s="92"/>
      <c r="X350" s="92"/>
    </row>
    <row r="351" spans="1:24" ht="27.75" customHeight="1">
      <c r="A351" s="14">
        <v>1</v>
      </c>
      <c r="B351" s="307" t="s">
        <v>395</v>
      </c>
      <c r="C351" s="16"/>
      <c r="D351" s="15"/>
      <c r="E351" s="253"/>
      <c r="F351" s="304"/>
      <c r="G351" s="315"/>
      <c r="H351" s="18"/>
      <c r="I351" s="50"/>
      <c r="J351" s="50"/>
      <c r="K351" s="50"/>
      <c r="L351" s="50"/>
      <c r="M351" s="50"/>
      <c r="N351" s="50"/>
      <c r="O351" s="50"/>
      <c r="P351" s="50"/>
      <c r="Q351" s="57"/>
      <c r="R351" s="58"/>
      <c r="S351" s="58"/>
      <c r="T351" s="58"/>
      <c r="U351" s="58"/>
      <c r="V351" s="305"/>
      <c r="W351" s="59"/>
      <c r="X351" s="60"/>
    </row>
    <row r="352" spans="1:24" ht="27.75" customHeight="1">
      <c r="A352" s="14">
        <v>2</v>
      </c>
      <c r="B352" s="306" t="s">
        <v>395</v>
      </c>
      <c r="C352" s="16"/>
      <c r="D352" s="15"/>
      <c r="E352" s="253"/>
      <c r="F352" s="304"/>
      <c r="G352" s="315"/>
      <c r="H352" s="18"/>
      <c r="I352" s="50"/>
      <c r="J352" s="50"/>
      <c r="K352" s="50"/>
      <c r="L352" s="50"/>
      <c r="M352" s="50"/>
      <c r="N352" s="50"/>
      <c r="O352" s="50"/>
      <c r="P352" s="50"/>
      <c r="Q352" s="57"/>
      <c r="R352" s="58"/>
      <c r="S352" s="58"/>
      <c r="T352" s="58"/>
      <c r="U352" s="58"/>
      <c r="V352" s="306"/>
      <c r="W352" s="59"/>
      <c r="X352" s="60"/>
    </row>
    <row r="353" spans="1:24" ht="27.75" customHeight="1">
      <c r="A353" s="14">
        <v>3</v>
      </c>
      <c r="B353" s="306" t="s">
        <v>395</v>
      </c>
      <c r="C353" s="16"/>
      <c r="D353" s="15"/>
      <c r="E353" s="253"/>
      <c r="F353" s="304"/>
      <c r="G353" s="315"/>
      <c r="H353" s="18"/>
      <c r="I353" s="50"/>
      <c r="J353" s="50"/>
      <c r="K353" s="50"/>
      <c r="L353" s="50"/>
      <c r="M353" s="50"/>
      <c r="N353" s="50"/>
      <c r="O353" s="50"/>
      <c r="P353" s="50"/>
      <c r="Q353" s="57"/>
      <c r="R353" s="58"/>
      <c r="S353" s="58"/>
      <c r="T353" s="58"/>
      <c r="U353" s="58"/>
      <c r="V353" s="306"/>
      <c r="W353" s="59"/>
      <c r="X353" s="60"/>
    </row>
    <row r="354" spans="1:24" ht="27.75" customHeight="1">
      <c r="A354" s="14">
        <v>4</v>
      </c>
      <c r="B354" s="306" t="s">
        <v>395</v>
      </c>
      <c r="C354" s="16"/>
      <c r="D354" s="15"/>
      <c r="E354" s="253"/>
      <c r="F354" s="304"/>
      <c r="G354" s="315"/>
      <c r="H354" s="18"/>
      <c r="I354" s="50"/>
      <c r="J354" s="50"/>
      <c r="K354" s="50"/>
      <c r="L354" s="50"/>
      <c r="M354" s="50"/>
      <c r="N354" s="50"/>
      <c r="O354" s="50"/>
      <c r="P354" s="50"/>
      <c r="Q354" s="57"/>
      <c r="R354" s="58"/>
      <c r="S354" s="58"/>
      <c r="T354" s="58"/>
      <c r="U354" s="58"/>
      <c r="V354" s="306"/>
      <c r="W354" s="258"/>
      <c r="X354" s="298"/>
    </row>
    <row r="355" spans="1:24" ht="27.75" customHeight="1">
      <c r="A355" s="14">
        <v>5</v>
      </c>
      <c r="B355" s="306" t="s">
        <v>395</v>
      </c>
      <c r="C355" s="16"/>
      <c r="D355" s="15"/>
      <c r="E355" s="253"/>
      <c r="F355" s="304"/>
      <c r="G355" s="315"/>
      <c r="H355" s="18"/>
      <c r="I355" s="50"/>
      <c r="J355" s="50"/>
      <c r="K355" s="50"/>
      <c r="L355" s="50"/>
      <c r="M355" s="50"/>
      <c r="N355" s="50"/>
      <c r="O355" s="50"/>
      <c r="P355" s="50"/>
      <c r="Q355" s="57"/>
      <c r="R355" s="58"/>
      <c r="S355" s="58"/>
      <c r="T355" s="58"/>
      <c r="U355" s="58"/>
      <c r="V355" s="306"/>
      <c r="W355" s="258"/>
      <c r="X355" s="298"/>
    </row>
    <row r="356" spans="1:24" ht="27.75" customHeight="1">
      <c r="A356" s="14">
        <v>6</v>
      </c>
      <c r="B356" s="306" t="s">
        <v>395</v>
      </c>
      <c r="C356" s="16"/>
      <c r="D356" s="15"/>
      <c r="E356" s="253"/>
      <c r="F356" s="304"/>
      <c r="G356" s="315"/>
      <c r="H356" s="18"/>
      <c r="I356" s="50"/>
      <c r="J356" s="50"/>
      <c r="K356" s="50"/>
      <c r="L356" s="50"/>
      <c r="M356" s="50"/>
      <c r="N356" s="50"/>
      <c r="O356" s="50"/>
      <c r="P356" s="50"/>
      <c r="Q356" s="57"/>
      <c r="R356" s="58"/>
      <c r="S356" s="58"/>
      <c r="T356" s="58"/>
      <c r="U356" s="58"/>
      <c r="V356" s="306"/>
      <c r="W356" s="258"/>
      <c r="X356" s="298"/>
    </row>
    <row r="357" spans="1:24" ht="27.75" customHeight="1">
      <c r="A357" s="14">
        <v>7</v>
      </c>
      <c r="B357" s="306" t="s">
        <v>395</v>
      </c>
      <c r="C357" s="16"/>
      <c r="D357" s="15"/>
      <c r="E357" s="253"/>
      <c r="F357" s="304"/>
      <c r="G357" s="315"/>
      <c r="H357" s="18"/>
      <c r="I357" s="50"/>
      <c r="J357" s="50"/>
      <c r="K357" s="50"/>
      <c r="L357" s="50"/>
      <c r="M357" s="50"/>
      <c r="N357" s="50"/>
      <c r="O357" s="50"/>
      <c r="P357" s="50"/>
      <c r="Q357" s="57"/>
      <c r="R357" s="58"/>
      <c r="S357" s="58"/>
      <c r="T357" s="58"/>
      <c r="U357" s="58"/>
      <c r="V357" s="306"/>
      <c r="W357" s="258"/>
      <c r="X357" s="298"/>
    </row>
    <row r="358" spans="1:24" ht="27.75" customHeight="1">
      <c r="A358" s="14">
        <v>8</v>
      </c>
      <c r="B358" s="306" t="s">
        <v>395</v>
      </c>
      <c r="C358" s="16"/>
      <c r="D358" s="15"/>
      <c r="E358" s="253"/>
      <c r="F358" s="304"/>
      <c r="G358" s="315"/>
      <c r="H358" s="18"/>
      <c r="I358" s="50"/>
      <c r="J358" s="50"/>
      <c r="K358" s="50"/>
      <c r="L358" s="50"/>
      <c r="M358" s="50"/>
      <c r="N358" s="50"/>
      <c r="O358" s="50"/>
      <c r="P358" s="50"/>
      <c r="Q358" s="57"/>
      <c r="R358" s="58"/>
      <c r="S358" s="58"/>
      <c r="T358" s="58"/>
      <c r="U358" s="58"/>
      <c r="V358" s="306"/>
      <c r="W358" s="258"/>
      <c r="X358" s="298"/>
    </row>
    <row r="359" spans="1:24" ht="27.75" customHeight="1">
      <c r="A359" s="14">
        <v>9</v>
      </c>
      <c r="B359" s="306" t="s">
        <v>395</v>
      </c>
      <c r="C359" s="16"/>
      <c r="D359" s="15"/>
      <c r="E359" s="253"/>
      <c r="F359" s="304"/>
      <c r="G359" s="315"/>
      <c r="H359" s="18"/>
      <c r="I359" s="50"/>
      <c r="J359" s="50"/>
      <c r="K359" s="50"/>
      <c r="L359" s="50"/>
      <c r="M359" s="50"/>
      <c r="N359" s="50"/>
      <c r="O359" s="50"/>
      <c r="P359" s="50"/>
      <c r="Q359" s="57"/>
      <c r="R359" s="58"/>
      <c r="S359" s="58"/>
      <c r="T359" s="58"/>
      <c r="U359" s="58"/>
      <c r="V359" s="306"/>
      <c r="W359" s="258"/>
      <c r="X359" s="298"/>
    </row>
    <row r="360" spans="1:24" ht="27.75" customHeight="1">
      <c r="A360" s="14">
        <v>10</v>
      </c>
      <c r="B360" s="306" t="s">
        <v>395</v>
      </c>
      <c r="C360" s="16"/>
      <c r="D360" s="15"/>
      <c r="E360" s="253"/>
      <c r="F360" s="304"/>
      <c r="G360" s="315"/>
      <c r="H360" s="18"/>
      <c r="I360" s="50"/>
      <c r="J360" s="50"/>
      <c r="K360" s="50"/>
      <c r="L360" s="50"/>
      <c r="M360" s="50"/>
      <c r="N360" s="50"/>
      <c r="O360" s="50"/>
      <c r="P360" s="50"/>
      <c r="Q360" s="57"/>
      <c r="R360" s="58"/>
      <c r="S360" s="58"/>
      <c r="T360" s="58"/>
      <c r="U360" s="58"/>
      <c r="V360" s="306"/>
      <c r="W360" s="258"/>
      <c r="X360" s="298"/>
    </row>
    <row r="361" spans="1:24" ht="27.75" customHeight="1">
      <c r="A361" s="14">
        <v>11</v>
      </c>
      <c r="B361" s="306" t="s">
        <v>395</v>
      </c>
      <c r="C361" s="16"/>
      <c r="D361" s="15"/>
      <c r="E361" s="253"/>
      <c r="F361" s="304"/>
      <c r="G361" s="315"/>
      <c r="H361" s="18"/>
      <c r="I361" s="50"/>
      <c r="J361" s="50"/>
      <c r="K361" s="50"/>
      <c r="L361" s="50"/>
      <c r="M361" s="50"/>
      <c r="N361" s="50"/>
      <c r="O361" s="50"/>
      <c r="P361" s="50"/>
      <c r="Q361" s="57"/>
      <c r="R361" s="58"/>
      <c r="S361" s="58"/>
      <c r="T361" s="58"/>
      <c r="U361" s="58"/>
      <c r="V361" s="306"/>
      <c r="W361" s="258"/>
      <c r="X361" s="298"/>
    </row>
    <row r="362" spans="1:24" ht="27.75" customHeight="1">
      <c r="A362" s="14">
        <v>12</v>
      </c>
      <c r="B362" s="306" t="s">
        <v>395</v>
      </c>
      <c r="C362" s="16"/>
      <c r="D362" s="15"/>
      <c r="E362" s="253"/>
      <c r="F362" s="304"/>
      <c r="G362" s="315"/>
      <c r="H362" s="18"/>
      <c r="I362" s="50"/>
      <c r="J362" s="50"/>
      <c r="K362" s="50"/>
      <c r="L362" s="50"/>
      <c r="M362" s="50"/>
      <c r="N362" s="50"/>
      <c r="O362" s="50"/>
      <c r="P362" s="50"/>
      <c r="Q362" s="57"/>
      <c r="R362" s="58"/>
      <c r="S362" s="58"/>
      <c r="T362" s="58"/>
      <c r="U362" s="58"/>
      <c r="V362" s="306"/>
      <c r="W362" s="258"/>
      <c r="X362" s="298"/>
    </row>
    <row r="363" spans="1:24" ht="27.75" customHeight="1">
      <c r="A363" s="14">
        <v>13</v>
      </c>
      <c r="B363" s="306" t="s">
        <v>395</v>
      </c>
      <c r="C363" s="16"/>
      <c r="D363" s="15"/>
      <c r="E363" s="253"/>
      <c r="F363" s="304"/>
      <c r="G363" s="315"/>
      <c r="H363" s="18"/>
      <c r="I363" s="50"/>
      <c r="J363" s="50"/>
      <c r="K363" s="50"/>
      <c r="L363" s="50"/>
      <c r="M363" s="50"/>
      <c r="N363" s="50"/>
      <c r="O363" s="50"/>
      <c r="P363" s="50"/>
      <c r="Q363" s="57"/>
      <c r="R363" s="58"/>
      <c r="S363" s="58"/>
      <c r="T363" s="58"/>
      <c r="U363" s="58"/>
      <c r="V363" s="306"/>
      <c r="W363" s="258"/>
      <c r="X363" s="298"/>
    </row>
    <row r="364" spans="1:24" ht="27.75" customHeight="1">
      <c r="A364" s="14">
        <v>14</v>
      </c>
      <c r="B364" s="306" t="s">
        <v>395</v>
      </c>
      <c r="C364" s="16"/>
      <c r="D364" s="15"/>
      <c r="E364" s="253"/>
      <c r="F364" s="304"/>
      <c r="G364" s="315"/>
      <c r="H364" s="18"/>
      <c r="I364" s="50"/>
      <c r="J364" s="50"/>
      <c r="K364" s="50"/>
      <c r="L364" s="50"/>
      <c r="M364" s="50"/>
      <c r="N364" s="50"/>
      <c r="O364" s="50"/>
      <c r="P364" s="50"/>
      <c r="Q364" s="57"/>
      <c r="R364" s="58"/>
      <c r="S364" s="58"/>
      <c r="T364" s="58"/>
      <c r="U364" s="58"/>
      <c r="V364" s="306"/>
      <c r="W364" s="258"/>
      <c r="X364" s="298"/>
    </row>
    <row r="365" spans="1:24" ht="27.75" customHeight="1">
      <c r="A365" s="14">
        <v>15</v>
      </c>
      <c r="B365" s="306" t="s">
        <v>395</v>
      </c>
      <c r="C365" s="16"/>
      <c r="D365" s="15"/>
      <c r="E365" s="253"/>
      <c r="F365" s="304"/>
      <c r="G365" s="315"/>
      <c r="H365" s="18"/>
      <c r="I365" s="50"/>
      <c r="J365" s="50"/>
      <c r="K365" s="50"/>
      <c r="L365" s="50"/>
      <c r="M365" s="50"/>
      <c r="N365" s="50"/>
      <c r="O365" s="50"/>
      <c r="P365" s="50"/>
      <c r="Q365" s="57"/>
      <c r="R365" s="58"/>
      <c r="S365" s="58"/>
      <c r="T365" s="58"/>
      <c r="U365" s="58"/>
      <c r="V365" s="306"/>
      <c r="W365" s="258"/>
      <c r="X365" s="298"/>
    </row>
    <row r="366" spans="1:24" ht="27.75" customHeight="1">
      <c r="A366" s="14">
        <v>16</v>
      </c>
      <c r="B366" s="306" t="s">
        <v>395</v>
      </c>
      <c r="C366" s="16"/>
      <c r="D366" s="15"/>
      <c r="E366" s="253"/>
      <c r="F366" s="304"/>
      <c r="G366" s="315"/>
      <c r="H366" s="18"/>
      <c r="I366" s="50"/>
      <c r="J366" s="50"/>
      <c r="K366" s="50"/>
      <c r="L366" s="50"/>
      <c r="M366" s="50"/>
      <c r="N366" s="50"/>
      <c r="O366" s="50"/>
      <c r="P366" s="50"/>
      <c r="Q366" s="57"/>
      <c r="R366" s="58"/>
      <c r="S366" s="58"/>
      <c r="T366" s="58"/>
      <c r="U366" s="58"/>
      <c r="V366" s="306"/>
      <c r="W366" s="258"/>
      <c r="X366" s="298"/>
    </row>
    <row r="367" spans="1:24" ht="27.75" customHeight="1">
      <c r="A367" s="14">
        <v>17</v>
      </c>
      <c r="B367" s="306" t="s">
        <v>395</v>
      </c>
      <c r="C367" s="16"/>
      <c r="D367" s="15"/>
      <c r="E367" s="253"/>
      <c r="F367" s="304"/>
      <c r="G367" s="315"/>
      <c r="H367" s="18"/>
      <c r="I367" s="50"/>
      <c r="J367" s="50"/>
      <c r="K367" s="50"/>
      <c r="L367" s="50"/>
      <c r="M367" s="50"/>
      <c r="N367" s="50"/>
      <c r="O367" s="50"/>
      <c r="P367" s="50"/>
      <c r="Q367" s="57"/>
      <c r="R367" s="58"/>
      <c r="S367" s="58"/>
      <c r="T367" s="58"/>
      <c r="U367" s="58"/>
      <c r="V367" s="306"/>
      <c r="W367" s="258"/>
      <c r="X367" s="298"/>
    </row>
    <row r="368" spans="1:24" ht="27.75" customHeight="1">
      <c r="A368" s="14">
        <v>18</v>
      </c>
      <c r="B368" s="306" t="s">
        <v>395</v>
      </c>
      <c r="C368" s="16"/>
      <c r="D368" s="15"/>
      <c r="E368" s="253"/>
      <c r="F368" s="304"/>
      <c r="G368" s="315"/>
      <c r="H368" s="18"/>
      <c r="I368" s="50"/>
      <c r="J368" s="50"/>
      <c r="K368" s="50"/>
      <c r="L368" s="50"/>
      <c r="M368" s="50"/>
      <c r="N368" s="50"/>
      <c r="O368" s="50"/>
      <c r="P368" s="50"/>
      <c r="Q368" s="57"/>
      <c r="R368" s="58"/>
      <c r="S368" s="58"/>
      <c r="T368" s="58"/>
      <c r="U368" s="58"/>
      <c r="V368" s="306"/>
      <c r="W368" s="258"/>
      <c r="X368" s="298"/>
    </row>
    <row r="369" spans="1:24" ht="27.75" customHeight="1">
      <c r="A369" s="14">
        <v>19</v>
      </c>
      <c r="B369" s="306" t="s">
        <v>395</v>
      </c>
      <c r="C369" s="16"/>
      <c r="D369" s="15"/>
      <c r="E369" s="253"/>
      <c r="F369" s="304"/>
      <c r="G369" s="315"/>
      <c r="H369" s="18"/>
      <c r="I369" s="50"/>
      <c r="J369" s="50"/>
      <c r="K369" s="50"/>
      <c r="L369" s="50"/>
      <c r="M369" s="50"/>
      <c r="N369" s="50"/>
      <c r="O369" s="50"/>
      <c r="P369" s="50"/>
      <c r="Q369" s="57"/>
      <c r="R369" s="58"/>
      <c r="S369" s="58"/>
      <c r="T369" s="58"/>
      <c r="U369" s="58"/>
      <c r="V369" s="306"/>
      <c r="W369" s="258"/>
      <c r="X369" s="298"/>
    </row>
    <row r="370" spans="1:24" ht="27.75" customHeight="1">
      <c r="A370" s="14">
        <v>20</v>
      </c>
      <c r="B370" s="306" t="s">
        <v>395</v>
      </c>
      <c r="C370" s="16"/>
      <c r="D370" s="15"/>
      <c r="E370" s="253"/>
      <c r="F370" s="304"/>
      <c r="G370" s="315"/>
      <c r="H370" s="18"/>
      <c r="I370" s="50"/>
      <c r="J370" s="50"/>
      <c r="K370" s="50"/>
      <c r="L370" s="50"/>
      <c r="M370" s="50"/>
      <c r="N370" s="50"/>
      <c r="O370" s="50"/>
      <c r="P370" s="50"/>
      <c r="Q370" s="57"/>
      <c r="R370" s="58"/>
      <c r="S370" s="58"/>
      <c r="T370" s="58"/>
      <c r="U370" s="58"/>
      <c r="V370" s="306"/>
      <c r="W370" s="258"/>
      <c r="X370" s="298"/>
    </row>
    <row r="371" spans="1:24" ht="27.75" customHeight="1">
      <c r="A371" s="14">
        <v>21</v>
      </c>
      <c r="B371" s="306" t="s">
        <v>395</v>
      </c>
      <c r="C371" s="16"/>
      <c r="D371" s="15"/>
      <c r="E371" s="253"/>
      <c r="F371" s="304"/>
      <c r="G371" s="315"/>
      <c r="H371" s="18"/>
      <c r="I371" s="50"/>
      <c r="J371" s="50"/>
      <c r="K371" s="50"/>
      <c r="L371" s="50"/>
      <c r="M371" s="50"/>
      <c r="N371" s="50"/>
      <c r="O371" s="50"/>
      <c r="P371" s="50"/>
      <c r="Q371" s="57"/>
      <c r="R371" s="58"/>
      <c r="S371" s="58"/>
      <c r="T371" s="58"/>
      <c r="U371" s="58"/>
      <c r="V371" s="306"/>
      <c r="W371" s="258"/>
      <c r="X371" s="298"/>
    </row>
    <row r="372" spans="1:24" ht="27.75" customHeight="1">
      <c r="A372" s="14">
        <v>22</v>
      </c>
      <c r="B372" s="306" t="s">
        <v>395</v>
      </c>
      <c r="C372" s="16"/>
      <c r="D372" s="15"/>
      <c r="E372" s="253"/>
      <c r="F372" s="304"/>
      <c r="G372" s="315"/>
      <c r="H372" s="18"/>
      <c r="I372" s="50"/>
      <c r="J372" s="50"/>
      <c r="K372" s="50"/>
      <c r="L372" s="50"/>
      <c r="M372" s="50"/>
      <c r="N372" s="50"/>
      <c r="O372" s="50"/>
      <c r="P372" s="50"/>
      <c r="Q372" s="57"/>
      <c r="R372" s="58"/>
      <c r="S372" s="58"/>
      <c r="T372" s="58"/>
      <c r="U372" s="58"/>
      <c r="V372" s="306"/>
      <c r="W372" s="258"/>
      <c r="X372" s="298"/>
    </row>
    <row r="373" spans="1:24" ht="27.75" customHeight="1">
      <c r="A373" s="14">
        <v>23</v>
      </c>
      <c r="B373" s="306" t="s">
        <v>395</v>
      </c>
      <c r="C373" s="16"/>
      <c r="D373" s="15"/>
      <c r="E373" s="253"/>
      <c r="F373" s="304"/>
      <c r="G373" s="315"/>
      <c r="H373" s="18"/>
      <c r="I373" s="50"/>
      <c r="J373" s="50"/>
      <c r="K373" s="50"/>
      <c r="L373" s="50"/>
      <c r="M373" s="50"/>
      <c r="N373" s="50"/>
      <c r="O373" s="50"/>
      <c r="P373" s="50"/>
      <c r="Q373" s="57"/>
      <c r="R373" s="58"/>
      <c r="S373" s="58"/>
      <c r="T373" s="58"/>
      <c r="U373" s="58"/>
      <c r="V373" s="306"/>
      <c r="W373" s="258"/>
      <c r="X373" s="298"/>
    </row>
    <row r="374" spans="1:24" ht="27.75" customHeight="1">
      <c r="A374" s="14">
        <v>24</v>
      </c>
      <c r="B374" s="306" t="s">
        <v>395</v>
      </c>
      <c r="C374" s="16"/>
      <c r="D374" s="15"/>
      <c r="E374" s="253"/>
      <c r="F374" s="304"/>
      <c r="G374" s="315"/>
      <c r="H374" s="18"/>
      <c r="I374" s="50"/>
      <c r="J374" s="50"/>
      <c r="K374" s="50"/>
      <c r="L374" s="50"/>
      <c r="M374" s="50"/>
      <c r="N374" s="50"/>
      <c r="O374" s="50"/>
      <c r="P374" s="50"/>
      <c r="Q374" s="57"/>
      <c r="R374" s="58"/>
      <c r="S374" s="58"/>
      <c r="T374" s="58"/>
      <c r="U374" s="58"/>
      <c r="V374" s="306"/>
      <c r="W374" s="258"/>
      <c r="X374" s="298"/>
    </row>
    <row r="375" spans="1:24" ht="27.75" customHeight="1">
      <c r="A375" s="14">
        <v>25</v>
      </c>
      <c r="B375" s="306" t="s">
        <v>395</v>
      </c>
      <c r="C375" s="16"/>
      <c r="D375" s="15"/>
      <c r="E375" s="253"/>
      <c r="F375" s="304"/>
      <c r="G375" s="315"/>
      <c r="H375" s="18"/>
      <c r="I375" s="50"/>
      <c r="J375" s="50"/>
      <c r="K375" s="50"/>
      <c r="L375" s="50"/>
      <c r="M375" s="50"/>
      <c r="N375" s="50"/>
      <c r="O375" s="50"/>
      <c r="P375" s="50"/>
      <c r="Q375" s="57"/>
      <c r="R375" s="58"/>
      <c r="S375" s="58"/>
      <c r="T375" s="58"/>
      <c r="U375" s="58"/>
      <c r="V375" s="306"/>
      <c r="W375" s="258"/>
      <c r="X375" s="298"/>
    </row>
    <row r="376" spans="1:24" ht="27.75" customHeight="1">
      <c r="A376" s="14">
        <v>26</v>
      </c>
      <c r="B376" s="306" t="s">
        <v>395</v>
      </c>
      <c r="C376" s="16"/>
      <c r="D376" s="15"/>
      <c r="E376" s="253"/>
      <c r="F376" s="304"/>
      <c r="G376" s="315"/>
      <c r="H376" s="18"/>
      <c r="I376" s="50"/>
      <c r="J376" s="50"/>
      <c r="K376" s="50"/>
      <c r="L376" s="50"/>
      <c r="M376" s="50"/>
      <c r="N376" s="50"/>
      <c r="O376" s="50"/>
      <c r="P376" s="50"/>
      <c r="Q376" s="57"/>
      <c r="R376" s="58"/>
      <c r="S376" s="58"/>
      <c r="T376" s="58"/>
      <c r="U376" s="58"/>
      <c r="V376" s="306"/>
      <c r="W376" s="258"/>
      <c r="X376" s="298"/>
    </row>
    <row r="377" spans="1:24" ht="27.75" customHeight="1">
      <c r="A377" s="14">
        <v>27</v>
      </c>
      <c r="B377" s="306" t="s">
        <v>395</v>
      </c>
      <c r="C377" s="16"/>
      <c r="D377" s="15"/>
      <c r="E377" s="253"/>
      <c r="F377" s="304"/>
      <c r="G377" s="315"/>
      <c r="H377" s="18"/>
      <c r="I377" s="50"/>
      <c r="J377" s="50"/>
      <c r="K377" s="50"/>
      <c r="L377" s="50"/>
      <c r="M377" s="50"/>
      <c r="N377" s="50"/>
      <c r="O377" s="50"/>
      <c r="P377" s="50"/>
      <c r="Q377" s="57"/>
      <c r="R377" s="58"/>
      <c r="S377" s="58"/>
      <c r="T377" s="58"/>
      <c r="U377" s="58"/>
      <c r="V377" s="306"/>
      <c r="W377" s="258"/>
      <c r="X377" s="298"/>
    </row>
    <row r="378" spans="1:24" ht="27.75" customHeight="1">
      <c r="A378" s="14">
        <v>28</v>
      </c>
      <c r="B378" s="306" t="s">
        <v>395</v>
      </c>
      <c r="C378" s="16"/>
      <c r="D378" s="15"/>
      <c r="E378" s="253"/>
      <c r="F378" s="304"/>
      <c r="G378" s="315"/>
      <c r="H378" s="18"/>
      <c r="I378" s="50"/>
      <c r="J378" s="50"/>
      <c r="K378" s="50"/>
      <c r="L378" s="50"/>
      <c r="M378" s="50"/>
      <c r="N378" s="50"/>
      <c r="O378" s="50"/>
      <c r="P378" s="50"/>
      <c r="Q378" s="57"/>
      <c r="R378" s="58"/>
      <c r="S378" s="58"/>
      <c r="T378" s="58"/>
      <c r="U378" s="58"/>
      <c r="V378" s="306"/>
      <c r="W378" s="258"/>
      <c r="X378" s="298"/>
    </row>
    <row r="379" spans="1:24" ht="27.75" customHeight="1">
      <c r="A379" s="14"/>
      <c r="B379" s="19"/>
      <c r="C379" s="20"/>
      <c r="D379" s="19"/>
      <c r="E379" s="20"/>
      <c r="F379" s="17"/>
      <c r="G379" s="21">
        <f>SUM(I379:P379)</f>
        <v>0</v>
      </c>
      <c r="H379" s="21"/>
      <c r="I379" s="51">
        <f>SUM(I351:I378)</f>
        <v>0</v>
      </c>
      <c r="J379" s="51">
        <f>SUM(J351:J378)</f>
        <v>0</v>
      </c>
      <c r="K379" s="51">
        <f>SUM(K327:K378)</f>
        <v>0</v>
      </c>
      <c r="L379" s="51">
        <f>SUM(L327:L378)</f>
        <v>0</v>
      </c>
      <c r="M379" s="51">
        <f>SUM(M351:M378)</f>
        <v>0</v>
      </c>
      <c r="N379" s="51">
        <f>SUM(N327:N378)</f>
        <v>0</v>
      </c>
      <c r="O379" s="51">
        <f>SUM(O327:O378)</f>
        <v>0</v>
      </c>
      <c r="P379" s="51">
        <f>SUM(P327:P378)</f>
        <v>0</v>
      </c>
      <c r="Q379" s="57"/>
      <c r="R379" s="58"/>
      <c r="S379" s="58"/>
      <c r="T379" s="58"/>
      <c r="U379" s="58"/>
      <c r="V379" s="254"/>
      <c r="W379" s="59"/>
      <c r="X379" s="60"/>
    </row>
    <row r="380" spans="1:24" ht="36.6" customHeight="1">
      <c r="A380" s="87" t="s">
        <v>378</v>
      </c>
      <c r="B380" s="88"/>
      <c r="C380" s="88"/>
      <c r="D380" s="88"/>
      <c r="E380" s="88"/>
      <c r="F380" s="88"/>
      <c r="G380" s="88"/>
      <c r="H380" s="88"/>
      <c r="I380" s="88"/>
      <c r="J380" s="88"/>
      <c r="K380" s="88"/>
      <c r="L380" s="88"/>
      <c r="M380" s="88"/>
      <c r="N380" s="88"/>
      <c r="O380" s="88"/>
      <c r="P380" s="89"/>
      <c r="Q380" s="90"/>
      <c r="R380" s="91"/>
      <c r="S380" s="501">
        <f>G454</f>
        <v>0</v>
      </c>
      <c r="T380" s="501"/>
      <c r="U380" s="522" t="s">
        <v>206</v>
      </c>
      <c r="V380" s="522"/>
      <c r="W380" s="92"/>
      <c r="X380" s="92"/>
    </row>
    <row r="381" spans="1:24" ht="34.5" customHeight="1">
      <c r="A381" s="14">
        <v>1</v>
      </c>
      <c r="B381" s="308"/>
      <c r="C381" s="16"/>
      <c r="D381" s="15"/>
      <c r="E381" s="253"/>
      <c r="F381" s="310"/>
      <c r="G381" s="309"/>
      <c r="H381" s="18"/>
      <c r="I381" s="50"/>
      <c r="J381" s="50"/>
      <c r="K381" s="50"/>
      <c r="L381" s="50"/>
      <c r="M381" s="50"/>
      <c r="N381" s="50"/>
      <c r="O381" s="50"/>
      <c r="P381" s="50"/>
      <c r="Q381" s="57"/>
      <c r="R381" s="58"/>
      <c r="S381" s="58"/>
      <c r="T381" s="58"/>
      <c r="U381" s="58"/>
      <c r="V381" s="311"/>
      <c r="W381" s="59"/>
      <c r="X381" s="60"/>
    </row>
    <row r="382" spans="1:24" ht="34.5" customHeight="1">
      <c r="A382" s="286">
        <v>2</v>
      </c>
      <c r="B382" s="308"/>
      <c r="C382" s="16"/>
      <c r="D382" s="15"/>
      <c r="E382" s="253"/>
      <c r="F382" s="310"/>
      <c r="G382" s="309"/>
      <c r="H382" s="18"/>
      <c r="I382" s="279"/>
      <c r="J382" s="50"/>
      <c r="K382" s="279"/>
      <c r="L382" s="279"/>
      <c r="M382" s="279"/>
      <c r="N382" s="279"/>
      <c r="O382" s="279"/>
      <c r="P382" s="279"/>
      <c r="Q382" s="57"/>
      <c r="R382" s="281"/>
      <c r="S382" s="281"/>
      <c r="T382" s="58"/>
      <c r="U382" s="281"/>
      <c r="V382" s="311"/>
      <c r="W382" s="258"/>
      <c r="X382" s="60"/>
    </row>
    <row r="383" spans="1:24" ht="34.5" customHeight="1">
      <c r="A383" s="286">
        <v>3</v>
      </c>
      <c r="B383" s="308"/>
      <c r="C383" s="16"/>
      <c r="D383" s="15"/>
      <c r="E383" s="253"/>
      <c r="F383" s="310"/>
      <c r="G383" s="309"/>
      <c r="H383" s="18"/>
      <c r="I383" s="279"/>
      <c r="J383" s="50"/>
      <c r="K383" s="279"/>
      <c r="L383" s="279"/>
      <c r="M383" s="279"/>
      <c r="N383" s="279"/>
      <c r="O383" s="279"/>
      <c r="P383" s="279"/>
      <c r="Q383" s="57"/>
      <c r="R383" s="281"/>
      <c r="S383" s="281"/>
      <c r="T383" s="58"/>
      <c r="U383" s="281"/>
      <c r="V383" s="311"/>
      <c r="W383" s="258"/>
      <c r="X383" s="60"/>
    </row>
    <row r="384" spans="1:24" ht="34.5" customHeight="1">
      <c r="A384" s="14">
        <v>4</v>
      </c>
      <c r="B384" s="308"/>
      <c r="C384" s="16"/>
      <c r="D384" s="15"/>
      <c r="E384" s="253"/>
      <c r="F384" s="310"/>
      <c r="G384" s="309"/>
      <c r="H384" s="18"/>
      <c r="I384" s="279"/>
      <c r="J384" s="50"/>
      <c r="K384" s="279"/>
      <c r="L384" s="279"/>
      <c r="M384" s="279"/>
      <c r="N384" s="279"/>
      <c r="O384" s="279"/>
      <c r="P384" s="279"/>
      <c r="Q384" s="57"/>
      <c r="R384" s="281"/>
      <c r="S384" s="281"/>
      <c r="T384" s="58"/>
      <c r="U384" s="281"/>
      <c r="V384" s="311"/>
      <c r="W384" s="258"/>
      <c r="X384" s="60"/>
    </row>
    <row r="385" spans="1:24" ht="34.5" customHeight="1">
      <c r="A385" s="286">
        <v>5</v>
      </c>
      <c r="B385" s="308"/>
      <c r="C385" s="16"/>
      <c r="D385" s="15"/>
      <c r="E385" s="253"/>
      <c r="F385" s="310"/>
      <c r="G385" s="309"/>
      <c r="H385" s="18"/>
      <c r="I385" s="279"/>
      <c r="J385" s="50"/>
      <c r="K385" s="279"/>
      <c r="L385" s="279"/>
      <c r="M385" s="279"/>
      <c r="N385" s="279"/>
      <c r="O385" s="279"/>
      <c r="P385" s="279"/>
      <c r="Q385" s="57"/>
      <c r="R385" s="281"/>
      <c r="S385" s="281"/>
      <c r="T385" s="58"/>
      <c r="U385" s="281"/>
      <c r="V385" s="311"/>
      <c r="W385" s="258"/>
      <c r="X385" s="60"/>
    </row>
    <row r="386" spans="1:24" ht="34.5" customHeight="1">
      <c r="A386" s="286">
        <v>6</v>
      </c>
      <c r="B386" s="308"/>
      <c r="C386" s="16"/>
      <c r="D386" s="15"/>
      <c r="E386" s="253"/>
      <c r="F386" s="310"/>
      <c r="G386" s="309"/>
      <c r="H386" s="18"/>
      <c r="I386" s="279"/>
      <c r="J386" s="50"/>
      <c r="K386" s="279"/>
      <c r="L386" s="279"/>
      <c r="M386" s="279"/>
      <c r="N386" s="279"/>
      <c r="O386" s="279"/>
      <c r="P386" s="279"/>
      <c r="Q386" s="57"/>
      <c r="R386" s="281"/>
      <c r="S386" s="281"/>
      <c r="T386" s="58"/>
      <c r="U386" s="281"/>
      <c r="V386" s="311"/>
      <c r="W386" s="258"/>
      <c r="X386" s="60"/>
    </row>
    <row r="387" spans="1:24" ht="34.5" customHeight="1">
      <c r="A387" s="14">
        <v>7</v>
      </c>
      <c r="B387" s="308"/>
      <c r="C387" s="16"/>
      <c r="D387" s="15"/>
      <c r="E387" s="253"/>
      <c r="F387" s="310"/>
      <c r="G387" s="309"/>
      <c r="H387" s="18"/>
      <c r="I387" s="279"/>
      <c r="J387" s="50"/>
      <c r="K387" s="279"/>
      <c r="L387" s="279"/>
      <c r="M387" s="279"/>
      <c r="N387" s="279"/>
      <c r="O387" s="279"/>
      <c r="P387" s="279"/>
      <c r="Q387" s="57"/>
      <c r="R387" s="281"/>
      <c r="S387" s="281"/>
      <c r="T387" s="58"/>
      <c r="U387" s="281"/>
      <c r="V387" s="311"/>
      <c r="W387" s="258"/>
      <c r="X387" s="60"/>
    </row>
    <row r="388" spans="1:24" ht="34.5" customHeight="1">
      <c r="A388" s="286">
        <v>8</v>
      </c>
      <c r="B388" s="308"/>
      <c r="C388" s="16"/>
      <c r="D388" s="15"/>
      <c r="E388" s="253"/>
      <c r="F388" s="310"/>
      <c r="G388" s="309"/>
      <c r="H388" s="18"/>
      <c r="I388" s="279"/>
      <c r="J388" s="50"/>
      <c r="K388" s="279"/>
      <c r="L388" s="279"/>
      <c r="M388" s="279"/>
      <c r="N388" s="279"/>
      <c r="O388" s="279"/>
      <c r="P388" s="279"/>
      <c r="Q388" s="57"/>
      <c r="R388" s="281"/>
      <c r="S388" s="281"/>
      <c r="T388" s="58"/>
      <c r="U388" s="281"/>
      <c r="V388" s="311"/>
      <c r="W388" s="258"/>
      <c r="X388" s="60"/>
    </row>
    <row r="389" spans="1:24" ht="34.5" customHeight="1">
      <c r="A389" s="286">
        <v>9</v>
      </c>
      <c r="B389" s="308"/>
      <c r="C389" s="16"/>
      <c r="D389" s="15"/>
      <c r="E389" s="253"/>
      <c r="F389" s="310"/>
      <c r="G389" s="309"/>
      <c r="H389" s="18"/>
      <c r="I389" s="279"/>
      <c r="J389" s="50"/>
      <c r="K389" s="279"/>
      <c r="L389" s="279"/>
      <c r="M389" s="279"/>
      <c r="N389" s="279"/>
      <c r="O389" s="279"/>
      <c r="P389" s="279"/>
      <c r="Q389" s="57"/>
      <c r="R389" s="281"/>
      <c r="S389" s="281"/>
      <c r="T389" s="58"/>
      <c r="U389" s="281"/>
      <c r="V389" s="311"/>
      <c r="W389" s="258"/>
      <c r="X389" s="60"/>
    </row>
    <row r="390" spans="1:24" ht="34.5" customHeight="1">
      <c r="A390" s="14">
        <v>10</v>
      </c>
      <c r="B390" s="308"/>
      <c r="C390" s="16"/>
      <c r="D390" s="15"/>
      <c r="E390" s="253"/>
      <c r="F390" s="310"/>
      <c r="G390" s="309"/>
      <c r="H390" s="18"/>
      <c r="I390" s="279"/>
      <c r="J390" s="50"/>
      <c r="K390" s="279"/>
      <c r="L390" s="279"/>
      <c r="M390" s="279"/>
      <c r="N390" s="279"/>
      <c r="O390" s="279"/>
      <c r="P390" s="279"/>
      <c r="Q390" s="57"/>
      <c r="R390" s="281"/>
      <c r="S390" s="281"/>
      <c r="T390" s="58"/>
      <c r="U390" s="281"/>
      <c r="V390" s="311"/>
      <c r="W390" s="258"/>
      <c r="X390" s="60"/>
    </row>
    <row r="391" spans="1:24" ht="34.5" customHeight="1">
      <c r="A391" s="286">
        <v>11</v>
      </c>
      <c r="B391" s="308"/>
      <c r="C391" s="16"/>
      <c r="D391" s="15"/>
      <c r="E391" s="253"/>
      <c r="F391" s="310"/>
      <c r="G391" s="309"/>
      <c r="H391" s="18"/>
      <c r="I391" s="279"/>
      <c r="J391" s="50"/>
      <c r="K391" s="279"/>
      <c r="L391" s="279"/>
      <c r="M391" s="279"/>
      <c r="N391" s="279"/>
      <c r="O391" s="279"/>
      <c r="P391" s="279"/>
      <c r="Q391" s="57"/>
      <c r="R391" s="281"/>
      <c r="S391" s="281"/>
      <c r="T391" s="58"/>
      <c r="U391" s="281"/>
      <c r="V391" s="311"/>
      <c r="W391" s="258"/>
      <c r="X391" s="60"/>
    </row>
    <row r="392" spans="1:24" ht="34.5" customHeight="1">
      <c r="A392" s="286">
        <v>12</v>
      </c>
      <c r="B392" s="308"/>
      <c r="C392" s="16"/>
      <c r="D392" s="15"/>
      <c r="E392" s="253"/>
      <c r="F392" s="310"/>
      <c r="G392" s="309"/>
      <c r="H392" s="18"/>
      <c r="I392" s="279"/>
      <c r="J392" s="50"/>
      <c r="K392" s="279"/>
      <c r="L392" s="279"/>
      <c r="M392" s="279"/>
      <c r="N392" s="279"/>
      <c r="O392" s="279"/>
      <c r="P392" s="279"/>
      <c r="Q392" s="57"/>
      <c r="R392" s="281"/>
      <c r="S392" s="281"/>
      <c r="T392" s="58"/>
      <c r="U392" s="281"/>
      <c r="V392" s="311"/>
      <c r="W392" s="258"/>
      <c r="X392" s="60"/>
    </row>
    <row r="393" spans="1:24" ht="34.5" customHeight="1">
      <c r="A393" s="14">
        <v>13</v>
      </c>
      <c r="B393" s="308"/>
      <c r="C393" s="16"/>
      <c r="D393" s="15"/>
      <c r="E393" s="253"/>
      <c r="F393" s="310"/>
      <c r="G393" s="309"/>
      <c r="H393" s="18"/>
      <c r="I393" s="279"/>
      <c r="J393" s="50"/>
      <c r="K393" s="279"/>
      <c r="L393" s="279"/>
      <c r="M393" s="279"/>
      <c r="N393" s="279"/>
      <c r="O393" s="279"/>
      <c r="P393" s="279"/>
      <c r="Q393" s="57"/>
      <c r="R393" s="281"/>
      <c r="S393" s="281"/>
      <c r="T393" s="58"/>
      <c r="U393" s="281"/>
      <c r="V393" s="311"/>
      <c r="W393" s="258"/>
      <c r="X393" s="60"/>
    </row>
    <row r="394" spans="1:24" ht="34.5" customHeight="1">
      <c r="A394" s="286">
        <v>14</v>
      </c>
      <c r="B394" s="308"/>
      <c r="C394" s="16"/>
      <c r="D394" s="15"/>
      <c r="E394" s="253"/>
      <c r="F394" s="310"/>
      <c r="G394" s="309"/>
      <c r="H394" s="18"/>
      <c r="I394" s="279"/>
      <c r="J394" s="50"/>
      <c r="K394" s="279"/>
      <c r="L394" s="279"/>
      <c r="M394" s="279"/>
      <c r="N394" s="279"/>
      <c r="O394" s="279"/>
      <c r="P394" s="279"/>
      <c r="Q394" s="57"/>
      <c r="R394" s="281"/>
      <c r="S394" s="281"/>
      <c r="T394" s="58"/>
      <c r="U394" s="281"/>
      <c r="V394" s="311"/>
      <c r="W394" s="258"/>
      <c r="X394" s="60"/>
    </row>
    <row r="395" spans="1:24" ht="34.5" customHeight="1">
      <c r="A395" s="286">
        <v>15</v>
      </c>
      <c r="B395" s="308"/>
      <c r="C395" s="16"/>
      <c r="D395" s="15"/>
      <c r="E395" s="253"/>
      <c r="F395" s="310"/>
      <c r="G395" s="309"/>
      <c r="H395" s="18"/>
      <c r="I395" s="279"/>
      <c r="J395" s="50"/>
      <c r="K395" s="279"/>
      <c r="L395" s="279"/>
      <c r="M395" s="279"/>
      <c r="N395" s="279"/>
      <c r="O395" s="279"/>
      <c r="P395" s="279"/>
      <c r="Q395" s="57"/>
      <c r="R395" s="281"/>
      <c r="S395" s="281"/>
      <c r="T395" s="58"/>
      <c r="U395" s="281"/>
      <c r="V395" s="311"/>
      <c r="W395" s="258"/>
      <c r="X395" s="60"/>
    </row>
    <row r="396" spans="1:24" ht="34.5" customHeight="1">
      <c r="A396" s="14">
        <v>16</v>
      </c>
      <c r="B396" s="308"/>
      <c r="C396" s="16"/>
      <c r="D396" s="15"/>
      <c r="E396" s="253"/>
      <c r="F396" s="310"/>
      <c r="G396" s="309"/>
      <c r="H396" s="18"/>
      <c r="I396" s="279"/>
      <c r="J396" s="50"/>
      <c r="K396" s="279"/>
      <c r="L396" s="279"/>
      <c r="M396" s="279"/>
      <c r="N396" s="279"/>
      <c r="O396" s="279"/>
      <c r="P396" s="279"/>
      <c r="Q396" s="57"/>
      <c r="R396" s="281"/>
      <c r="S396" s="281"/>
      <c r="T396" s="58"/>
      <c r="U396" s="281"/>
      <c r="V396" s="311"/>
      <c r="W396" s="258"/>
      <c r="X396" s="60"/>
    </row>
    <row r="397" spans="1:24" ht="34.5" customHeight="1">
      <c r="A397" s="286">
        <v>17</v>
      </c>
      <c r="B397" s="308"/>
      <c r="C397" s="16"/>
      <c r="D397" s="15"/>
      <c r="E397" s="253"/>
      <c r="F397" s="310"/>
      <c r="G397" s="309"/>
      <c r="H397" s="18"/>
      <c r="I397" s="279"/>
      <c r="J397" s="50"/>
      <c r="K397" s="279"/>
      <c r="L397" s="279"/>
      <c r="M397" s="279"/>
      <c r="N397" s="279"/>
      <c r="O397" s="279"/>
      <c r="P397" s="279"/>
      <c r="Q397" s="57"/>
      <c r="R397" s="281"/>
      <c r="S397" s="281"/>
      <c r="T397" s="58"/>
      <c r="U397" s="281"/>
      <c r="V397" s="311"/>
      <c r="W397" s="258"/>
      <c r="X397" s="60"/>
    </row>
    <row r="398" spans="1:24" ht="34.5" customHeight="1">
      <c r="A398" s="286">
        <v>18</v>
      </c>
      <c r="B398" s="308"/>
      <c r="C398" s="16"/>
      <c r="D398" s="15"/>
      <c r="E398" s="253"/>
      <c r="F398" s="310"/>
      <c r="G398" s="309"/>
      <c r="H398" s="18"/>
      <c r="I398" s="279"/>
      <c r="J398" s="50"/>
      <c r="K398" s="279"/>
      <c r="L398" s="279"/>
      <c r="M398" s="279"/>
      <c r="N398" s="279"/>
      <c r="O398" s="279"/>
      <c r="P398" s="279"/>
      <c r="Q398" s="57"/>
      <c r="R398" s="281"/>
      <c r="S398" s="281"/>
      <c r="T398" s="58"/>
      <c r="U398" s="281"/>
      <c r="V398" s="311"/>
      <c r="W398" s="258"/>
      <c r="X398" s="60"/>
    </row>
    <row r="399" spans="1:24" ht="34.5" customHeight="1">
      <c r="A399" s="14">
        <v>19</v>
      </c>
      <c r="B399" s="308"/>
      <c r="C399" s="16"/>
      <c r="D399" s="15"/>
      <c r="E399" s="253"/>
      <c r="F399" s="310"/>
      <c r="G399" s="309"/>
      <c r="H399" s="18"/>
      <c r="I399" s="279"/>
      <c r="J399" s="50"/>
      <c r="K399" s="279"/>
      <c r="L399" s="279"/>
      <c r="M399" s="279"/>
      <c r="N399" s="279"/>
      <c r="O399" s="279"/>
      <c r="P399" s="279"/>
      <c r="Q399" s="57"/>
      <c r="R399" s="281"/>
      <c r="S399" s="281"/>
      <c r="T399" s="58"/>
      <c r="U399" s="281"/>
      <c r="V399" s="311"/>
      <c r="W399" s="258"/>
      <c r="X399" s="60"/>
    </row>
    <row r="400" spans="1:24" ht="34.5" customHeight="1">
      <c r="A400" s="286">
        <v>20</v>
      </c>
      <c r="B400" s="308"/>
      <c r="C400" s="16"/>
      <c r="D400" s="15"/>
      <c r="E400" s="253"/>
      <c r="F400" s="310"/>
      <c r="G400" s="309"/>
      <c r="H400" s="18"/>
      <c r="I400" s="279"/>
      <c r="J400" s="50"/>
      <c r="K400" s="279"/>
      <c r="L400" s="279"/>
      <c r="M400" s="279"/>
      <c r="N400" s="279"/>
      <c r="O400" s="279"/>
      <c r="P400" s="279"/>
      <c r="Q400" s="57"/>
      <c r="R400" s="281"/>
      <c r="S400" s="281"/>
      <c r="T400" s="58"/>
      <c r="U400" s="281"/>
      <c r="V400" s="311"/>
      <c r="W400" s="258"/>
      <c r="X400" s="60"/>
    </row>
    <row r="401" spans="1:24" ht="34.5" customHeight="1">
      <c r="A401" s="286">
        <v>21</v>
      </c>
      <c r="B401" s="308"/>
      <c r="C401" s="16"/>
      <c r="D401" s="15"/>
      <c r="E401" s="253"/>
      <c r="F401" s="310"/>
      <c r="G401" s="309"/>
      <c r="H401" s="18"/>
      <c r="I401" s="279"/>
      <c r="J401" s="50"/>
      <c r="K401" s="279"/>
      <c r="L401" s="279"/>
      <c r="M401" s="279"/>
      <c r="N401" s="279"/>
      <c r="O401" s="279"/>
      <c r="P401" s="279"/>
      <c r="Q401" s="57"/>
      <c r="R401" s="281"/>
      <c r="S401" s="281"/>
      <c r="T401" s="58"/>
      <c r="U401" s="281"/>
      <c r="V401" s="311"/>
      <c r="W401" s="258"/>
      <c r="X401" s="60"/>
    </row>
    <row r="402" spans="1:24" ht="34.5" customHeight="1">
      <c r="A402" s="14">
        <v>22</v>
      </c>
      <c r="B402" s="308"/>
      <c r="C402" s="16"/>
      <c r="D402" s="15"/>
      <c r="E402" s="253"/>
      <c r="F402" s="310"/>
      <c r="G402" s="309"/>
      <c r="H402" s="18"/>
      <c r="I402" s="279"/>
      <c r="J402" s="50"/>
      <c r="K402" s="279"/>
      <c r="L402" s="279"/>
      <c r="M402" s="279"/>
      <c r="N402" s="279"/>
      <c r="O402" s="279"/>
      <c r="P402" s="279"/>
      <c r="Q402" s="57"/>
      <c r="R402" s="281"/>
      <c r="S402" s="281"/>
      <c r="T402" s="58"/>
      <c r="U402" s="281"/>
      <c r="V402" s="311"/>
      <c r="W402" s="258"/>
      <c r="X402" s="60"/>
    </row>
    <row r="403" spans="1:24" ht="34.5" customHeight="1">
      <c r="A403" s="286">
        <v>23</v>
      </c>
      <c r="B403" s="308"/>
      <c r="C403" s="16"/>
      <c r="D403" s="15"/>
      <c r="E403" s="253"/>
      <c r="F403" s="310"/>
      <c r="G403" s="309"/>
      <c r="H403" s="18"/>
      <c r="I403" s="279"/>
      <c r="J403" s="50"/>
      <c r="K403" s="279"/>
      <c r="L403" s="279"/>
      <c r="M403" s="279"/>
      <c r="N403" s="279"/>
      <c r="O403" s="279"/>
      <c r="P403" s="279"/>
      <c r="Q403" s="57"/>
      <c r="R403" s="281"/>
      <c r="S403" s="281"/>
      <c r="T403" s="58"/>
      <c r="U403" s="281"/>
      <c r="V403" s="311"/>
      <c r="W403" s="258"/>
      <c r="X403" s="60"/>
    </row>
    <row r="404" spans="1:24" ht="34.5" customHeight="1">
      <c r="A404" s="286">
        <v>24</v>
      </c>
      <c r="B404" s="308"/>
      <c r="C404" s="16"/>
      <c r="D404" s="15"/>
      <c r="E404" s="253"/>
      <c r="F404" s="310"/>
      <c r="G404" s="309"/>
      <c r="H404" s="18"/>
      <c r="I404" s="279"/>
      <c r="J404" s="50"/>
      <c r="K404" s="279"/>
      <c r="L404" s="279"/>
      <c r="M404" s="279"/>
      <c r="N404" s="279"/>
      <c r="O404" s="279"/>
      <c r="P404" s="279"/>
      <c r="Q404" s="57"/>
      <c r="R404" s="281"/>
      <c r="S404" s="281"/>
      <c r="T404" s="58"/>
      <c r="U404" s="281"/>
      <c r="V404" s="311"/>
      <c r="W404" s="258"/>
      <c r="X404" s="60"/>
    </row>
    <row r="405" spans="1:24" ht="34.5" customHeight="1">
      <c r="A405" s="14">
        <v>25</v>
      </c>
      <c r="B405" s="308"/>
      <c r="C405" s="16"/>
      <c r="D405" s="15"/>
      <c r="E405" s="253"/>
      <c r="F405" s="310"/>
      <c r="G405" s="309"/>
      <c r="H405" s="18"/>
      <c r="I405" s="279"/>
      <c r="J405" s="50"/>
      <c r="K405" s="279"/>
      <c r="L405" s="279"/>
      <c r="M405" s="279"/>
      <c r="N405" s="279"/>
      <c r="O405" s="279"/>
      <c r="P405" s="279"/>
      <c r="Q405" s="57"/>
      <c r="R405" s="281"/>
      <c r="S405" s="281"/>
      <c r="T405" s="58"/>
      <c r="U405" s="281"/>
      <c r="V405" s="311"/>
      <c r="W405" s="258"/>
      <c r="X405" s="60"/>
    </row>
    <row r="406" spans="1:24" ht="34.5" customHeight="1">
      <c r="A406" s="286">
        <v>26</v>
      </c>
      <c r="B406" s="308"/>
      <c r="C406" s="16"/>
      <c r="D406" s="15"/>
      <c r="E406" s="253"/>
      <c r="F406" s="310"/>
      <c r="G406" s="309"/>
      <c r="H406" s="18"/>
      <c r="I406" s="279"/>
      <c r="J406" s="50"/>
      <c r="K406" s="279"/>
      <c r="L406" s="279"/>
      <c r="M406" s="279"/>
      <c r="N406" s="279"/>
      <c r="O406" s="279"/>
      <c r="P406" s="279"/>
      <c r="Q406" s="57"/>
      <c r="R406" s="281"/>
      <c r="S406" s="281"/>
      <c r="T406" s="58"/>
      <c r="U406" s="281"/>
      <c r="V406" s="311"/>
      <c r="W406" s="258"/>
      <c r="X406" s="60"/>
    </row>
    <row r="407" spans="1:24" ht="34.5" customHeight="1">
      <c r="A407" s="286">
        <v>27</v>
      </c>
      <c r="B407" s="308"/>
      <c r="C407" s="16"/>
      <c r="D407" s="15"/>
      <c r="E407" s="253"/>
      <c r="F407" s="310"/>
      <c r="G407" s="309"/>
      <c r="H407" s="18"/>
      <c r="I407" s="279"/>
      <c r="J407" s="50"/>
      <c r="K407" s="279"/>
      <c r="L407" s="279"/>
      <c r="M407" s="279"/>
      <c r="N407" s="279"/>
      <c r="O407" s="279"/>
      <c r="P407" s="279"/>
      <c r="Q407" s="57"/>
      <c r="R407" s="281"/>
      <c r="S407" s="281"/>
      <c r="T407" s="58"/>
      <c r="U407" s="281"/>
      <c r="V407" s="311"/>
      <c r="W407" s="258"/>
      <c r="X407" s="60"/>
    </row>
    <row r="408" spans="1:24" ht="34.5" customHeight="1">
      <c r="A408" s="14">
        <v>28</v>
      </c>
      <c r="B408" s="308"/>
      <c r="C408" s="16"/>
      <c r="D408" s="15"/>
      <c r="E408" s="253"/>
      <c r="F408" s="310"/>
      <c r="G408" s="309"/>
      <c r="H408" s="18"/>
      <c r="I408" s="279"/>
      <c r="J408" s="50"/>
      <c r="K408" s="279"/>
      <c r="L408" s="279"/>
      <c r="M408" s="279"/>
      <c r="N408" s="279"/>
      <c r="O408" s="279"/>
      <c r="P408" s="279"/>
      <c r="Q408" s="57"/>
      <c r="R408" s="281"/>
      <c r="S408" s="281"/>
      <c r="T408" s="58"/>
      <c r="U408" s="281"/>
      <c r="V408" s="311"/>
      <c r="W408" s="258"/>
      <c r="X408" s="60"/>
    </row>
    <row r="409" spans="1:24" ht="34.5" customHeight="1">
      <c r="A409" s="286">
        <v>29</v>
      </c>
      <c r="B409" s="308"/>
      <c r="C409" s="16"/>
      <c r="D409" s="15"/>
      <c r="E409" s="253"/>
      <c r="F409" s="310"/>
      <c r="G409" s="309"/>
      <c r="H409" s="18"/>
      <c r="I409" s="279"/>
      <c r="J409" s="50"/>
      <c r="K409" s="279"/>
      <c r="L409" s="279"/>
      <c r="M409" s="279"/>
      <c r="N409" s="279"/>
      <c r="O409" s="279"/>
      <c r="P409" s="279"/>
      <c r="Q409" s="57"/>
      <c r="R409" s="281"/>
      <c r="S409" s="281"/>
      <c r="T409" s="58"/>
      <c r="U409" s="281"/>
      <c r="V409" s="311"/>
      <c r="W409" s="258"/>
      <c r="X409" s="60"/>
    </row>
    <row r="410" spans="1:24" ht="34.5" customHeight="1">
      <c r="A410" s="286">
        <v>30</v>
      </c>
      <c r="B410" s="308"/>
      <c r="C410" s="16"/>
      <c r="D410" s="15"/>
      <c r="E410" s="253"/>
      <c r="F410" s="310"/>
      <c r="G410" s="309"/>
      <c r="H410" s="18"/>
      <c r="I410" s="279"/>
      <c r="J410" s="50"/>
      <c r="K410" s="279"/>
      <c r="L410" s="279"/>
      <c r="M410" s="279"/>
      <c r="N410" s="279"/>
      <c r="O410" s="279"/>
      <c r="P410" s="279"/>
      <c r="Q410" s="57"/>
      <c r="R410" s="281"/>
      <c r="S410" s="281"/>
      <c r="T410" s="58"/>
      <c r="U410" s="281"/>
      <c r="V410" s="311"/>
      <c r="W410" s="258"/>
      <c r="X410" s="60"/>
    </row>
    <row r="411" spans="1:24" ht="34.5" customHeight="1">
      <c r="A411" s="14">
        <v>31</v>
      </c>
      <c r="B411" s="308"/>
      <c r="C411" s="16"/>
      <c r="D411" s="15"/>
      <c r="E411" s="253"/>
      <c r="F411" s="310"/>
      <c r="G411" s="309"/>
      <c r="H411" s="18"/>
      <c r="I411" s="279"/>
      <c r="J411" s="50"/>
      <c r="K411" s="279"/>
      <c r="L411" s="279"/>
      <c r="M411" s="279"/>
      <c r="N411" s="279"/>
      <c r="O411" s="279"/>
      <c r="P411" s="279"/>
      <c r="Q411" s="57"/>
      <c r="R411" s="281"/>
      <c r="S411" s="281"/>
      <c r="T411" s="58"/>
      <c r="U411" s="281"/>
      <c r="V411" s="311"/>
      <c r="W411" s="258"/>
      <c r="X411" s="60"/>
    </row>
    <row r="412" spans="1:24" ht="34.5" customHeight="1">
      <c r="A412" s="286">
        <v>32</v>
      </c>
      <c r="B412" s="308"/>
      <c r="C412" s="16"/>
      <c r="D412" s="15"/>
      <c r="E412" s="253"/>
      <c r="F412" s="310"/>
      <c r="G412" s="309"/>
      <c r="H412" s="18"/>
      <c r="I412" s="279"/>
      <c r="J412" s="50"/>
      <c r="K412" s="279"/>
      <c r="L412" s="279"/>
      <c r="M412" s="279"/>
      <c r="N412" s="279"/>
      <c r="O412" s="279"/>
      <c r="P412" s="279"/>
      <c r="Q412" s="57"/>
      <c r="R412" s="281"/>
      <c r="S412" s="281"/>
      <c r="T412" s="58"/>
      <c r="U412" s="281"/>
      <c r="V412" s="311"/>
      <c r="W412" s="258"/>
      <c r="X412" s="60"/>
    </row>
    <row r="413" spans="1:24" ht="34.5" customHeight="1">
      <c r="A413" s="286">
        <v>33</v>
      </c>
      <c r="B413" s="308"/>
      <c r="C413" s="16"/>
      <c r="D413" s="15"/>
      <c r="E413" s="253"/>
      <c r="F413" s="310"/>
      <c r="G413" s="309"/>
      <c r="H413" s="18"/>
      <c r="I413" s="279"/>
      <c r="J413" s="50"/>
      <c r="K413" s="279"/>
      <c r="L413" s="279"/>
      <c r="M413" s="279"/>
      <c r="N413" s="279"/>
      <c r="O413" s="279"/>
      <c r="P413" s="279"/>
      <c r="Q413" s="57"/>
      <c r="R413" s="281"/>
      <c r="S413" s="281"/>
      <c r="T413" s="58"/>
      <c r="U413" s="281"/>
      <c r="V413" s="311"/>
      <c r="W413" s="258"/>
      <c r="X413" s="60"/>
    </row>
    <row r="414" spans="1:24" ht="34.5" customHeight="1">
      <c r="A414" s="14">
        <v>34</v>
      </c>
      <c r="B414" s="308"/>
      <c r="C414" s="16"/>
      <c r="D414" s="15"/>
      <c r="E414" s="253"/>
      <c r="F414" s="310"/>
      <c r="G414" s="309"/>
      <c r="H414" s="18"/>
      <c r="I414" s="279"/>
      <c r="J414" s="50"/>
      <c r="K414" s="279"/>
      <c r="L414" s="279"/>
      <c r="M414" s="279"/>
      <c r="N414" s="279"/>
      <c r="O414" s="279"/>
      <c r="P414" s="279"/>
      <c r="Q414" s="57"/>
      <c r="R414" s="281"/>
      <c r="S414" s="281"/>
      <c r="T414" s="58"/>
      <c r="U414" s="281"/>
      <c r="V414" s="311"/>
      <c r="W414" s="258"/>
      <c r="X414" s="60"/>
    </row>
    <row r="415" spans="1:24" ht="34.5" customHeight="1">
      <c r="A415" s="286">
        <v>35</v>
      </c>
      <c r="B415" s="308"/>
      <c r="C415" s="16"/>
      <c r="D415" s="15"/>
      <c r="E415" s="253"/>
      <c r="F415" s="310"/>
      <c r="G415" s="309"/>
      <c r="H415" s="18"/>
      <c r="I415" s="279"/>
      <c r="J415" s="50"/>
      <c r="K415" s="279"/>
      <c r="L415" s="279"/>
      <c r="M415" s="279"/>
      <c r="N415" s="279"/>
      <c r="O415" s="279"/>
      <c r="P415" s="279"/>
      <c r="Q415" s="57"/>
      <c r="R415" s="281"/>
      <c r="S415" s="281"/>
      <c r="T415" s="58"/>
      <c r="U415" s="281"/>
      <c r="V415" s="311"/>
      <c r="W415" s="258"/>
      <c r="X415" s="60"/>
    </row>
    <row r="416" spans="1:24" ht="34.5" customHeight="1">
      <c r="A416" s="286">
        <v>36</v>
      </c>
      <c r="B416" s="308"/>
      <c r="C416" s="16"/>
      <c r="D416" s="15"/>
      <c r="E416" s="253"/>
      <c r="F416" s="310"/>
      <c r="G416" s="309"/>
      <c r="H416" s="18"/>
      <c r="I416" s="279"/>
      <c r="J416" s="50"/>
      <c r="K416" s="279"/>
      <c r="L416" s="279"/>
      <c r="M416" s="279"/>
      <c r="N416" s="279"/>
      <c r="O416" s="279"/>
      <c r="P416" s="279"/>
      <c r="Q416" s="57"/>
      <c r="R416" s="281"/>
      <c r="S416" s="281"/>
      <c r="T416" s="58"/>
      <c r="U416" s="281"/>
      <c r="V416" s="311"/>
      <c r="W416" s="258"/>
      <c r="X416" s="60"/>
    </row>
    <row r="417" spans="1:24" ht="34.5" customHeight="1">
      <c r="A417" s="14">
        <v>37</v>
      </c>
      <c r="B417" s="308"/>
      <c r="C417" s="16"/>
      <c r="D417" s="15"/>
      <c r="E417" s="253"/>
      <c r="F417" s="310"/>
      <c r="G417" s="309"/>
      <c r="H417" s="18"/>
      <c r="I417" s="279"/>
      <c r="J417" s="50"/>
      <c r="K417" s="279"/>
      <c r="L417" s="279"/>
      <c r="M417" s="279"/>
      <c r="N417" s="279"/>
      <c r="O417" s="279"/>
      <c r="P417" s="279"/>
      <c r="Q417" s="57"/>
      <c r="R417" s="281"/>
      <c r="S417" s="281"/>
      <c r="T417" s="58"/>
      <c r="U417" s="281"/>
      <c r="V417" s="311"/>
      <c r="W417" s="258"/>
      <c r="X417" s="60"/>
    </row>
    <row r="418" spans="1:24" ht="34.5" customHeight="1">
      <c r="A418" s="286">
        <v>38</v>
      </c>
      <c r="B418" s="308"/>
      <c r="C418" s="16"/>
      <c r="D418" s="15"/>
      <c r="E418" s="253"/>
      <c r="F418" s="310"/>
      <c r="G418" s="309"/>
      <c r="H418" s="18"/>
      <c r="I418" s="279"/>
      <c r="J418" s="50"/>
      <c r="K418" s="279"/>
      <c r="L418" s="279"/>
      <c r="M418" s="279"/>
      <c r="N418" s="279"/>
      <c r="O418" s="279"/>
      <c r="P418" s="279"/>
      <c r="Q418" s="57"/>
      <c r="R418" s="281"/>
      <c r="S418" s="281"/>
      <c r="T418" s="58"/>
      <c r="U418" s="281"/>
      <c r="V418" s="311"/>
      <c r="W418" s="258"/>
      <c r="X418" s="60"/>
    </row>
    <row r="419" spans="1:24" ht="34.5" customHeight="1">
      <c r="A419" s="286">
        <v>39</v>
      </c>
      <c r="B419" s="308"/>
      <c r="C419" s="16"/>
      <c r="D419" s="15"/>
      <c r="E419" s="253"/>
      <c r="F419" s="310"/>
      <c r="G419" s="309"/>
      <c r="H419" s="18"/>
      <c r="I419" s="279"/>
      <c r="J419" s="50"/>
      <c r="K419" s="279"/>
      <c r="L419" s="279"/>
      <c r="M419" s="279"/>
      <c r="N419" s="279"/>
      <c r="O419" s="279"/>
      <c r="P419" s="279"/>
      <c r="Q419" s="57"/>
      <c r="R419" s="281"/>
      <c r="S419" s="281"/>
      <c r="T419" s="58"/>
      <c r="U419" s="281"/>
      <c r="V419" s="311"/>
      <c r="W419" s="258"/>
      <c r="X419" s="60"/>
    </row>
    <row r="420" spans="1:24" ht="34.5" customHeight="1">
      <c r="A420" s="14">
        <v>40</v>
      </c>
      <c r="B420" s="308"/>
      <c r="C420" s="16"/>
      <c r="D420" s="15"/>
      <c r="E420" s="253"/>
      <c r="F420" s="310"/>
      <c r="G420" s="309"/>
      <c r="H420" s="18"/>
      <c r="I420" s="279"/>
      <c r="J420" s="50"/>
      <c r="K420" s="279"/>
      <c r="L420" s="279"/>
      <c r="M420" s="279"/>
      <c r="N420" s="279"/>
      <c r="O420" s="279"/>
      <c r="P420" s="279"/>
      <c r="Q420" s="57"/>
      <c r="R420" s="281"/>
      <c r="S420" s="281"/>
      <c r="T420" s="58"/>
      <c r="U420" s="281"/>
      <c r="V420" s="311"/>
      <c r="W420" s="258"/>
      <c r="X420" s="60"/>
    </row>
    <row r="421" spans="1:24" ht="34.5" customHeight="1">
      <c r="A421" s="286">
        <v>41</v>
      </c>
      <c r="B421" s="308"/>
      <c r="C421" s="16"/>
      <c r="D421" s="15"/>
      <c r="E421" s="253"/>
      <c r="F421" s="310"/>
      <c r="G421" s="309"/>
      <c r="H421" s="18"/>
      <c r="I421" s="279"/>
      <c r="J421" s="50"/>
      <c r="K421" s="279"/>
      <c r="L421" s="279"/>
      <c r="M421" s="279"/>
      <c r="N421" s="279"/>
      <c r="O421" s="279"/>
      <c r="P421" s="279"/>
      <c r="Q421" s="57"/>
      <c r="R421" s="281"/>
      <c r="S421" s="281"/>
      <c r="T421" s="58"/>
      <c r="U421" s="281"/>
      <c r="V421" s="311"/>
      <c r="W421" s="258"/>
      <c r="X421" s="60"/>
    </row>
    <row r="422" spans="1:24" ht="34.5" customHeight="1">
      <c r="A422" s="286">
        <v>42</v>
      </c>
      <c r="B422" s="308"/>
      <c r="C422" s="16"/>
      <c r="D422" s="15"/>
      <c r="E422" s="253"/>
      <c r="F422" s="310"/>
      <c r="G422" s="309"/>
      <c r="H422" s="18"/>
      <c r="I422" s="279"/>
      <c r="J422" s="50"/>
      <c r="K422" s="279"/>
      <c r="L422" s="279"/>
      <c r="M422" s="279"/>
      <c r="N422" s="279"/>
      <c r="O422" s="279"/>
      <c r="P422" s="279"/>
      <c r="Q422" s="57"/>
      <c r="R422" s="281"/>
      <c r="S422" s="281"/>
      <c r="T422" s="58"/>
      <c r="U422" s="281"/>
      <c r="V422" s="311"/>
      <c r="W422" s="258"/>
      <c r="X422" s="60"/>
    </row>
    <row r="423" spans="1:24" ht="34.5" customHeight="1">
      <c r="A423" s="14">
        <v>43</v>
      </c>
      <c r="B423" s="308"/>
      <c r="C423" s="16"/>
      <c r="D423" s="15"/>
      <c r="E423" s="253"/>
      <c r="F423" s="310"/>
      <c r="G423" s="309"/>
      <c r="H423" s="18"/>
      <c r="I423" s="279"/>
      <c r="J423" s="50"/>
      <c r="K423" s="279"/>
      <c r="L423" s="279"/>
      <c r="M423" s="279"/>
      <c r="N423" s="279"/>
      <c r="O423" s="279"/>
      <c r="P423" s="279"/>
      <c r="Q423" s="57"/>
      <c r="R423" s="281"/>
      <c r="S423" s="281"/>
      <c r="T423" s="58"/>
      <c r="U423" s="281"/>
      <c r="V423" s="311"/>
      <c r="W423" s="258"/>
      <c r="X423" s="60"/>
    </row>
    <row r="424" spans="1:24" ht="34.5" customHeight="1">
      <c r="A424" s="286">
        <v>44</v>
      </c>
      <c r="B424" s="308"/>
      <c r="C424" s="16"/>
      <c r="D424" s="15"/>
      <c r="E424" s="253"/>
      <c r="F424" s="310"/>
      <c r="G424" s="309"/>
      <c r="H424" s="18"/>
      <c r="I424" s="279"/>
      <c r="J424" s="50"/>
      <c r="K424" s="279"/>
      <c r="L424" s="279"/>
      <c r="M424" s="279"/>
      <c r="N424" s="279"/>
      <c r="O424" s="279"/>
      <c r="P424" s="279"/>
      <c r="Q424" s="57"/>
      <c r="R424" s="281"/>
      <c r="S424" s="281"/>
      <c r="T424" s="58"/>
      <c r="U424" s="281"/>
      <c r="V424" s="311"/>
      <c r="W424" s="258"/>
      <c r="X424" s="60"/>
    </row>
    <row r="425" spans="1:24" ht="34.5" customHeight="1">
      <c r="A425" s="286">
        <v>45</v>
      </c>
      <c r="B425" s="308"/>
      <c r="C425" s="16"/>
      <c r="D425" s="15"/>
      <c r="E425" s="253"/>
      <c r="F425" s="310"/>
      <c r="G425" s="309"/>
      <c r="H425" s="18"/>
      <c r="I425" s="279"/>
      <c r="J425" s="50"/>
      <c r="K425" s="279"/>
      <c r="L425" s="279"/>
      <c r="M425" s="279"/>
      <c r="N425" s="279"/>
      <c r="O425" s="279"/>
      <c r="P425" s="279"/>
      <c r="Q425" s="57"/>
      <c r="R425" s="281"/>
      <c r="S425" s="281"/>
      <c r="T425" s="58"/>
      <c r="U425" s="281"/>
      <c r="V425" s="311"/>
      <c r="W425" s="258"/>
      <c r="X425" s="60"/>
    </row>
    <row r="426" spans="1:24" ht="34.5" customHeight="1">
      <c r="A426" s="14">
        <v>46</v>
      </c>
      <c r="B426" s="308"/>
      <c r="C426" s="16"/>
      <c r="D426" s="15"/>
      <c r="E426" s="253"/>
      <c r="F426" s="310"/>
      <c r="G426" s="309"/>
      <c r="H426" s="18"/>
      <c r="I426" s="279"/>
      <c r="J426" s="50"/>
      <c r="K426" s="279"/>
      <c r="L426" s="279"/>
      <c r="M426" s="279"/>
      <c r="N426" s="279"/>
      <c r="O426" s="279"/>
      <c r="P426" s="279"/>
      <c r="Q426" s="57"/>
      <c r="R426" s="281"/>
      <c r="S426" s="281"/>
      <c r="T426" s="58"/>
      <c r="U426" s="281"/>
      <c r="V426" s="311"/>
      <c r="W426" s="258"/>
      <c r="X426" s="60"/>
    </row>
    <row r="427" spans="1:24" ht="34.5" customHeight="1">
      <c r="A427" s="286">
        <v>47</v>
      </c>
      <c r="B427" s="308"/>
      <c r="C427" s="16"/>
      <c r="D427" s="15"/>
      <c r="E427" s="253"/>
      <c r="F427" s="310"/>
      <c r="G427" s="309"/>
      <c r="H427" s="18"/>
      <c r="I427" s="279"/>
      <c r="J427" s="50"/>
      <c r="K427" s="279"/>
      <c r="L427" s="279"/>
      <c r="M427" s="279"/>
      <c r="N427" s="279"/>
      <c r="O427" s="279"/>
      <c r="P427" s="279"/>
      <c r="Q427" s="57"/>
      <c r="R427" s="281"/>
      <c r="S427" s="281"/>
      <c r="T427" s="58"/>
      <c r="U427" s="281"/>
      <c r="V427" s="311"/>
      <c r="W427" s="258"/>
      <c r="X427" s="60"/>
    </row>
    <row r="428" spans="1:24" ht="34.5" customHeight="1">
      <c r="A428" s="286">
        <v>48</v>
      </c>
      <c r="B428" s="308"/>
      <c r="C428" s="16"/>
      <c r="D428" s="15"/>
      <c r="E428" s="253"/>
      <c r="F428" s="310"/>
      <c r="G428" s="309"/>
      <c r="H428" s="18"/>
      <c r="I428" s="279"/>
      <c r="J428" s="50"/>
      <c r="K428" s="279"/>
      <c r="L428" s="279"/>
      <c r="M428" s="279"/>
      <c r="N428" s="279"/>
      <c r="O428" s="279"/>
      <c r="P428" s="279"/>
      <c r="Q428" s="57"/>
      <c r="R428" s="281"/>
      <c r="S428" s="281"/>
      <c r="T428" s="58"/>
      <c r="U428" s="281"/>
      <c r="V428" s="311"/>
      <c r="W428" s="258"/>
      <c r="X428" s="60"/>
    </row>
    <row r="429" spans="1:24" ht="34.5" customHeight="1">
      <c r="A429" s="14">
        <v>49</v>
      </c>
      <c r="B429" s="308"/>
      <c r="C429" s="16"/>
      <c r="D429" s="15"/>
      <c r="E429" s="253"/>
      <c r="F429" s="310"/>
      <c r="G429" s="309"/>
      <c r="H429" s="18"/>
      <c r="I429" s="279"/>
      <c r="J429" s="50"/>
      <c r="K429" s="279"/>
      <c r="L429" s="279"/>
      <c r="M429" s="279"/>
      <c r="N429" s="279"/>
      <c r="O429" s="279"/>
      <c r="P429" s="279"/>
      <c r="Q429" s="57"/>
      <c r="R429" s="281"/>
      <c r="S429" s="281"/>
      <c r="T429" s="58"/>
      <c r="U429" s="281"/>
      <c r="V429" s="311"/>
      <c r="W429" s="258"/>
      <c r="X429" s="60"/>
    </row>
    <row r="430" spans="1:24" ht="34.5" customHeight="1">
      <c r="A430" s="286">
        <v>50</v>
      </c>
      <c r="B430" s="308"/>
      <c r="C430" s="16"/>
      <c r="D430" s="15"/>
      <c r="E430" s="253"/>
      <c r="F430" s="310"/>
      <c r="G430" s="309"/>
      <c r="H430" s="18"/>
      <c r="I430" s="279"/>
      <c r="J430" s="50"/>
      <c r="K430" s="279"/>
      <c r="L430" s="279"/>
      <c r="M430" s="279"/>
      <c r="N430" s="279"/>
      <c r="O430" s="279"/>
      <c r="P430" s="279"/>
      <c r="Q430" s="57"/>
      <c r="R430" s="281"/>
      <c r="S430" s="281"/>
      <c r="T430" s="58"/>
      <c r="U430" s="281"/>
      <c r="V430" s="311"/>
      <c r="W430" s="258"/>
      <c r="X430" s="60"/>
    </row>
    <row r="431" spans="1:24" ht="34.5" customHeight="1">
      <c r="A431" s="286">
        <v>51</v>
      </c>
      <c r="B431" s="308"/>
      <c r="C431" s="16"/>
      <c r="D431" s="15"/>
      <c r="E431" s="253"/>
      <c r="F431" s="310"/>
      <c r="G431" s="309"/>
      <c r="H431" s="18"/>
      <c r="I431" s="279"/>
      <c r="J431" s="50"/>
      <c r="K431" s="279"/>
      <c r="L431" s="279"/>
      <c r="M431" s="279"/>
      <c r="N431" s="279"/>
      <c r="O431" s="279"/>
      <c r="P431" s="279"/>
      <c r="Q431" s="57"/>
      <c r="R431" s="281"/>
      <c r="S431" s="281"/>
      <c r="T431" s="58"/>
      <c r="U431" s="281"/>
      <c r="V431" s="311"/>
      <c r="W431" s="258"/>
      <c r="X431" s="60"/>
    </row>
    <row r="432" spans="1:24" ht="34.5" customHeight="1">
      <c r="A432" s="14">
        <v>52</v>
      </c>
      <c r="B432" s="308"/>
      <c r="C432" s="16"/>
      <c r="D432" s="15"/>
      <c r="E432" s="253"/>
      <c r="F432" s="310"/>
      <c r="G432" s="309"/>
      <c r="H432" s="18"/>
      <c r="I432" s="279"/>
      <c r="J432" s="50"/>
      <c r="K432" s="279"/>
      <c r="L432" s="279"/>
      <c r="M432" s="279"/>
      <c r="N432" s="279"/>
      <c r="O432" s="279"/>
      <c r="P432" s="279"/>
      <c r="Q432" s="57"/>
      <c r="R432" s="281"/>
      <c r="S432" s="281"/>
      <c r="T432" s="58"/>
      <c r="U432" s="281"/>
      <c r="V432" s="311"/>
      <c r="W432" s="258"/>
      <c r="X432" s="60"/>
    </row>
    <row r="433" spans="1:24" ht="34.5" customHeight="1">
      <c r="A433" s="286">
        <v>53</v>
      </c>
      <c r="B433" s="308"/>
      <c r="C433" s="16"/>
      <c r="D433" s="15"/>
      <c r="E433" s="253"/>
      <c r="F433" s="310"/>
      <c r="G433" s="309"/>
      <c r="H433" s="18"/>
      <c r="I433" s="279"/>
      <c r="J433" s="50"/>
      <c r="K433" s="279"/>
      <c r="L433" s="279"/>
      <c r="M433" s="279"/>
      <c r="N433" s="279"/>
      <c r="O433" s="279"/>
      <c r="P433" s="279"/>
      <c r="Q433" s="57"/>
      <c r="R433" s="281"/>
      <c r="S433" s="281"/>
      <c r="T433" s="58"/>
      <c r="U433" s="281"/>
      <c r="V433" s="311"/>
      <c r="W433" s="258"/>
      <c r="X433" s="60"/>
    </row>
    <row r="434" spans="1:24" ht="34.5" customHeight="1">
      <c r="A434" s="286">
        <v>54</v>
      </c>
      <c r="B434" s="308"/>
      <c r="C434" s="16"/>
      <c r="D434" s="15"/>
      <c r="E434" s="253"/>
      <c r="F434" s="310"/>
      <c r="G434" s="309"/>
      <c r="H434" s="18"/>
      <c r="I434" s="279"/>
      <c r="J434" s="50"/>
      <c r="K434" s="279"/>
      <c r="L434" s="279"/>
      <c r="M434" s="279"/>
      <c r="N434" s="279"/>
      <c r="O434" s="279"/>
      <c r="P434" s="279"/>
      <c r="Q434" s="57"/>
      <c r="R434" s="281"/>
      <c r="S434" s="281"/>
      <c r="T434" s="58"/>
      <c r="U434" s="281"/>
      <c r="V434" s="311"/>
      <c r="W434" s="258"/>
      <c r="X434" s="60"/>
    </row>
    <row r="435" spans="1:24" ht="34.5" customHeight="1">
      <c r="A435" s="14">
        <v>55</v>
      </c>
      <c r="B435" s="308"/>
      <c r="C435" s="16"/>
      <c r="D435" s="15"/>
      <c r="E435" s="253"/>
      <c r="F435" s="310"/>
      <c r="G435" s="309"/>
      <c r="H435" s="18"/>
      <c r="I435" s="279"/>
      <c r="J435" s="50"/>
      <c r="K435" s="279"/>
      <c r="L435" s="279"/>
      <c r="M435" s="279"/>
      <c r="N435" s="279"/>
      <c r="O435" s="279"/>
      <c r="P435" s="279"/>
      <c r="Q435" s="57"/>
      <c r="R435" s="281"/>
      <c r="S435" s="281"/>
      <c r="T435" s="58"/>
      <c r="U435" s="281"/>
      <c r="V435" s="311"/>
      <c r="W435" s="258"/>
      <c r="X435" s="60"/>
    </row>
    <row r="436" spans="1:24" ht="34.5" customHeight="1">
      <c r="A436" s="286">
        <v>56</v>
      </c>
      <c r="B436" s="308"/>
      <c r="C436" s="16"/>
      <c r="D436" s="15"/>
      <c r="E436" s="253"/>
      <c r="F436" s="310"/>
      <c r="G436" s="309"/>
      <c r="H436" s="18"/>
      <c r="I436" s="279"/>
      <c r="J436" s="50"/>
      <c r="K436" s="279"/>
      <c r="L436" s="279"/>
      <c r="M436" s="279"/>
      <c r="N436" s="279"/>
      <c r="O436" s="279"/>
      <c r="P436" s="279"/>
      <c r="Q436" s="57"/>
      <c r="R436" s="281"/>
      <c r="S436" s="281"/>
      <c r="T436" s="58"/>
      <c r="U436" s="281"/>
      <c r="V436" s="311"/>
      <c r="W436" s="258"/>
      <c r="X436" s="60"/>
    </row>
    <row r="437" spans="1:24" ht="34.5" customHeight="1">
      <c r="A437" s="286">
        <v>57</v>
      </c>
      <c r="B437" s="308"/>
      <c r="C437" s="16"/>
      <c r="D437" s="15"/>
      <c r="E437" s="253"/>
      <c r="F437" s="310"/>
      <c r="G437" s="309"/>
      <c r="H437" s="18"/>
      <c r="I437" s="279"/>
      <c r="J437" s="50"/>
      <c r="K437" s="279"/>
      <c r="L437" s="279"/>
      <c r="M437" s="279"/>
      <c r="N437" s="279"/>
      <c r="O437" s="279"/>
      <c r="P437" s="279"/>
      <c r="Q437" s="57"/>
      <c r="R437" s="281"/>
      <c r="S437" s="281"/>
      <c r="T437" s="58"/>
      <c r="U437" s="281"/>
      <c r="V437" s="311"/>
      <c r="W437" s="258"/>
      <c r="X437" s="60"/>
    </row>
    <row r="438" spans="1:24" ht="34.5" customHeight="1">
      <c r="A438" s="14">
        <v>58</v>
      </c>
      <c r="B438" s="308"/>
      <c r="C438" s="16"/>
      <c r="D438" s="15"/>
      <c r="E438" s="253"/>
      <c r="F438" s="310"/>
      <c r="G438" s="309"/>
      <c r="H438" s="18"/>
      <c r="I438" s="279"/>
      <c r="J438" s="50"/>
      <c r="K438" s="279"/>
      <c r="L438" s="279"/>
      <c r="M438" s="279"/>
      <c r="N438" s="279"/>
      <c r="O438" s="279"/>
      <c r="P438" s="279"/>
      <c r="Q438" s="57"/>
      <c r="R438" s="281"/>
      <c r="S438" s="281"/>
      <c r="T438" s="58"/>
      <c r="U438" s="281"/>
      <c r="V438" s="311"/>
      <c r="W438" s="258"/>
      <c r="X438" s="60"/>
    </row>
    <row r="439" spans="1:24" ht="34.5" customHeight="1">
      <c r="A439" s="286">
        <v>59</v>
      </c>
      <c r="B439" s="308"/>
      <c r="C439" s="16"/>
      <c r="D439" s="15"/>
      <c r="E439" s="253"/>
      <c r="F439" s="310"/>
      <c r="G439" s="309"/>
      <c r="H439" s="18"/>
      <c r="I439" s="279"/>
      <c r="J439" s="50"/>
      <c r="K439" s="279"/>
      <c r="L439" s="279"/>
      <c r="M439" s="279"/>
      <c r="N439" s="279"/>
      <c r="O439" s="279"/>
      <c r="P439" s="279"/>
      <c r="Q439" s="57"/>
      <c r="R439" s="281"/>
      <c r="S439" s="281"/>
      <c r="T439" s="58"/>
      <c r="U439" s="281"/>
      <c r="V439" s="311"/>
      <c r="W439" s="258"/>
      <c r="X439" s="60"/>
    </row>
    <row r="440" spans="1:24" ht="34.5" customHeight="1">
      <c r="A440" s="286">
        <v>60</v>
      </c>
      <c r="B440" s="308"/>
      <c r="C440" s="16"/>
      <c r="D440" s="15"/>
      <c r="E440" s="253"/>
      <c r="F440" s="310"/>
      <c r="G440" s="309"/>
      <c r="H440" s="18"/>
      <c r="I440" s="279"/>
      <c r="J440" s="50"/>
      <c r="K440" s="279"/>
      <c r="L440" s="279"/>
      <c r="M440" s="279"/>
      <c r="N440" s="279"/>
      <c r="O440" s="279"/>
      <c r="P440" s="279"/>
      <c r="Q440" s="57"/>
      <c r="R440" s="281"/>
      <c r="S440" s="281"/>
      <c r="T440" s="58"/>
      <c r="U440" s="281"/>
      <c r="V440" s="311"/>
      <c r="W440" s="258"/>
      <c r="X440" s="60"/>
    </row>
    <row r="441" spans="1:24" ht="34.5" customHeight="1">
      <c r="A441" s="14">
        <v>61</v>
      </c>
      <c r="B441" s="308"/>
      <c r="C441" s="16"/>
      <c r="D441" s="15"/>
      <c r="E441" s="253"/>
      <c r="F441" s="310"/>
      <c r="G441" s="309"/>
      <c r="H441" s="18"/>
      <c r="I441" s="279"/>
      <c r="J441" s="50"/>
      <c r="K441" s="279"/>
      <c r="L441" s="279"/>
      <c r="M441" s="279"/>
      <c r="N441" s="279"/>
      <c r="O441" s="279"/>
      <c r="P441" s="279"/>
      <c r="Q441" s="57"/>
      <c r="R441" s="281"/>
      <c r="S441" s="281"/>
      <c r="T441" s="58"/>
      <c r="U441" s="281"/>
      <c r="V441" s="311"/>
      <c r="W441" s="258"/>
      <c r="X441" s="60"/>
    </row>
    <row r="442" spans="1:24" ht="34.5" customHeight="1">
      <c r="A442" s="286">
        <v>62</v>
      </c>
      <c r="B442" s="308"/>
      <c r="C442" s="16"/>
      <c r="D442" s="15"/>
      <c r="E442" s="253"/>
      <c r="F442" s="310"/>
      <c r="G442" s="309"/>
      <c r="H442" s="18"/>
      <c r="I442" s="279"/>
      <c r="J442" s="50"/>
      <c r="K442" s="279"/>
      <c r="L442" s="279"/>
      <c r="M442" s="279"/>
      <c r="N442" s="279"/>
      <c r="O442" s="279"/>
      <c r="P442" s="279"/>
      <c r="Q442" s="57"/>
      <c r="R442" s="281"/>
      <c r="S442" s="281"/>
      <c r="T442" s="58"/>
      <c r="U442" s="281"/>
      <c r="V442" s="311"/>
      <c r="W442" s="258"/>
      <c r="X442" s="60"/>
    </row>
    <row r="443" spans="1:24" ht="34.5" customHeight="1">
      <c r="A443" s="286">
        <v>63</v>
      </c>
      <c r="B443" s="308"/>
      <c r="C443" s="16"/>
      <c r="D443" s="15"/>
      <c r="E443" s="253"/>
      <c r="F443" s="310"/>
      <c r="G443" s="309"/>
      <c r="H443" s="18"/>
      <c r="I443" s="279"/>
      <c r="J443" s="50"/>
      <c r="K443" s="279"/>
      <c r="L443" s="279"/>
      <c r="M443" s="279"/>
      <c r="N443" s="279"/>
      <c r="O443" s="279"/>
      <c r="P443" s="279"/>
      <c r="Q443" s="57"/>
      <c r="R443" s="281"/>
      <c r="S443" s="281"/>
      <c r="T443" s="58"/>
      <c r="U443" s="281"/>
      <c r="V443" s="311"/>
      <c r="W443" s="258"/>
      <c r="X443" s="60"/>
    </row>
    <row r="444" spans="1:24" ht="34.5" customHeight="1">
      <c r="A444" s="14">
        <v>64</v>
      </c>
      <c r="B444" s="308"/>
      <c r="C444" s="16"/>
      <c r="D444" s="15"/>
      <c r="E444" s="253"/>
      <c r="F444" s="310"/>
      <c r="G444" s="309"/>
      <c r="H444" s="18"/>
      <c r="I444" s="279"/>
      <c r="J444" s="50"/>
      <c r="K444" s="279"/>
      <c r="L444" s="279"/>
      <c r="M444" s="279"/>
      <c r="N444" s="279"/>
      <c r="O444" s="279"/>
      <c r="P444" s="279"/>
      <c r="Q444" s="57"/>
      <c r="R444" s="281"/>
      <c r="S444" s="281"/>
      <c r="T444" s="58"/>
      <c r="U444" s="281"/>
      <c r="V444" s="311"/>
      <c r="W444" s="258"/>
      <c r="X444" s="60"/>
    </row>
    <row r="445" spans="1:24" ht="34.5" customHeight="1">
      <c r="A445" s="286">
        <v>65</v>
      </c>
      <c r="B445" s="308"/>
      <c r="C445" s="16"/>
      <c r="D445" s="15"/>
      <c r="E445" s="253"/>
      <c r="F445" s="310"/>
      <c r="G445" s="309"/>
      <c r="H445" s="18"/>
      <c r="I445" s="279"/>
      <c r="J445" s="50"/>
      <c r="K445" s="279"/>
      <c r="L445" s="279"/>
      <c r="M445" s="279"/>
      <c r="N445" s="279"/>
      <c r="O445" s="279"/>
      <c r="P445" s="279"/>
      <c r="Q445" s="57"/>
      <c r="R445" s="281"/>
      <c r="S445" s="281"/>
      <c r="T445" s="58"/>
      <c r="U445" s="281"/>
      <c r="V445" s="311"/>
      <c r="W445" s="258"/>
      <c r="X445" s="60"/>
    </row>
    <row r="446" spans="1:24" ht="34.5" customHeight="1">
      <c r="A446" s="286">
        <v>66</v>
      </c>
      <c r="B446" s="308"/>
      <c r="C446" s="16"/>
      <c r="D446" s="15"/>
      <c r="E446" s="253"/>
      <c r="F446" s="310"/>
      <c r="G446" s="309"/>
      <c r="H446" s="18"/>
      <c r="I446" s="279"/>
      <c r="J446" s="50"/>
      <c r="K446" s="279"/>
      <c r="L446" s="279"/>
      <c r="M446" s="279"/>
      <c r="N446" s="279"/>
      <c r="O446" s="279"/>
      <c r="P446" s="279"/>
      <c r="Q446" s="57"/>
      <c r="R446" s="281"/>
      <c r="S446" s="281"/>
      <c r="T446" s="58"/>
      <c r="U446" s="281"/>
      <c r="V446" s="311"/>
      <c r="W446" s="258"/>
      <c r="X446" s="60"/>
    </row>
    <row r="447" spans="1:24" ht="34.5" customHeight="1">
      <c r="A447" s="14">
        <v>67</v>
      </c>
      <c r="B447" s="308"/>
      <c r="C447" s="16"/>
      <c r="D447" s="15"/>
      <c r="E447" s="253"/>
      <c r="F447" s="310"/>
      <c r="G447" s="309"/>
      <c r="H447" s="18"/>
      <c r="I447" s="279"/>
      <c r="J447" s="50"/>
      <c r="K447" s="279"/>
      <c r="L447" s="279"/>
      <c r="M447" s="279"/>
      <c r="N447" s="279"/>
      <c r="O447" s="279"/>
      <c r="P447" s="279"/>
      <c r="Q447" s="57"/>
      <c r="R447" s="281"/>
      <c r="S447" s="281"/>
      <c r="T447" s="58"/>
      <c r="U447" s="281"/>
      <c r="V447" s="311"/>
      <c r="W447" s="258"/>
      <c r="X447" s="60"/>
    </row>
    <row r="448" spans="1:24" ht="34.5" customHeight="1">
      <c r="A448" s="286">
        <v>68</v>
      </c>
      <c r="B448" s="308"/>
      <c r="C448" s="16"/>
      <c r="D448" s="15"/>
      <c r="E448" s="253"/>
      <c r="F448" s="310"/>
      <c r="G448" s="309"/>
      <c r="H448" s="18"/>
      <c r="I448" s="279"/>
      <c r="J448" s="50"/>
      <c r="K448" s="279"/>
      <c r="L448" s="279"/>
      <c r="M448" s="279"/>
      <c r="N448" s="279"/>
      <c r="O448" s="279"/>
      <c r="P448" s="279"/>
      <c r="Q448" s="57"/>
      <c r="R448" s="281"/>
      <c r="S448" s="281"/>
      <c r="T448" s="58"/>
      <c r="U448" s="281"/>
      <c r="V448" s="311"/>
      <c r="W448" s="258"/>
      <c r="X448" s="60"/>
    </row>
    <row r="449" spans="1:24" ht="34.5" customHeight="1">
      <c r="A449" s="286">
        <v>69</v>
      </c>
      <c r="B449" s="308"/>
      <c r="C449" s="16"/>
      <c r="D449" s="15"/>
      <c r="E449" s="253"/>
      <c r="F449" s="310"/>
      <c r="G449" s="309"/>
      <c r="H449" s="18"/>
      <c r="I449" s="279"/>
      <c r="J449" s="50"/>
      <c r="K449" s="279"/>
      <c r="L449" s="279"/>
      <c r="M449" s="279"/>
      <c r="N449" s="279"/>
      <c r="O449" s="279"/>
      <c r="P449" s="279"/>
      <c r="Q449" s="57"/>
      <c r="R449" s="281"/>
      <c r="S449" s="281"/>
      <c r="T449" s="58"/>
      <c r="U449" s="281"/>
      <c r="V449" s="311"/>
      <c r="W449" s="258"/>
      <c r="X449" s="60"/>
    </row>
    <row r="450" spans="1:24" ht="34.5" customHeight="1">
      <c r="A450" s="14">
        <v>70</v>
      </c>
      <c r="B450" s="308"/>
      <c r="C450" s="16"/>
      <c r="D450" s="15"/>
      <c r="E450" s="253"/>
      <c r="F450" s="310"/>
      <c r="G450" s="309"/>
      <c r="H450" s="18"/>
      <c r="I450" s="279"/>
      <c r="J450" s="50"/>
      <c r="K450" s="279"/>
      <c r="L450" s="279"/>
      <c r="M450" s="279"/>
      <c r="N450" s="279"/>
      <c r="O450" s="279"/>
      <c r="P450" s="279"/>
      <c r="Q450" s="57"/>
      <c r="R450" s="281"/>
      <c r="S450" s="281"/>
      <c r="T450" s="58"/>
      <c r="U450" s="281"/>
      <c r="V450" s="311"/>
      <c r="W450" s="258"/>
      <c r="X450" s="60"/>
    </row>
    <row r="451" spans="1:24" ht="34.5" customHeight="1">
      <c r="A451" s="286">
        <v>71</v>
      </c>
      <c r="B451" s="308"/>
      <c r="C451" s="16"/>
      <c r="D451" s="15"/>
      <c r="E451" s="253"/>
      <c r="F451" s="310"/>
      <c r="G451" s="309"/>
      <c r="H451" s="18"/>
      <c r="I451" s="279"/>
      <c r="J451" s="50"/>
      <c r="K451" s="279"/>
      <c r="L451" s="279"/>
      <c r="M451" s="279"/>
      <c r="N451" s="279"/>
      <c r="O451" s="279"/>
      <c r="P451" s="279"/>
      <c r="Q451" s="57"/>
      <c r="R451" s="281"/>
      <c r="S451" s="281"/>
      <c r="T451" s="58"/>
      <c r="U451" s="281"/>
      <c r="V451" s="311"/>
      <c r="W451" s="258"/>
      <c r="X451" s="60"/>
    </row>
    <row r="452" spans="1:24" ht="34.5" customHeight="1">
      <c r="A452" s="286">
        <v>72</v>
      </c>
      <c r="B452" s="308"/>
      <c r="C452" s="16"/>
      <c r="D452" s="15"/>
      <c r="E452" s="253"/>
      <c r="F452" s="310"/>
      <c r="G452" s="309"/>
      <c r="H452" s="18"/>
      <c r="I452" s="279"/>
      <c r="J452" s="50"/>
      <c r="K452" s="279"/>
      <c r="L452" s="279"/>
      <c r="M452" s="279"/>
      <c r="N452" s="279"/>
      <c r="O452" s="279"/>
      <c r="P452" s="279"/>
      <c r="Q452" s="57"/>
      <c r="R452" s="281"/>
      <c r="S452" s="281"/>
      <c r="T452" s="58"/>
      <c r="U452" s="281"/>
      <c r="V452" s="311"/>
      <c r="W452" s="258"/>
      <c r="X452" s="60"/>
    </row>
    <row r="453" spans="1:24" ht="34.5" customHeight="1">
      <c r="A453" s="14">
        <v>73</v>
      </c>
      <c r="B453" s="308"/>
      <c r="C453" s="16"/>
      <c r="D453" s="15"/>
      <c r="E453" s="253"/>
      <c r="F453" s="310"/>
      <c r="G453" s="309"/>
      <c r="H453" s="18"/>
      <c r="I453" s="279"/>
      <c r="J453" s="50"/>
      <c r="K453" s="279"/>
      <c r="L453" s="279"/>
      <c r="M453" s="279"/>
      <c r="N453" s="279"/>
      <c r="O453" s="279"/>
      <c r="P453" s="279"/>
      <c r="Q453" s="57"/>
      <c r="R453" s="281"/>
      <c r="S453" s="281"/>
      <c r="T453" s="58"/>
      <c r="U453" s="281"/>
      <c r="V453" s="311"/>
      <c r="W453" s="258"/>
      <c r="X453" s="60"/>
    </row>
    <row r="454" spans="1:24" ht="44.1" customHeight="1">
      <c r="A454" s="14"/>
      <c r="B454" s="19"/>
      <c r="C454" s="20"/>
      <c r="D454" s="19"/>
      <c r="E454" s="20"/>
      <c r="F454" s="17"/>
      <c r="G454" s="21">
        <f>SUM(I454:P454)</f>
        <v>0</v>
      </c>
      <c r="H454" s="21"/>
      <c r="I454" s="51"/>
      <c r="J454" s="51">
        <f>SUM(J381:J453)</f>
        <v>0</v>
      </c>
      <c r="K454" s="51">
        <f>SUM(K327:K453)</f>
        <v>0</v>
      </c>
      <c r="L454" s="51">
        <f>SUM(L327:L453)</f>
        <v>0</v>
      </c>
      <c r="M454" s="51">
        <f>SUM(M381:M453)</f>
        <v>0</v>
      </c>
      <c r="N454" s="51">
        <f>SUM(N327:N453)</f>
        <v>0</v>
      </c>
      <c r="O454" s="51">
        <f>SUM(O327:O453)</f>
        <v>0</v>
      </c>
      <c r="P454" s="51">
        <f>SUM(P327:P453)</f>
        <v>0</v>
      </c>
      <c r="Q454" s="57"/>
      <c r="R454" s="58"/>
      <c r="S454" s="58"/>
      <c r="T454" s="58"/>
      <c r="U454" s="58"/>
      <c r="V454" s="254"/>
      <c r="W454" s="59"/>
      <c r="X454" s="60"/>
    </row>
    <row r="455" spans="1:24" ht="27.75" customHeight="1">
      <c r="A455" s="87" t="s">
        <v>379</v>
      </c>
      <c r="B455" s="88"/>
      <c r="C455" s="88"/>
      <c r="D455" s="88"/>
      <c r="E455" s="88"/>
      <c r="F455" s="88"/>
      <c r="G455" s="88"/>
      <c r="H455" s="88"/>
      <c r="I455" s="88"/>
      <c r="J455" s="88"/>
      <c r="K455" s="88"/>
      <c r="L455" s="88"/>
      <c r="M455" s="88"/>
      <c r="N455" s="88"/>
      <c r="O455" s="88"/>
      <c r="P455" s="89"/>
      <c r="Q455" s="90"/>
      <c r="R455" s="91"/>
      <c r="S455" s="501">
        <f>G505</f>
        <v>0</v>
      </c>
      <c r="T455" s="501"/>
      <c r="U455" s="522" t="s">
        <v>206</v>
      </c>
      <c r="V455" s="522"/>
      <c r="W455" s="92"/>
      <c r="X455" s="92"/>
    </row>
    <row r="456" spans="1:24" ht="27.75" customHeight="1">
      <c r="A456" s="14">
        <v>1</v>
      </c>
      <c r="B456" s="312"/>
      <c r="C456" s="16"/>
      <c r="D456" s="15"/>
      <c r="E456" s="253"/>
      <c r="F456" s="314"/>
      <c r="G456" s="313"/>
      <c r="H456" s="18"/>
      <c r="I456" s="50"/>
      <c r="J456" s="50"/>
      <c r="K456" s="50"/>
      <c r="L456" s="50"/>
      <c r="M456" s="50"/>
      <c r="N456" s="50"/>
      <c r="O456" s="50"/>
      <c r="P456" s="50"/>
      <c r="Q456" s="57"/>
      <c r="R456" s="58"/>
      <c r="S456" s="58"/>
      <c r="T456" s="58"/>
      <c r="U456" s="58"/>
      <c r="V456" s="312"/>
      <c r="W456" s="59"/>
      <c r="X456" s="60"/>
    </row>
    <row r="457" spans="1:24" ht="27.75" customHeight="1">
      <c r="A457" s="14">
        <v>2</v>
      </c>
      <c r="B457" s="312"/>
      <c r="C457" s="16"/>
      <c r="D457" s="15"/>
      <c r="E457" s="253"/>
      <c r="F457" s="314"/>
      <c r="G457" s="313"/>
      <c r="H457" s="18"/>
      <c r="I457" s="50"/>
      <c r="J457" s="50"/>
      <c r="K457" s="50"/>
      <c r="L457" s="50"/>
      <c r="M457" s="50"/>
      <c r="N457" s="50"/>
      <c r="O457" s="50"/>
      <c r="P457" s="50"/>
      <c r="Q457" s="57"/>
      <c r="R457" s="58"/>
      <c r="S457" s="58"/>
      <c r="T457" s="58"/>
      <c r="U457" s="58"/>
      <c r="V457" s="312"/>
      <c r="W457" s="59"/>
      <c r="X457" s="60"/>
    </row>
    <row r="458" spans="1:24" ht="41.45" customHeight="1">
      <c r="A458" s="14">
        <v>3</v>
      </c>
      <c r="B458" s="312"/>
      <c r="C458" s="16"/>
      <c r="D458" s="15"/>
      <c r="E458" s="253"/>
      <c r="F458" s="314"/>
      <c r="G458" s="313"/>
      <c r="H458" s="18"/>
      <c r="I458" s="50"/>
      <c r="J458" s="50"/>
      <c r="K458" s="50"/>
      <c r="L458" s="50"/>
      <c r="M458" s="50"/>
      <c r="N458" s="50"/>
      <c r="O458" s="50"/>
      <c r="P458" s="50"/>
      <c r="Q458" s="57"/>
      <c r="R458" s="58"/>
      <c r="S458" s="58"/>
      <c r="T458" s="58"/>
      <c r="U458" s="58"/>
      <c r="V458" s="312"/>
      <c r="W458" s="59"/>
      <c r="X458" s="60"/>
    </row>
    <row r="459" spans="1:24" ht="39.6" customHeight="1">
      <c r="A459" s="14">
        <v>4</v>
      </c>
      <c r="B459" s="312"/>
      <c r="C459" s="16"/>
      <c r="D459" s="15"/>
      <c r="E459" s="253"/>
      <c r="F459" s="314"/>
      <c r="G459" s="313"/>
      <c r="H459" s="18"/>
      <c r="I459" s="50"/>
      <c r="J459" s="50"/>
      <c r="K459" s="50"/>
      <c r="L459" s="50"/>
      <c r="M459" s="50"/>
      <c r="N459" s="50"/>
      <c r="O459" s="50"/>
      <c r="P459" s="50"/>
      <c r="Q459" s="57"/>
      <c r="R459" s="58"/>
      <c r="S459" s="58"/>
      <c r="T459" s="58"/>
      <c r="U459" s="58"/>
      <c r="V459" s="312"/>
      <c r="W459" s="59"/>
      <c r="X459" s="60"/>
    </row>
    <row r="460" spans="1:24" ht="41.45" customHeight="1">
      <c r="A460" s="14">
        <v>5</v>
      </c>
      <c r="B460" s="312"/>
      <c r="C460" s="16"/>
      <c r="D460" s="15"/>
      <c r="E460" s="253"/>
      <c r="F460" s="314"/>
      <c r="G460" s="313"/>
      <c r="H460" s="18"/>
      <c r="I460" s="50"/>
      <c r="J460" s="50"/>
      <c r="K460" s="50"/>
      <c r="L460" s="50"/>
      <c r="M460" s="50"/>
      <c r="N460" s="50"/>
      <c r="O460" s="50"/>
      <c r="P460" s="50"/>
      <c r="Q460" s="57"/>
      <c r="R460" s="58"/>
      <c r="S460" s="58"/>
      <c r="T460" s="58"/>
      <c r="U460" s="58"/>
      <c r="V460" s="312"/>
      <c r="W460" s="59"/>
      <c r="X460" s="60"/>
    </row>
    <row r="461" spans="1:24" ht="38.1" customHeight="1">
      <c r="A461" s="14">
        <v>6</v>
      </c>
      <c r="B461" s="312"/>
      <c r="C461" s="16"/>
      <c r="D461" s="15"/>
      <c r="E461" s="253"/>
      <c r="F461" s="314"/>
      <c r="G461" s="313"/>
      <c r="H461" s="18"/>
      <c r="I461" s="50"/>
      <c r="J461" s="50"/>
      <c r="K461" s="50"/>
      <c r="L461" s="50"/>
      <c r="M461" s="50"/>
      <c r="N461" s="50"/>
      <c r="O461" s="50"/>
      <c r="P461" s="50"/>
      <c r="Q461" s="57"/>
      <c r="R461" s="58"/>
      <c r="S461" s="58"/>
      <c r="T461" s="58"/>
      <c r="U461" s="58"/>
      <c r="V461" s="312"/>
      <c r="W461" s="59"/>
      <c r="X461" s="60"/>
    </row>
    <row r="462" spans="1:24" ht="27.75" customHeight="1">
      <c r="A462" s="14">
        <v>7</v>
      </c>
      <c r="B462" s="312"/>
      <c r="C462" s="16"/>
      <c r="D462" s="15"/>
      <c r="E462" s="253"/>
      <c r="F462" s="314"/>
      <c r="G462" s="313"/>
      <c r="H462" s="18"/>
      <c r="I462" s="50"/>
      <c r="J462" s="50"/>
      <c r="K462" s="50"/>
      <c r="L462" s="50"/>
      <c r="M462" s="50"/>
      <c r="N462" s="50"/>
      <c r="O462" s="50"/>
      <c r="P462" s="50"/>
      <c r="Q462" s="57"/>
      <c r="R462" s="58"/>
      <c r="S462" s="58"/>
      <c r="T462" s="58"/>
      <c r="U462" s="58"/>
      <c r="V462" s="312"/>
      <c r="W462" s="59"/>
      <c r="X462" s="60"/>
    </row>
    <row r="463" spans="1:24" ht="27.75" customHeight="1">
      <c r="A463" s="14">
        <v>8</v>
      </c>
      <c r="B463" s="312"/>
      <c r="C463" s="16"/>
      <c r="D463" s="15"/>
      <c r="E463" s="253"/>
      <c r="F463" s="314"/>
      <c r="G463" s="313"/>
      <c r="H463" s="18"/>
      <c r="I463" s="50"/>
      <c r="J463" s="50"/>
      <c r="K463" s="50"/>
      <c r="L463" s="50"/>
      <c r="M463" s="50"/>
      <c r="N463" s="50"/>
      <c r="O463" s="50"/>
      <c r="P463" s="50"/>
      <c r="Q463" s="57"/>
      <c r="R463" s="58"/>
      <c r="S463" s="58"/>
      <c r="T463" s="58"/>
      <c r="U463" s="58"/>
      <c r="V463" s="312"/>
      <c r="W463" s="59"/>
      <c r="X463" s="60"/>
    </row>
    <row r="464" spans="1:24" ht="27.75" customHeight="1">
      <c r="A464" s="14">
        <v>9</v>
      </c>
      <c r="B464" s="312"/>
      <c r="C464" s="16"/>
      <c r="D464" s="15"/>
      <c r="E464" s="253"/>
      <c r="F464" s="314"/>
      <c r="G464" s="313"/>
      <c r="H464" s="18"/>
      <c r="I464" s="50"/>
      <c r="J464" s="50"/>
      <c r="K464" s="50"/>
      <c r="L464" s="50"/>
      <c r="M464" s="50"/>
      <c r="N464" s="50"/>
      <c r="O464" s="50"/>
      <c r="P464" s="50"/>
      <c r="Q464" s="57"/>
      <c r="R464" s="58"/>
      <c r="S464" s="58"/>
      <c r="T464" s="58"/>
      <c r="U464" s="58"/>
      <c r="V464" s="312"/>
      <c r="W464" s="59"/>
      <c r="X464" s="60"/>
    </row>
    <row r="465" spans="1:24" ht="36.6" customHeight="1">
      <c r="A465" s="14">
        <v>10</v>
      </c>
      <c r="B465" s="312"/>
      <c r="C465" s="16"/>
      <c r="D465" s="15"/>
      <c r="E465" s="253"/>
      <c r="F465" s="314"/>
      <c r="G465" s="313"/>
      <c r="H465" s="18"/>
      <c r="I465" s="50"/>
      <c r="J465" s="50"/>
      <c r="K465" s="50"/>
      <c r="L465" s="50"/>
      <c r="M465" s="50"/>
      <c r="N465" s="50"/>
      <c r="O465" s="50"/>
      <c r="P465" s="50"/>
      <c r="Q465" s="57"/>
      <c r="R465" s="58"/>
      <c r="S465" s="58"/>
      <c r="T465" s="58"/>
      <c r="U465" s="58"/>
      <c r="V465" s="312"/>
      <c r="W465" s="59"/>
      <c r="X465" s="60"/>
    </row>
    <row r="466" spans="1:24" ht="36.6" customHeight="1">
      <c r="A466" s="14">
        <v>11</v>
      </c>
      <c r="B466" s="312"/>
      <c r="C466" s="16"/>
      <c r="D466" s="15"/>
      <c r="E466" s="253"/>
      <c r="F466" s="314"/>
      <c r="G466" s="313"/>
      <c r="H466" s="18"/>
      <c r="I466" s="50"/>
      <c r="J466" s="50"/>
      <c r="K466" s="50"/>
      <c r="L466" s="50"/>
      <c r="M466" s="50"/>
      <c r="N466" s="50"/>
      <c r="O466" s="50"/>
      <c r="P466" s="50"/>
      <c r="Q466" s="57"/>
      <c r="R466" s="58"/>
      <c r="S466" s="58"/>
      <c r="T466" s="58"/>
      <c r="U466" s="58"/>
      <c r="V466" s="312"/>
      <c r="W466" s="59"/>
      <c r="X466" s="60"/>
    </row>
    <row r="467" spans="1:24" ht="27.75" customHeight="1">
      <c r="A467" s="14">
        <v>12</v>
      </c>
      <c r="B467" s="312"/>
      <c r="C467" s="16"/>
      <c r="D467" s="15"/>
      <c r="E467" s="253"/>
      <c r="F467" s="314"/>
      <c r="G467" s="313"/>
      <c r="H467" s="18"/>
      <c r="I467" s="50"/>
      <c r="J467" s="50"/>
      <c r="K467" s="50"/>
      <c r="L467" s="50"/>
      <c r="M467" s="50"/>
      <c r="N467" s="50"/>
      <c r="O467" s="50"/>
      <c r="P467" s="50"/>
      <c r="Q467" s="57"/>
      <c r="R467" s="58"/>
      <c r="S467" s="58"/>
      <c r="T467" s="58"/>
      <c r="U467" s="58"/>
      <c r="V467" s="312"/>
      <c r="W467" s="59"/>
      <c r="X467" s="60"/>
    </row>
    <row r="468" spans="1:24" ht="27.75" customHeight="1">
      <c r="A468" s="14">
        <v>13</v>
      </c>
      <c r="B468" s="312"/>
      <c r="C468" s="16"/>
      <c r="D468" s="15"/>
      <c r="E468" s="253"/>
      <c r="F468" s="314"/>
      <c r="G468" s="313"/>
      <c r="H468" s="18"/>
      <c r="I468" s="50"/>
      <c r="J468" s="50"/>
      <c r="K468" s="50"/>
      <c r="L468" s="50"/>
      <c r="M468" s="50"/>
      <c r="N468" s="50"/>
      <c r="O468" s="50"/>
      <c r="P468" s="50"/>
      <c r="Q468" s="57"/>
      <c r="R468" s="58"/>
      <c r="S468" s="58"/>
      <c r="T468" s="58"/>
      <c r="U468" s="58"/>
      <c r="V468" s="312"/>
      <c r="W468" s="59"/>
      <c r="X468" s="60"/>
    </row>
    <row r="469" spans="1:24" ht="27.75" customHeight="1">
      <c r="A469" s="285">
        <v>14</v>
      </c>
      <c r="B469" s="312"/>
      <c r="C469" s="16"/>
      <c r="D469" s="15"/>
      <c r="E469" s="253"/>
      <c r="F469" s="314"/>
      <c r="G469" s="313"/>
      <c r="H469" s="18"/>
      <c r="I469" s="50"/>
      <c r="J469" s="50"/>
      <c r="K469" s="50"/>
      <c r="L469" s="50"/>
      <c r="M469" s="50"/>
      <c r="N469" s="50"/>
      <c r="O469" s="50"/>
      <c r="P469" s="50"/>
      <c r="Q469" s="57"/>
      <c r="R469" s="58"/>
      <c r="S469" s="58"/>
      <c r="T469" s="58"/>
      <c r="U469" s="58"/>
      <c r="V469" s="312"/>
      <c r="W469" s="80"/>
      <c r="X469" s="81"/>
    </row>
    <row r="470" spans="1:24" ht="27.75" customHeight="1">
      <c r="A470" s="286">
        <v>15</v>
      </c>
      <c r="B470" s="312"/>
      <c r="C470" s="16"/>
      <c r="D470" s="15"/>
      <c r="E470" s="253"/>
      <c r="F470" s="314"/>
      <c r="G470" s="313"/>
      <c r="H470" s="18"/>
      <c r="I470" s="50"/>
      <c r="J470" s="50"/>
      <c r="K470" s="50"/>
      <c r="L470" s="50"/>
      <c r="M470" s="50"/>
      <c r="N470" s="50"/>
      <c r="O470" s="50"/>
      <c r="P470" s="50"/>
      <c r="Q470" s="280"/>
      <c r="R470" s="58"/>
      <c r="S470" s="58"/>
      <c r="T470" s="58"/>
      <c r="U470" s="58"/>
      <c r="V470" s="312"/>
      <c r="W470" s="258"/>
      <c r="X470" s="259"/>
    </row>
    <row r="471" spans="1:24" ht="27.75" customHeight="1">
      <c r="A471" s="286">
        <v>16</v>
      </c>
      <c r="B471" s="312"/>
      <c r="C471" s="16"/>
      <c r="D471" s="15"/>
      <c r="E471" s="253"/>
      <c r="F471" s="314"/>
      <c r="G471" s="313"/>
      <c r="H471" s="18"/>
      <c r="I471" s="50"/>
      <c r="J471" s="50"/>
      <c r="K471" s="50"/>
      <c r="L471" s="50"/>
      <c r="M471" s="50"/>
      <c r="N471" s="50"/>
      <c r="O471" s="50"/>
      <c r="P471" s="50"/>
      <c r="Q471" s="280"/>
      <c r="R471" s="58"/>
      <c r="S471" s="58"/>
      <c r="T471" s="58"/>
      <c r="U471" s="58"/>
      <c r="V471" s="312"/>
      <c r="W471" s="258"/>
      <c r="X471" s="259"/>
    </row>
    <row r="472" spans="1:24" ht="39.950000000000003" customHeight="1">
      <c r="A472" s="286">
        <v>17</v>
      </c>
      <c r="B472" s="312"/>
      <c r="C472" s="16"/>
      <c r="D472" s="15"/>
      <c r="E472" s="253"/>
      <c r="F472" s="314"/>
      <c r="G472" s="313"/>
      <c r="H472" s="18"/>
      <c r="I472" s="50"/>
      <c r="J472" s="50"/>
      <c r="K472" s="50"/>
      <c r="L472" s="50"/>
      <c r="M472" s="50"/>
      <c r="N472" s="50"/>
      <c r="O472" s="50"/>
      <c r="P472" s="50"/>
      <c r="Q472" s="280"/>
      <c r="R472" s="58"/>
      <c r="S472" s="58"/>
      <c r="T472" s="58"/>
      <c r="U472" s="58"/>
      <c r="V472" s="312"/>
      <c r="W472" s="258"/>
      <c r="X472" s="259"/>
    </row>
    <row r="473" spans="1:24" ht="27.75" customHeight="1">
      <c r="A473" s="286">
        <v>18</v>
      </c>
      <c r="B473" s="312"/>
      <c r="C473" s="16"/>
      <c r="D473" s="15"/>
      <c r="E473" s="253"/>
      <c r="F473" s="314"/>
      <c r="G473" s="313"/>
      <c r="H473" s="18"/>
      <c r="I473" s="50"/>
      <c r="J473" s="50"/>
      <c r="K473" s="50"/>
      <c r="L473" s="50"/>
      <c r="M473" s="50"/>
      <c r="N473" s="50"/>
      <c r="O473" s="50"/>
      <c r="P473" s="50"/>
      <c r="Q473" s="280"/>
      <c r="R473" s="58"/>
      <c r="S473" s="58"/>
      <c r="T473" s="58"/>
      <c r="U473" s="58"/>
      <c r="V473" s="312"/>
      <c r="W473" s="258"/>
      <c r="X473" s="259"/>
    </row>
    <row r="474" spans="1:24" ht="27.75" customHeight="1">
      <c r="A474" s="286">
        <v>19</v>
      </c>
      <c r="B474" s="312"/>
      <c r="C474" s="16"/>
      <c r="D474" s="15"/>
      <c r="E474" s="253"/>
      <c r="F474" s="314"/>
      <c r="G474" s="313"/>
      <c r="H474" s="18"/>
      <c r="I474" s="50"/>
      <c r="J474" s="50"/>
      <c r="K474" s="50"/>
      <c r="L474" s="50"/>
      <c r="M474" s="50"/>
      <c r="N474" s="50"/>
      <c r="O474" s="50"/>
      <c r="P474" s="50"/>
      <c r="Q474" s="280"/>
      <c r="R474" s="58"/>
      <c r="S474" s="58"/>
      <c r="T474" s="58"/>
      <c r="U474" s="58"/>
      <c r="V474" s="312"/>
      <c r="W474" s="258"/>
      <c r="X474" s="259"/>
    </row>
    <row r="475" spans="1:24" ht="27.75" customHeight="1">
      <c r="A475" s="286">
        <v>20</v>
      </c>
      <c r="B475" s="312"/>
      <c r="C475" s="16"/>
      <c r="D475" s="15"/>
      <c r="E475" s="253"/>
      <c r="F475" s="314"/>
      <c r="G475" s="313"/>
      <c r="H475" s="18"/>
      <c r="I475" s="50"/>
      <c r="J475" s="50"/>
      <c r="K475" s="50"/>
      <c r="L475" s="50"/>
      <c r="M475" s="50"/>
      <c r="N475" s="50"/>
      <c r="O475" s="50"/>
      <c r="P475" s="50"/>
      <c r="Q475" s="280"/>
      <c r="R475" s="58"/>
      <c r="S475" s="58"/>
      <c r="T475" s="58"/>
      <c r="U475" s="58"/>
      <c r="V475" s="312"/>
      <c r="W475" s="258"/>
      <c r="X475" s="259"/>
    </row>
    <row r="476" spans="1:24" ht="27.75" customHeight="1">
      <c r="A476" s="286">
        <v>21</v>
      </c>
      <c r="B476" s="312"/>
      <c r="C476" s="16"/>
      <c r="D476" s="15"/>
      <c r="E476" s="253"/>
      <c r="F476" s="314"/>
      <c r="G476" s="313"/>
      <c r="H476" s="18"/>
      <c r="I476" s="50"/>
      <c r="J476" s="50"/>
      <c r="K476" s="50"/>
      <c r="L476" s="50"/>
      <c r="M476" s="50"/>
      <c r="N476" s="50"/>
      <c r="O476" s="50"/>
      <c r="P476" s="50"/>
      <c r="Q476" s="280"/>
      <c r="R476" s="58"/>
      <c r="S476" s="58"/>
      <c r="T476" s="58"/>
      <c r="U476" s="58"/>
      <c r="V476" s="312"/>
      <c r="W476" s="258"/>
      <c r="X476" s="259"/>
    </row>
    <row r="477" spans="1:24" ht="39.6" customHeight="1">
      <c r="A477" s="286">
        <v>22</v>
      </c>
      <c r="B477" s="312"/>
      <c r="C477" s="16"/>
      <c r="D477" s="15"/>
      <c r="E477" s="253"/>
      <c r="F477" s="314"/>
      <c r="G477" s="313"/>
      <c r="H477" s="18"/>
      <c r="I477" s="50"/>
      <c r="J477" s="50"/>
      <c r="K477" s="50"/>
      <c r="L477" s="50"/>
      <c r="M477" s="50"/>
      <c r="N477" s="50"/>
      <c r="O477" s="50"/>
      <c r="P477" s="50"/>
      <c r="Q477" s="280"/>
      <c r="R477" s="58"/>
      <c r="S477" s="58"/>
      <c r="T477" s="58"/>
      <c r="U477" s="58"/>
      <c r="V477" s="312"/>
      <c r="W477" s="258"/>
      <c r="X477" s="259"/>
    </row>
    <row r="478" spans="1:24" ht="27.75" customHeight="1">
      <c r="A478" s="286">
        <v>23</v>
      </c>
      <c r="B478" s="312"/>
      <c r="C478" s="16"/>
      <c r="D478" s="15"/>
      <c r="E478" s="253"/>
      <c r="F478" s="314"/>
      <c r="G478" s="313"/>
      <c r="H478" s="18"/>
      <c r="I478" s="50"/>
      <c r="J478" s="50"/>
      <c r="K478" s="50"/>
      <c r="L478" s="50"/>
      <c r="M478" s="50"/>
      <c r="N478" s="50"/>
      <c r="O478" s="50"/>
      <c r="P478" s="50"/>
      <c r="Q478" s="280"/>
      <c r="R478" s="58"/>
      <c r="S478" s="58"/>
      <c r="T478" s="58"/>
      <c r="U478" s="58"/>
      <c r="V478" s="312"/>
      <c r="W478" s="258"/>
      <c r="X478" s="259"/>
    </row>
    <row r="479" spans="1:24" ht="27.75" customHeight="1">
      <c r="A479" s="286">
        <v>24</v>
      </c>
      <c r="B479" s="312"/>
      <c r="C479" s="16"/>
      <c r="D479" s="15"/>
      <c r="E479" s="253"/>
      <c r="F479" s="314"/>
      <c r="G479" s="313"/>
      <c r="H479" s="18"/>
      <c r="I479" s="50"/>
      <c r="J479" s="50"/>
      <c r="K479" s="50"/>
      <c r="L479" s="50"/>
      <c r="M479" s="50"/>
      <c r="N479" s="50"/>
      <c r="O479" s="50"/>
      <c r="P479" s="50"/>
      <c r="Q479" s="280"/>
      <c r="R479" s="58"/>
      <c r="S479" s="58"/>
      <c r="T479" s="58"/>
      <c r="U479" s="58"/>
      <c r="V479" s="312"/>
      <c r="W479" s="258"/>
      <c r="X479" s="259"/>
    </row>
    <row r="480" spans="1:24" ht="38.450000000000003" customHeight="1">
      <c r="A480" s="286">
        <v>25</v>
      </c>
      <c r="B480" s="312"/>
      <c r="C480" s="16"/>
      <c r="D480" s="15"/>
      <c r="E480" s="253"/>
      <c r="F480" s="314"/>
      <c r="G480" s="313"/>
      <c r="H480" s="18"/>
      <c r="I480" s="50"/>
      <c r="J480" s="50"/>
      <c r="K480" s="50"/>
      <c r="L480" s="50"/>
      <c r="M480" s="50"/>
      <c r="N480" s="50"/>
      <c r="O480" s="50"/>
      <c r="P480" s="50"/>
      <c r="Q480" s="280"/>
      <c r="R480" s="58"/>
      <c r="S480" s="58"/>
      <c r="T480" s="58"/>
      <c r="U480" s="58"/>
      <c r="V480" s="312"/>
      <c r="W480" s="258"/>
      <c r="X480" s="259"/>
    </row>
    <row r="481" spans="1:24" ht="27.75" customHeight="1">
      <c r="A481" s="286">
        <v>26</v>
      </c>
      <c r="B481" s="312"/>
      <c r="C481" s="16"/>
      <c r="D481" s="15"/>
      <c r="E481" s="253"/>
      <c r="F481" s="314"/>
      <c r="G481" s="313"/>
      <c r="H481" s="18"/>
      <c r="I481" s="50"/>
      <c r="J481" s="50"/>
      <c r="K481" s="50"/>
      <c r="L481" s="50"/>
      <c r="M481" s="50"/>
      <c r="N481" s="50"/>
      <c r="O481" s="50"/>
      <c r="P481" s="50"/>
      <c r="Q481" s="280"/>
      <c r="R481" s="58"/>
      <c r="S481" s="58"/>
      <c r="T481" s="58"/>
      <c r="U481" s="58"/>
      <c r="V481" s="312"/>
      <c r="W481" s="258"/>
      <c r="X481" s="259"/>
    </row>
    <row r="482" spans="1:24" ht="27.75" customHeight="1">
      <c r="A482" s="286">
        <v>27</v>
      </c>
      <c r="B482" s="312"/>
      <c r="C482" s="16"/>
      <c r="D482" s="15"/>
      <c r="E482" s="253"/>
      <c r="F482" s="314"/>
      <c r="G482" s="313"/>
      <c r="H482" s="18"/>
      <c r="I482" s="50"/>
      <c r="J482" s="50"/>
      <c r="K482" s="50"/>
      <c r="L482" s="50"/>
      <c r="M482" s="50"/>
      <c r="N482" s="50"/>
      <c r="O482" s="50"/>
      <c r="P482" s="50"/>
      <c r="Q482" s="280"/>
      <c r="R482" s="58"/>
      <c r="S482" s="58"/>
      <c r="T482" s="58"/>
      <c r="U482" s="58"/>
      <c r="V482" s="312"/>
      <c r="W482" s="258"/>
      <c r="X482" s="259"/>
    </row>
    <row r="483" spans="1:24" ht="42" customHeight="1">
      <c r="A483" s="286">
        <v>28</v>
      </c>
      <c r="B483" s="312"/>
      <c r="C483" s="16"/>
      <c r="D483" s="15"/>
      <c r="E483" s="253"/>
      <c r="F483" s="314"/>
      <c r="G483" s="313"/>
      <c r="H483" s="18"/>
      <c r="I483" s="50"/>
      <c r="J483" s="50"/>
      <c r="K483" s="50"/>
      <c r="L483" s="50"/>
      <c r="M483" s="50"/>
      <c r="N483" s="50"/>
      <c r="O483" s="50"/>
      <c r="P483" s="50"/>
      <c r="Q483" s="280"/>
      <c r="R483" s="58"/>
      <c r="S483" s="58"/>
      <c r="T483" s="58"/>
      <c r="U483" s="58"/>
      <c r="V483" s="312"/>
      <c r="W483" s="258"/>
      <c r="X483" s="259"/>
    </row>
    <row r="484" spans="1:24" ht="27.75" customHeight="1">
      <c r="A484" s="286">
        <v>29</v>
      </c>
      <c r="B484" s="312"/>
      <c r="C484" s="16"/>
      <c r="D484" s="15"/>
      <c r="E484" s="253"/>
      <c r="F484" s="314"/>
      <c r="G484" s="313"/>
      <c r="H484" s="18"/>
      <c r="I484" s="50"/>
      <c r="J484" s="50"/>
      <c r="K484" s="50"/>
      <c r="L484" s="50"/>
      <c r="M484" s="50"/>
      <c r="N484" s="50"/>
      <c r="O484" s="50"/>
      <c r="P484" s="50"/>
      <c r="Q484" s="280"/>
      <c r="R484" s="58"/>
      <c r="S484" s="58"/>
      <c r="T484" s="58"/>
      <c r="U484" s="58"/>
      <c r="V484" s="312"/>
      <c r="W484" s="258"/>
      <c r="X484" s="259"/>
    </row>
    <row r="485" spans="1:24" ht="27.75" customHeight="1">
      <c r="A485" s="286">
        <v>30</v>
      </c>
      <c r="B485" s="312"/>
      <c r="C485" s="16"/>
      <c r="D485" s="15"/>
      <c r="E485" s="253"/>
      <c r="F485" s="314"/>
      <c r="G485" s="313"/>
      <c r="H485" s="18"/>
      <c r="I485" s="50"/>
      <c r="J485" s="50"/>
      <c r="K485" s="50"/>
      <c r="L485" s="50"/>
      <c r="M485" s="50"/>
      <c r="N485" s="50"/>
      <c r="O485" s="50"/>
      <c r="P485" s="50"/>
      <c r="Q485" s="280"/>
      <c r="R485" s="58"/>
      <c r="S485" s="58"/>
      <c r="T485" s="58"/>
      <c r="U485" s="58"/>
      <c r="V485" s="312"/>
      <c r="W485" s="258"/>
      <c r="X485" s="259"/>
    </row>
    <row r="486" spans="1:24" ht="27.75" customHeight="1">
      <c r="A486" s="286">
        <v>31</v>
      </c>
      <c r="B486" s="312"/>
      <c r="C486" s="16"/>
      <c r="D486" s="15"/>
      <c r="E486" s="253"/>
      <c r="F486" s="314"/>
      <c r="G486" s="313"/>
      <c r="H486" s="18"/>
      <c r="I486" s="50"/>
      <c r="J486" s="50"/>
      <c r="K486" s="50"/>
      <c r="L486" s="50"/>
      <c r="M486" s="50"/>
      <c r="N486" s="50"/>
      <c r="O486" s="50"/>
      <c r="P486" s="50"/>
      <c r="Q486" s="280"/>
      <c r="R486" s="58"/>
      <c r="S486" s="58"/>
      <c r="T486" s="58"/>
      <c r="U486" s="58"/>
      <c r="V486" s="312"/>
      <c r="W486" s="258"/>
      <c r="X486" s="259"/>
    </row>
    <row r="487" spans="1:24" ht="27.75" customHeight="1">
      <c r="A487" s="286">
        <v>32</v>
      </c>
      <c r="B487" s="312"/>
      <c r="C487" s="16"/>
      <c r="D487" s="15"/>
      <c r="E487" s="253"/>
      <c r="F487" s="314"/>
      <c r="G487" s="313"/>
      <c r="H487" s="18"/>
      <c r="I487" s="50"/>
      <c r="J487" s="50"/>
      <c r="K487" s="50"/>
      <c r="L487" s="50"/>
      <c r="M487" s="50"/>
      <c r="N487" s="50"/>
      <c r="O487" s="50"/>
      <c r="P487" s="50"/>
      <c r="Q487" s="280"/>
      <c r="R487" s="58"/>
      <c r="S487" s="58"/>
      <c r="T487" s="58"/>
      <c r="U487" s="58"/>
      <c r="V487" s="312"/>
      <c r="W487" s="258"/>
      <c r="X487" s="259"/>
    </row>
    <row r="488" spans="1:24" ht="27.75" customHeight="1">
      <c r="A488" s="286">
        <v>33</v>
      </c>
      <c r="B488" s="312"/>
      <c r="C488" s="16"/>
      <c r="D488" s="15"/>
      <c r="E488" s="253"/>
      <c r="F488" s="314"/>
      <c r="G488" s="313"/>
      <c r="H488" s="18"/>
      <c r="I488" s="50"/>
      <c r="J488" s="50"/>
      <c r="K488" s="50"/>
      <c r="L488" s="50"/>
      <c r="M488" s="50"/>
      <c r="N488" s="50"/>
      <c r="O488" s="50"/>
      <c r="P488" s="50"/>
      <c r="Q488" s="280"/>
      <c r="R488" s="58"/>
      <c r="S488" s="58"/>
      <c r="T488" s="58"/>
      <c r="U488" s="58"/>
      <c r="V488" s="312"/>
      <c r="W488" s="258"/>
      <c r="X488" s="259"/>
    </row>
    <row r="489" spans="1:24" ht="40.5" customHeight="1">
      <c r="A489" s="286">
        <v>34</v>
      </c>
      <c r="B489" s="312"/>
      <c r="C489" s="16"/>
      <c r="D489" s="15"/>
      <c r="E489" s="253"/>
      <c r="F489" s="314"/>
      <c r="G489" s="313"/>
      <c r="H489" s="18"/>
      <c r="I489" s="50"/>
      <c r="J489" s="50"/>
      <c r="K489" s="50"/>
      <c r="L489" s="50"/>
      <c r="M489" s="50"/>
      <c r="N489" s="50"/>
      <c r="O489" s="50"/>
      <c r="P489" s="50"/>
      <c r="Q489" s="280"/>
      <c r="R489" s="58"/>
      <c r="S489" s="58"/>
      <c r="T489" s="58"/>
      <c r="U489" s="58"/>
      <c r="V489" s="312"/>
      <c r="W489" s="258"/>
      <c r="X489" s="259"/>
    </row>
    <row r="490" spans="1:24" ht="27.75" customHeight="1">
      <c r="A490" s="286">
        <v>35</v>
      </c>
      <c r="B490" s="312"/>
      <c r="C490" s="16"/>
      <c r="D490" s="15"/>
      <c r="E490" s="253"/>
      <c r="F490" s="314"/>
      <c r="G490" s="313"/>
      <c r="H490" s="18"/>
      <c r="I490" s="50"/>
      <c r="J490" s="50"/>
      <c r="K490" s="50"/>
      <c r="L490" s="50"/>
      <c r="M490" s="50"/>
      <c r="N490" s="50"/>
      <c r="O490" s="50"/>
      <c r="P490" s="50"/>
      <c r="Q490" s="280"/>
      <c r="R490" s="58"/>
      <c r="S490" s="58"/>
      <c r="T490" s="58"/>
      <c r="U490" s="58"/>
      <c r="V490" s="312"/>
      <c r="W490" s="258"/>
      <c r="X490" s="259"/>
    </row>
    <row r="491" spans="1:24" ht="36.6" customHeight="1">
      <c r="A491" s="286">
        <v>36</v>
      </c>
      <c r="B491" s="312"/>
      <c r="C491" s="16"/>
      <c r="D491" s="15"/>
      <c r="E491" s="253"/>
      <c r="F491" s="314"/>
      <c r="G491" s="313"/>
      <c r="H491" s="18"/>
      <c r="I491" s="50"/>
      <c r="J491" s="50"/>
      <c r="K491" s="50"/>
      <c r="L491" s="50"/>
      <c r="M491" s="50"/>
      <c r="N491" s="50"/>
      <c r="O491" s="50"/>
      <c r="P491" s="50"/>
      <c r="Q491" s="280"/>
      <c r="R491" s="58"/>
      <c r="S491" s="58"/>
      <c r="T491" s="58"/>
      <c r="U491" s="58"/>
      <c r="V491" s="312"/>
      <c r="W491" s="258"/>
      <c r="X491" s="259"/>
    </row>
    <row r="492" spans="1:24" ht="39.6" customHeight="1">
      <c r="A492" s="286">
        <v>37</v>
      </c>
      <c r="B492" s="312"/>
      <c r="C492" s="16"/>
      <c r="D492" s="15"/>
      <c r="E492" s="253"/>
      <c r="F492" s="314"/>
      <c r="G492" s="313"/>
      <c r="H492" s="18"/>
      <c r="I492" s="50"/>
      <c r="J492" s="50"/>
      <c r="K492" s="50"/>
      <c r="L492" s="50"/>
      <c r="M492" s="50"/>
      <c r="N492" s="50"/>
      <c r="O492" s="50"/>
      <c r="P492" s="50"/>
      <c r="Q492" s="280"/>
      <c r="R492" s="58"/>
      <c r="S492" s="58"/>
      <c r="T492" s="58"/>
      <c r="U492" s="58"/>
      <c r="V492" s="312"/>
      <c r="W492" s="258"/>
      <c r="X492" s="259"/>
    </row>
    <row r="493" spans="1:24" ht="38.450000000000003" customHeight="1">
      <c r="A493" s="286">
        <v>38</v>
      </c>
      <c r="B493" s="312"/>
      <c r="C493" s="16"/>
      <c r="D493" s="15"/>
      <c r="E493" s="253"/>
      <c r="F493" s="314"/>
      <c r="G493" s="313"/>
      <c r="H493" s="18"/>
      <c r="I493" s="50"/>
      <c r="J493" s="50"/>
      <c r="K493" s="50"/>
      <c r="L493" s="50"/>
      <c r="M493" s="50"/>
      <c r="N493" s="50"/>
      <c r="O493" s="50"/>
      <c r="P493" s="50"/>
      <c r="Q493" s="280"/>
      <c r="R493" s="58"/>
      <c r="S493" s="58"/>
      <c r="T493" s="58"/>
      <c r="U493" s="58"/>
      <c r="V493" s="312"/>
      <c r="W493" s="258"/>
      <c r="X493" s="259"/>
    </row>
    <row r="494" spans="1:24" ht="36.950000000000003" customHeight="1">
      <c r="A494" s="286">
        <v>39</v>
      </c>
      <c r="B494" s="312"/>
      <c r="C494" s="16"/>
      <c r="D494" s="15"/>
      <c r="E494" s="253"/>
      <c r="F494" s="314"/>
      <c r="G494" s="313"/>
      <c r="H494" s="18"/>
      <c r="I494" s="50"/>
      <c r="J494" s="50"/>
      <c r="K494" s="50"/>
      <c r="L494" s="50"/>
      <c r="M494" s="50"/>
      <c r="N494" s="50"/>
      <c r="O494" s="50"/>
      <c r="P494" s="50"/>
      <c r="Q494" s="280"/>
      <c r="R494" s="58"/>
      <c r="S494" s="58"/>
      <c r="T494" s="58"/>
      <c r="U494" s="58"/>
      <c r="V494" s="312"/>
      <c r="W494" s="258"/>
      <c r="X494" s="259"/>
    </row>
    <row r="495" spans="1:24" ht="27.75" customHeight="1">
      <c r="A495" s="286">
        <v>40</v>
      </c>
      <c r="B495" s="312"/>
      <c r="C495" s="16"/>
      <c r="D495" s="15"/>
      <c r="E495" s="253"/>
      <c r="F495" s="314"/>
      <c r="G495" s="313"/>
      <c r="H495" s="18"/>
      <c r="I495" s="50"/>
      <c r="J495" s="50"/>
      <c r="K495" s="50"/>
      <c r="L495" s="50"/>
      <c r="M495" s="50"/>
      <c r="N495" s="50"/>
      <c r="O495" s="50"/>
      <c r="P495" s="50"/>
      <c r="Q495" s="280"/>
      <c r="R495" s="58"/>
      <c r="S495" s="58"/>
      <c r="T495" s="58"/>
      <c r="U495" s="58"/>
      <c r="V495" s="312"/>
      <c r="W495" s="258"/>
      <c r="X495" s="259"/>
    </row>
    <row r="496" spans="1:24" ht="38.1" customHeight="1">
      <c r="A496" s="286">
        <v>41</v>
      </c>
      <c r="B496" s="312"/>
      <c r="C496" s="16"/>
      <c r="D496" s="15"/>
      <c r="E496" s="253"/>
      <c r="F496" s="314"/>
      <c r="G496" s="313"/>
      <c r="H496" s="18"/>
      <c r="I496" s="50"/>
      <c r="J496" s="50"/>
      <c r="K496" s="50"/>
      <c r="L496" s="50"/>
      <c r="M496" s="50"/>
      <c r="N496" s="50"/>
      <c r="O496" s="50"/>
      <c r="P496" s="50"/>
      <c r="Q496" s="280"/>
      <c r="R496" s="58"/>
      <c r="S496" s="58"/>
      <c r="T496" s="58"/>
      <c r="U496" s="58"/>
      <c r="V496" s="312"/>
      <c r="W496" s="258"/>
      <c r="X496" s="259"/>
    </row>
    <row r="497" spans="1:24" ht="27.75" customHeight="1">
      <c r="A497" s="286">
        <v>42</v>
      </c>
      <c r="B497" s="312"/>
      <c r="C497" s="16"/>
      <c r="D497" s="15"/>
      <c r="E497" s="253"/>
      <c r="F497" s="314"/>
      <c r="G497" s="313"/>
      <c r="H497" s="18"/>
      <c r="I497" s="50"/>
      <c r="J497" s="50"/>
      <c r="K497" s="50"/>
      <c r="L497" s="50"/>
      <c r="M497" s="50"/>
      <c r="N497" s="50"/>
      <c r="O497" s="50"/>
      <c r="P497" s="50"/>
      <c r="Q497" s="280"/>
      <c r="R497" s="58"/>
      <c r="S497" s="58"/>
      <c r="T497" s="58"/>
      <c r="U497" s="58"/>
      <c r="V497" s="312"/>
      <c r="W497" s="258"/>
      <c r="X497" s="259"/>
    </row>
    <row r="498" spans="1:24" ht="27.75" customHeight="1">
      <c r="A498" s="286">
        <v>43</v>
      </c>
      <c r="B498" s="312"/>
      <c r="C498" s="16"/>
      <c r="D498" s="15"/>
      <c r="E498" s="253"/>
      <c r="F498" s="314"/>
      <c r="G498" s="313"/>
      <c r="H498" s="18"/>
      <c r="I498" s="50"/>
      <c r="J498" s="50"/>
      <c r="K498" s="50"/>
      <c r="L498" s="50"/>
      <c r="M498" s="50"/>
      <c r="N498" s="50"/>
      <c r="O498" s="50"/>
      <c r="P498" s="50"/>
      <c r="Q498" s="280"/>
      <c r="R498" s="58"/>
      <c r="S498" s="58"/>
      <c r="T498" s="58"/>
      <c r="U498" s="58"/>
      <c r="V498" s="312"/>
      <c r="W498" s="258"/>
      <c r="X498" s="259"/>
    </row>
    <row r="499" spans="1:24" ht="27.75" customHeight="1">
      <c r="A499" s="286">
        <v>44</v>
      </c>
      <c r="B499" s="312"/>
      <c r="C499" s="16"/>
      <c r="D499" s="15"/>
      <c r="E499" s="253"/>
      <c r="F499" s="314"/>
      <c r="G499" s="313"/>
      <c r="H499" s="18"/>
      <c r="I499" s="50"/>
      <c r="J499" s="50"/>
      <c r="K499" s="50"/>
      <c r="L499" s="50"/>
      <c r="M499" s="50"/>
      <c r="N499" s="50"/>
      <c r="O499" s="50"/>
      <c r="P499" s="50"/>
      <c r="Q499" s="280"/>
      <c r="R499" s="58"/>
      <c r="S499" s="58"/>
      <c r="T499" s="58"/>
      <c r="U499" s="58"/>
      <c r="V499" s="312"/>
      <c r="W499" s="258"/>
      <c r="X499" s="259"/>
    </row>
    <row r="500" spans="1:24" ht="27.75" customHeight="1">
      <c r="A500" s="286">
        <v>45</v>
      </c>
      <c r="B500" s="312"/>
      <c r="C500" s="16"/>
      <c r="D500" s="15"/>
      <c r="E500" s="253"/>
      <c r="F500" s="314"/>
      <c r="G500" s="313"/>
      <c r="H500" s="18"/>
      <c r="I500" s="50"/>
      <c r="J500" s="50"/>
      <c r="K500" s="50"/>
      <c r="L500" s="50"/>
      <c r="M500" s="50"/>
      <c r="N500" s="50"/>
      <c r="O500" s="50"/>
      <c r="P500" s="50"/>
      <c r="Q500" s="280"/>
      <c r="R500" s="58"/>
      <c r="S500" s="58"/>
      <c r="T500" s="58"/>
      <c r="U500" s="58"/>
      <c r="V500" s="312"/>
      <c r="W500" s="258"/>
      <c r="X500" s="259"/>
    </row>
    <row r="501" spans="1:24" ht="27.75" customHeight="1">
      <c r="A501" s="286">
        <v>46</v>
      </c>
      <c r="B501" s="312"/>
      <c r="C501" s="16"/>
      <c r="D501" s="15"/>
      <c r="E501" s="253"/>
      <c r="F501" s="314"/>
      <c r="G501" s="313"/>
      <c r="H501" s="18"/>
      <c r="I501" s="50"/>
      <c r="J501" s="50"/>
      <c r="K501" s="50"/>
      <c r="L501" s="50"/>
      <c r="M501" s="50"/>
      <c r="N501" s="50"/>
      <c r="O501" s="50"/>
      <c r="P501" s="50"/>
      <c r="Q501" s="280"/>
      <c r="R501" s="58"/>
      <c r="S501" s="58"/>
      <c r="T501" s="58"/>
      <c r="U501" s="58"/>
      <c r="V501" s="312"/>
      <c r="W501" s="258"/>
      <c r="X501" s="259"/>
    </row>
    <row r="502" spans="1:24" ht="27.75" customHeight="1">
      <c r="A502" s="286">
        <v>47</v>
      </c>
      <c r="B502" s="312"/>
      <c r="C502" s="16"/>
      <c r="D502" s="15"/>
      <c r="E502" s="253"/>
      <c r="F502" s="314"/>
      <c r="G502" s="313"/>
      <c r="H502" s="18"/>
      <c r="I502" s="50"/>
      <c r="J502" s="50"/>
      <c r="K502" s="50"/>
      <c r="L502" s="50"/>
      <c r="M502" s="50"/>
      <c r="N502" s="50"/>
      <c r="O502" s="50"/>
      <c r="P502" s="50"/>
      <c r="Q502" s="280"/>
      <c r="R502" s="58"/>
      <c r="S502" s="58"/>
      <c r="T502" s="58"/>
      <c r="U502" s="58"/>
      <c r="V502" s="312"/>
      <c r="W502" s="258"/>
      <c r="X502" s="259"/>
    </row>
    <row r="503" spans="1:24" ht="27.75" customHeight="1">
      <c r="A503" s="286">
        <v>48</v>
      </c>
      <c r="B503" s="312"/>
      <c r="C503" s="16"/>
      <c r="D503" s="15"/>
      <c r="E503" s="253"/>
      <c r="F503" s="314"/>
      <c r="G503" s="313"/>
      <c r="H503" s="18"/>
      <c r="I503" s="50"/>
      <c r="J503" s="50"/>
      <c r="K503" s="50"/>
      <c r="L503" s="50"/>
      <c r="M503" s="50"/>
      <c r="N503" s="50"/>
      <c r="O503" s="50"/>
      <c r="P503" s="50"/>
      <c r="Q503" s="280"/>
      <c r="R503" s="58"/>
      <c r="S503" s="58"/>
      <c r="T503" s="58"/>
      <c r="U503" s="58"/>
      <c r="V503" s="312"/>
      <c r="W503" s="258"/>
      <c r="X503" s="259"/>
    </row>
    <row r="504" spans="1:24" ht="27.75" customHeight="1">
      <c r="A504" s="286">
        <v>49</v>
      </c>
      <c r="B504" s="312"/>
      <c r="C504" s="16"/>
      <c r="D504" s="15"/>
      <c r="E504" s="253"/>
      <c r="F504" s="314"/>
      <c r="G504" s="313"/>
      <c r="H504" s="18"/>
      <c r="I504" s="50"/>
      <c r="J504" s="50"/>
      <c r="K504" s="50"/>
      <c r="L504" s="50"/>
      <c r="M504" s="50"/>
      <c r="N504" s="50"/>
      <c r="O504" s="50"/>
      <c r="P504" s="50"/>
      <c r="Q504" s="280"/>
      <c r="R504" s="58"/>
      <c r="S504" s="58"/>
      <c r="T504" s="58"/>
      <c r="U504" s="58"/>
      <c r="V504" s="312"/>
      <c r="W504" s="258"/>
      <c r="X504" s="259"/>
    </row>
    <row r="505" spans="1:24" ht="27.75" customHeight="1">
      <c r="A505" s="286"/>
      <c r="B505" s="288"/>
      <c r="C505" s="289"/>
      <c r="D505" s="288"/>
      <c r="E505" s="289"/>
      <c r="F505" s="287"/>
      <c r="G505" s="290">
        <f>SUM(I505:P505)</f>
        <v>0</v>
      </c>
      <c r="H505" s="290"/>
      <c r="I505" s="291">
        <f t="shared" ref="I505:P505" si="2">SUM(I456:I504)</f>
        <v>0</v>
      </c>
      <c r="J505" s="291">
        <f t="shared" si="2"/>
        <v>0</v>
      </c>
      <c r="K505" s="291">
        <f t="shared" si="2"/>
        <v>0</v>
      </c>
      <c r="L505" s="291">
        <f t="shared" si="2"/>
        <v>0</v>
      </c>
      <c r="M505" s="291">
        <f t="shared" si="2"/>
        <v>0</v>
      </c>
      <c r="N505" s="291">
        <f t="shared" si="2"/>
        <v>0</v>
      </c>
      <c r="O505" s="291">
        <f t="shared" si="2"/>
        <v>0</v>
      </c>
      <c r="P505" s="291">
        <f t="shared" si="2"/>
        <v>0</v>
      </c>
      <c r="Q505" s="280"/>
      <c r="R505" s="281"/>
      <c r="S505" s="281"/>
      <c r="T505" s="281"/>
      <c r="U505" s="281"/>
      <c r="V505" s="292"/>
      <c r="W505" s="258"/>
      <c r="X505" s="259"/>
    </row>
    <row r="506" spans="1:24" ht="27.75" customHeight="1">
      <c r="A506" s="28" t="s">
        <v>237</v>
      </c>
      <c r="B506" s="29"/>
      <c r="C506" s="29"/>
      <c r="D506" s="29"/>
      <c r="E506" s="29"/>
      <c r="F506" s="29"/>
      <c r="G506" s="29"/>
      <c r="H506" s="29"/>
      <c r="I506" s="29"/>
      <c r="J506" s="29"/>
      <c r="K506" s="29"/>
      <c r="L506" s="29"/>
      <c r="M506" s="29"/>
      <c r="N506" s="498" t="s">
        <v>205</v>
      </c>
      <c r="O506" s="498"/>
      <c r="P506" s="498"/>
      <c r="Q506" s="498"/>
      <c r="R506" s="498"/>
      <c r="S506" s="498">
        <f>G510</f>
        <v>0</v>
      </c>
      <c r="T506" s="498"/>
      <c r="U506" s="499" t="s">
        <v>206</v>
      </c>
      <c r="V506" s="499"/>
    </row>
    <row r="507" spans="1:24" ht="27.75" customHeight="1">
      <c r="A507" s="30" t="s">
        <v>207</v>
      </c>
      <c r="B507" s="31" t="s">
        <v>208</v>
      </c>
      <c r="C507" s="31" t="s">
        <v>209</v>
      </c>
      <c r="D507" s="30" t="s">
        <v>211</v>
      </c>
      <c r="E507" s="30" t="s">
        <v>211</v>
      </c>
      <c r="F507" s="31" t="s">
        <v>212</v>
      </c>
      <c r="G507" s="30" t="s">
        <v>213</v>
      </c>
      <c r="H507" s="30" t="s">
        <v>214</v>
      </c>
      <c r="I507" s="52" t="s">
        <v>214</v>
      </c>
      <c r="J507" s="52"/>
      <c r="K507" s="52"/>
      <c r="L507" s="52"/>
      <c r="M507" s="52"/>
      <c r="N507" s="52"/>
      <c r="O507" s="52"/>
      <c r="P507" s="52"/>
      <c r="Q507" s="62"/>
      <c r="R507" s="500" t="s">
        <v>215</v>
      </c>
      <c r="S507" s="500"/>
      <c r="T507" s="500"/>
      <c r="U507" s="500"/>
      <c r="V507" s="31" t="s">
        <v>216</v>
      </c>
    </row>
    <row r="508" spans="1:24" ht="27.75" customHeight="1" thickBot="1">
      <c r="A508" s="32">
        <v>1</v>
      </c>
      <c r="B508" s="86" t="s">
        <v>272</v>
      </c>
      <c r="C508" s="23"/>
      <c r="D508" s="22"/>
      <c r="E508" s="86"/>
      <c r="F508" s="25"/>
      <c r="G508" s="36"/>
      <c r="H508" s="24"/>
      <c r="I508" s="50"/>
      <c r="J508" s="50"/>
      <c r="K508" s="50"/>
      <c r="L508" s="50"/>
      <c r="M508" s="50"/>
      <c r="N508" s="50"/>
      <c r="O508" s="50"/>
      <c r="P508" s="50"/>
      <c r="Q508" s="57"/>
      <c r="R508" s="58"/>
      <c r="S508" s="58"/>
      <c r="T508" s="58"/>
      <c r="U508" s="58"/>
      <c r="V508" s="35"/>
    </row>
    <row r="509" spans="1:24" ht="27.75" customHeight="1" thickBot="1">
      <c r="A509" s="32"/>
      <c r="B509" s="282"/>
      <c r="C509" s="85"/>
      <c r="D509" s="22"/>
      <c r="E509" s="282"/>
      <c r="F509" s="78"/>
      <c r="G509" s="36"/>
      <c r="H509" s="24"/>
      <c r="I509" s="50"/>
      <c r="J509" s="50"/>
      <c r="K509" s="50"/>
      <c r="L509" s="50"/>
      <c r="M509" s="50"/>
      <c r="N509" s="50"/>
      <c r="O509" s="50"/>
      <c r="P509" s="50"/>
      <c r="Q509" s="57"/>
      <c r="R509" s="58"/>
      <c r="S509" s="58"/>
      <c r="T509" s="58"/>
      <c r="U509" s="58"/>
      <c r="V509" s="35"/>
    </row>
    <row r="510" spans="1:24" ht="27.75" customHeight="1">
      <c r="A510" s="32"/>
      <c r="B510" s="76"/>
      <c r="C510" s="21"/>
      <c r="D510" s="33"/>
      <c r="E510" s="74"/>
      <c r="F510" s="34"/>
      <c r="G510" s="21">
        <f>SUM(I510:P510)</f>
        <v>0</v>
      </c>
      <c r="H510" s="21"/>
      <c r="I510" s="51">
        <f t="shared" ref="I510:P510" si="3">SUM(I508:I509)</f>
        <v>0</v>
      </c>
      <c r="J510" s="51">
        <f t="shared" si="3"/>
        <v>0</v>
      </c>
      <c r="K510" s="51">
        <f t="shared" si="3"/>
        <v>0</v>
      </c>
      <c r="L510" s="51">
        <f t="shared" si="3"/>
        <v>0</v>
      </c>
      <c r="M510" s="51">
        <f t="shared" si="3"/>
        <v>0</v>
      </c>
      <c r="N510" s="51">
        <f t="shared" si="3"/>
        <v>0</v>
      </c>
      <c r="O510" s="51">
        <f t="shared" si="3"/>
        <v>0</v>
      </c>
      <c r="P510" s="51">
        <f t="shared" si="3"/>
        <v>0</v>
      </c>
      <c r="Q510" s="63"/>
      <c r="R510" s="64"/>
      <c r="S510" s="64"/>
      <c r="T510" s="64"/>
      <c r="U510" s="64"/>
      <c r="V510" s="33"/>
    </row>
    <row r="512" spans="1:24" ht="27.75" customHeight="1">
      <c r="C512" s="37"/>
      <c r="D512" s="38" t="s">
        <v>2</v>
      </c>
      <c r="E512" s="38" t="s">
        <v>273</v>
      </c>
      <c r="F512" s="9"/>
    </row>
    <row r="513" spans="2:22" ht="27.75" customHeight="1">
      <c r="C513" s="39" t="s">
        <v>274</v>
      </c>
      <c r="D513" s="40">
        <f>COUNTIF(C9:C509,Parameters!D22)</f>
        <v>0</v>
      </c>
      <c r="E513" s="40">
        <f>COUNTIF(D9:D509,Parameters!F27)</f>
        <v>0</v>
      </c>
      <c r="F513" s="9"/>
    </row>
    <row r="514" spans="2:22" ht="27.75" customHeight="1">
      <c r="C514" s="41"/>
      <c r="D514" s="529">
        <f>SUM(D513:F513)</f>
        <v>0</v>
      </c>
      <c r="E514" s="530"/>
      <c r="F514" s="9"/>
    </row>
    <row r="515" spans="2:22" ht="27.75" customHeight="1">
      <c r="C515" s="41"/>
      <c r="F515" s="9"/>
    </row>
    <row r="516" spans="2:22" ht="27.75" customHeight="1">
      <c r="C516" s="37"/>
      <c r="D516" s="42" t="s">
        <v>2</v>
      </c>
      <c r="E516" s="42" t="s">
        <v>272</v>
      </c>
      <c r="F516" s="9"/>
    </row>
    <row r="517" spans="2:22" ht="27.75" customHeight="1">
      <c r="C517" s="43" t="s">
        <v>275</v>
      </c>
      <c r="D517" s="44">
        <f>COUNTIF(C9:C509,Parameters!D23)</f>
        <v>0</v>
      </c>
      <c r="E517" s="44">
        <f>COUNTIF(D9:D509,Parameters!F35)</f>
        <v>0</v>
      </c>
      <c r="F517" s="9"/>
      <c r="J517" s="531">
        <f>D518+D514</f>
        <v>0</v>
      </c>
      <c r="K517" s="532"/>
      <c r="L517" s="532"/>
    </row>
    <row r="518" spans="2:22" ht="27.75" customHeight="1">
      <c r="D518" s="475">
        <f>SUM(D517:I517)</f>
        <v>0</v>
      </c>
      <c r="E518" s="476"/>
      <c r="F518" s="9"/>
    </row>
    <row r="520" spans="2:22" ht="27.75" customHeight="1">
      <c r="B520" s="478" t="s">
        <v>239</v>
      </c>
      <c r="C520" s="478"/>
      <c r="D520" s="478"/>
      <c r="E520" s="478"/>
      <c r="F520" s="478"/>
      <c r="G520" s="478"/>
      <c r="H520" s="478"/>
      <c r="I520" s="478"/>
      <c r="J520" s="478"/>
      <c r="K520" s="478"/>
      <c r="L520" s="478"/>
      <c r="M520" s="478"/>
      <c r="N520" s="478"/>
      <c r="O520" s="478"/>
      <c r="P520" s="478"/>
      <c r="Q520" s="478"/>
      <c r="R520" s="478"/>
      <c r="S520" s="478"/>
      <c r="T520" s="478"/>
      <c r="U520" s="478"/>
      <c r="V520" s="478"/>
    </row>
    <row r="521" spans="2:22" ht="27.75" customHeight="1">
      <c r="B521" s="479" t="s">
        <v>240</v>
      </c>
      <c r="C521" s="480"/>
      <c r="D521" s="480"/>
      <c r="E521" s="480"/>
      <c r="F521" s="480"/>
      <c r="G521" s="480"/>
      <c r="H521" s="480"/>
      <c r="I521" s="480"/>
      <c r="J521" s="480"/>
      <c r="K521" s="480"/>
      <c r="L521" s="480"/>
      <c r="M521" s="480"/>
      <c r="N521" s="480"/>
      <c r="O521" s="480"/>
      <c r="P521" s="480"/>
      <c r="Q521" s="480"/>
      <c r="R521" s="480"/>
      <c r="S521" s="480"/>
      <c r="T521" s="480"/>
      <c r="U521" s="481"/>
      <c r="V521" s="65" t="s">
        <v>5</v>
      </c>
    </row>
    <row r="522" spans="2:22" ht="27.75" customHeight="1">
      <c r="B522" s="482" t="s">
        <v>241</v>
      </c>
      <c r="C522" s="483"/>
      <c r="D522" s="483"/>
      <c r="E522" s="483"/>
      <c r="F522" s="483"/>
      <c r="G522" s="483"/>
      <c r="H522" s="483"/>
      <c r="I522" s="483"/>
      <c r="J522" s="484"/>
      <c r="K522" s="491" t="s">
        <v>242</v>
      </c>
      <c r="L522" s="492"/>
      <c r="M522" s="492"/>
      <c r="N522" s="492"/>
      <c r="O522" s="492"/>
      <c r="P522" s="492"/>
      <c r="Q522" s="492"/>
      <c r="R522" s="492"/>
      <c r="S522" s="492"/>
      <c r="T522" s="492"/>
      <c r="U522" s="493"/>
      <c r="V522" s="66"/>
    </row>
    <row r="523" spans="2:22" ht="27.75" customHeight="1">
      <c r="B523" s="485"/>
      <c r="C523" s="486"/>
      <c r="D523" s="486"/>
      <c r="E523" s="486"/>
      <c r="F523" s="486"/>
      <c r="G523" s="486"/>
      <c r="H523" s="486"/>
      <c r="I523" s="486"/>
      <c r="J523" s="487"/>
      <c r="K523" s="491" t="s">
        <v>243</v>
      </c>
      <c r="L523" s="492"/>
      <c r="M523" s="492"/>
      <c r="N523" s="492"/>
      <c r="O523" s="492"/>
      <c r="P523" s="492"/>
      <c r="Q523" s="492"/>
      <c r="R523" s="492"/>
      <c r="S523" s="492"/>
      <c r="T523" s="492"/>
      <c r="U523" s="493"/>
      <c r="V523" s="66"/>
    </row>
    <row r="524" spans="2:22" ht="27.75" customHeight="1">
      <c r="B524" s="485"/>
      <c r="C524" s="486"/>
      <c r="D524" s="486"/>
      <c r="E524" s="486"/>
      <c r="F524" s="486"/>
      <c r="G524" s="486"/>
      <c r="H524" s="486"/>
      <c r="I524" s="486"/>
      <c r="J524" s="487"/>
      <c r="K524" s="491" t="s">
        <v>244</v>
      </c>
      <c r="L524" s="492"/>
      <c r="M524" s="492"/>
      <c r="N524" s="492"/>
      <c r="O524" s="492"/>
      <c r="P524" s="492"/>
      <c r="Q524" s="492"/>
      <c r="R524" s="492"/>
      <c r="S524" s="492"/>
      <c r="T524" s="492"/>
      <c r="U524" s="493"/>
      <c r="V524" s="66"/>
    </row>
    <row r="525" spans="2:22" ht="27.75" customHeight="1">
      <c r="B525" s="485"/>
      <c r="C525" s="486"/>
      <c r="D525" s="486"/>
      <c r="E525" s="486"/>
      <c r="F525" s="486"/>
      <c r="G525" s="486"/>
      <c r="H525" s="486"/>
      <c r="I525" s="486"/>
      <c r="J525" s="487"/>
      <c r="K525" s="494" t="s">
        <v>245</v>
      </c>
      <c r="L525" s="494"/>
      <c r="M525" s="494"/>
      <c r="N525" s="494"/>
      <c r="O525" s="494"/>
      <c r="P525" s="494"/>
      <c r="Q525" s="494"/>
      <c r="R525" s="494"/>
      <c r="S525" s="494"/>
      <c r="T525" s="494"/>
      <c r="U525" s="494"/>
      <c r="V525" s="66"/>
    </row>
    <row r="526" spans="2:22" ht="27.75" customHeight="1">
      <c r="B526" s="485"/>
      <c r="C526" s="486"/>
      <c r="D526" s="486"/>
      <c r="E526" s="486"/>
      <c r="F526" s="486"/>
      <c r="G526" s="486"/>
      <c r="H526" s="486"/>
      <c r="I526" s="486"/>
      <c r="J526" s="487"/>
      <c r="K526" s="494" t="s">
        <v>246</v>
      </c>
      <c r="L526" s="494"/>
      <c r="M526" s="494"/>
      <c r="N526" s="494"/>
      <c r="O526" s="494"/>
      <c r="P526" s="494"/>
      <c r="Q526" s="494"/>
      <c r="R526" s="494"/>
      <c r="S526" s="494"/>
      <c r="T526" s="494"/>
      <c r="U526" s="494"/>
      <c r="V526" s="66"/>
    </row>
    <row r="527" spans="2:22" ht="27.75" customHeight="1">
      <c r="B527" s="488"/>
      <c r="C527" s="489"/>
      <c r="D527" s="489"/>
      <c r="E527" s="489"/>
      <c r="F527" s="489"/>
      <c r="G527" s="489"/>
      <c r="H527" s="489"/>
      <c r="I527" s="489"/>
      <c r="J527" s="490"/>
      <c r="K527" s="494" t="s">
        <v>247</v>
      </c>
      <c r="L527" s="494"/>
      <c r="M527" s="494"/>
      <c r="N527" s="494"/>
      <c r="O527" s="494"/>
      <c r="P527" s="494"/>
      <c r="Q527" s="494"/>
      <c r="R527" s="494"/>
      <c r="S527" s="494"/>
      <c r="T527" s="494"/>
      <c r="U527" s="494"/>
      <c r="V527" s="66"/>
    </row>
    <row r="528" spans="2:22" ht="27.75" customHeight="1">
      <c r="B528" s="482" t="s">
        <v>248</v>
      </c>
      <c r="C528" s="483"/>
      <c r="D528" s="483"/>
      <c r="E528" s="483"/>
      <c r="F528" s="483"/>
      <c r="G528" s="483"/>
      <c r="H528" s="483"/>
      <c r="I528" s="483"/>
      <c r="J528" s="484"/>
      <c r="K528" s="477" t="s">
        <v>249</v>
      </c>
      <c r="L528" s="477"/>
      <c r="M528" s="477"/>
      <c r="N528" s="477"/>
      <c r="O528" s="477"/>
      <c r="P528" s="477"/>
      <c r="Q528" s="477"/>
      <c r="R528" s="477"/>
      <c r="S528" s="477"/>
      <c r="T528" s="477"/>
      <c r="U528" s="477"/>
      <c r="V528" s="67"/>
    </row>
    <row r="529" spans="2:22" ht="27.75" customHeight="1">
      <c r="B529" s="485"/>
      <c r="C529" s="486"/>
      <c r="D529" s="486"/>
      <c r="E529" s="486"/>
      <c r="F529" s="486"/>
      <c r="G529" s="486"/>
      <c r="H529" s="486"/>
      <c r="I529" s="486"/>
      <c r="J529" s="487"/>
      <c r="K529" s="477" t="s">
        <v>250</v>
      </c>
      <c r="L529" s="477"/>
      <c r="M529" s="477"/>
      <c r="N529" s="477"/>
      <c r="O529" s="477"/>
      <c r="P529" s="477"/>
      <c r="Q529" s="477"/>
      <c r="R529" s="477"/>
      <c r="S529" s="477"/>
      <c r="T529" s="477"/>
      <c r="U529" s="477"/>
      <c r="V529" s="67"/>
    </row>
    <row r="530" spans="2:22" ht="27.75" customHeight="1">
      <c r="B530" s="485"/>
      <c r="C530" s="486"/>
      <c r="D530" s="486"/>
      <c r="E530" s="486"/>
      <c r="F530" s="486"/>
      <c r="G530" s="486"/>
      <c r="H530" s="486"/>
      <c r="I530" s="486"/>
      <c r="J530" s="487"/>
      <c r="K530" s="477" t="s">
        <v>251</v>
      </c>
      <c r="L530" s="477"/>
      <c r="M530" s="477"/>
      <c r="N530" s="477"/>
      <c r="O530" s="477"/>
      <c r="P530" s="477"/>
      <c r="Q530" s="477"/>
      <c r="R530" s="477"/>
      <c r="S530" s="477"/>
      <c r="T530" s="477"/>
      <c r="U530" s="477"/>
      <c r="V530" s="67"/>
    </row>
    <row r="531" spans="2:22" ht="27.75" customHeight="1">
      <c r="B531" s="485"/>
      <c r="C531" s="486"/>
      <c r="D531" s="486"/>
      <c r="E531" s="486"/>
      <c r="F531" s="486"/>
      <c r="G531" s="486"/>
      <c r="H531" s="486"/>
      <c r="I531" s="486"/>
      <c r="J531" s="487"/>
      <c r="K531" s="477" t="s">
        <v>252</v>
      </c>
      <c r="L531" s="477"/>
      <c r="M531" s="477"/>
      <c r="N531" s="477"/>
      <c r="O531" s="477"/>
      <c r="P531" s="477"/>
      <c r="Q531" s="477"/>
      <c r="R531" s="477"/>
      <c r="S531" s="477"/>
      <c r="T531" s="477"/>
      <c r="U531" s="477"/>
      <c r="V531" s="67"/>
    </row>
    <row r="532" spans="2:22" ht="27.75" customHeight="1">
      <c r="B532" s="485"/>
      <c r="C532" s="486"/>
      <c r="D532" s="486"/>
      <c r="E532" s="486"/>
      <c r="F532" s="486"/>
      <c r="G532" s="486"/>
      <c r="H532" s="486"/>
      <c r="I532" s="486"/>
      <c r="J532" s="487"/>
      <c r="K532" s="477" t="s">
        <v>253</v>
      </c>
      <c r="L532" s="477"/>
      <c r="M532" s="477"/>
      <c r="N532" s="477"/>
      <c r="O532" s="477"/>
      <c r="P532" s="477"/>
      <c r="Q532" s="477"/>
      <c r="R532" s="477"/>
      <c r="S532" s="477"/>
      <c r="T532" s="477"/>
      <c r="U532" s="477"/>
      <c r="V532" s="67"/>
    </row>
    <row r="533" spans="2:22" ht="27.75" customHeight="1">
      <c r="B533" s="485"/>
      <c r="C533" s="486"/>
      <c r="D533" s="486"/>
      <c r="E533" s="486"/>
      <c r="F533" s="486"/>
      <c r="G533" s="486"/>
      <c r="H533" s="486"/>
      <c r="I533" s="486"/>
      <c r="J533" s="487"/>
      <c r="K533" s="477" t="s">
        <v>254</v>
      </c>
      <c r="L533" s="477"/>
      <c r="M533" s="477"/>
      <c r="N533" s="477"/>
      <c r="O533" s="477"/>
      <c r="P533" s="477"/>
      <c r="Q533" s="477"/>
      <c r="R533" s="477"/>
      <c r="S533" s="477"/>
      <c r="T533" s="477"/>
      <c r="U533" s="477"/>
      <c r="V533" s="67"/>
    </row>
    <row r="534" spans="2:22" ht="27.75" customHeight="1">
      <c r="B534" s="485"/>
      <c r="C534" s="486"/>
      <c r="D534" s="486"/>
      <c r="E534" s="486"/>
      <c r="F534" s="486"/>
      <c r="G534" s="486"/>
      <c r="H534" s="486"/>
      <c r="I534" s="486"/>
      <c r="J534" s="487"/>
      <c r="K534" s="477" t="s">
        <v>255</v>
      </c>
      <c r="L534" s="477"/>
      <c r="M534" s="477"/>
      <c r="N534" s="477"/>
      <c r="O534" s="477"/>
      <c r="P534" s="477"/>
      <c r="Q534" s="477"/>
      <c r="R534" s="477"/>
      <c r="S534" s="477"/>
      <c r="T534" s="477"/>
      <c r="U534" s="477"/>
      <c r="V534" s="67"/>
    </row>
    <row r="535" spans="2:22" ht="27.75" customHeight="1">
      <c r="B535" s="485"/>
      <c r="C535" s="486"/>
      <c r="D535" s="486"/>
      <c r="E535" s="486"/>
      <c r="F535" s="486"/>
      <c r="G535" s="486"/>
      <c r="H535" s="486"/>
      <c r="I535" s="486"/>
      <c r="J535" s="487"/>
      <c r="K535" s="477" t="s">
        <v>256</v>
      </c>
      <c r="L535" s="477"/>
      <c r="M535" s="477"/>
      <c r="N535" s="477"/>
      <c r="O535" s="477"/>
      <c r="P535" s="477"/>
      <c r="Q535" s="477"/>
      <c r="R535" s="477"/>
      <c r="S535" s="477"/>
      <c r="T535" s="477"/>
      <c r="U535" s="477"/>
      <c r="V535" s="67"/>
    </row>
    <row r="536" spans="2:22" ht="27.75" customHeight="1">
      <c r="B536" s="485"/>
      <c r="C536" s="486"/>
      <c r="D536" s="486"/>
      <c r="E536" s="486"/>
      <c r="F536" s="486"/>
      <c r="G536" s="486"/>
      <c r="H536" s="486"/>
      <c r="I536" s="486"/>
      <c r="J536" s="487"/>
      <c r="K536" s="477" t="s">
        <v>257</v>
      </c>
      <c r="L536" s="477"/>
      <c r="M536" s="477"/>
      <c r="N536" s="477"/>
      <c r="O536" s="477"/>
      <c r="P536" s="477"/>
      <c r="Q536" s="477"/>
      <c r="R536" s="477"/>
      <c r="S536" s="477"/>
      <c r="T536" s="477"/>
      <c r="U536" s="477"/>
      <c r="V536" s="67"/>
    </row>
    <row r="537" spans="2:22" ht="27.75" customHeight="1">
      <c r="B537" s="485"/>
      <c r="C537" s="486"/>
      <c r="D537" s="486"/>
      <c r="E537" s="486"/>
      <c r="F537" s="486"/>
      <c r="G537" s="486"/>
      <c r="H537" s="486"/>
      <c r="I537" s="486"/>
      <c r="J537" s="487"/>
      <c r="K537" s="477" t="s">
        <v>258</v>
      </c>
      <c r="L537" s="477"/>
      <c r="M537" s="477"/>
      <c r="N537" s="477"/>
      <c r="O537" s="477"/>
      <c r="P537" s="477"/>
      <c r="Q537" s="477"/>
      <c r="R537" s="477"/>
      <c r="S537" s="477"/>
      <c r="T537" s="477"/>
      <c r="U537" s="477"/>
      <c r="V537" s="67"/>
    </row>
    <row r="538" spans="2:22" ht="27.75" customHeight="1">
      <c r="B538" s="485"/>
      <c r="C538" s="486"/>
      <c r="D538" s="486"/>
      <c r="E538" s="486"/>
      <c r="F538" s="486"/>
      <c r="G538" s="486"/>
      <c r="H538" s="486"/>
      <c r="I538" s="486"/>
      <c r="J538" s="487"/>
      <c r="K538" s="477" t="s">
        <v>259</v>
      </c>
      <c r="L538" s="477"/>
      <c r="M538" s="477"/>
      <c r="N538" s="477"/>
      <c r="O538" s="477"/>
      <c r="P538" s="477"/>
      <c r="Q538" s="477"/>
      <c r="R538" s="477"/>
      <c r="S538" s="477"/>
      <c r="T538" s="477"/>
      <c r="U538" s="477"/>
      <c r="V538" s="67"/>
    </row>
    <row r="539" spans="2:22" ht="27.75" customHeight="1">
      <c r="B539" s="485"/>
      <c r="C539" s="486"/>
      <c r="D539" s="486"/>
      <c r="E539" s="486"/>
      <c r="F539" s="486"/>
      <c r="G539" s="486"/>
      <c r="H539" s="486"/>
      <c r="I539" s="486"/>
      <c r="J539" s="487"/>
      <c r="K539" s="477" t="s">
        <v>260</v>
      </c>
      <c r="L539" s="477"/>
      <c r="M539" s="477"/>
      <c r="N539" s="477"/>
      <c r="O539" s="477"/>
      <c r="P539" s="477"/>
      <c r="Q539" s="477"/>
      <c r="R539" s="477"/>
      <c r="S539" s="477"/>
      <c r="T539" s="477"/>
      <c r="U539" s="477"/>
      <c r="V539" s="67"/>
    </row>
    <row r="540" spans="2:22" ht="27.75" customHeight="1">
      <c r="B540" s="485"/>
      <c r="C540" s="486"/>
      <c r="D540" s="486"/>
      <c r="E540" s="486"/>
      <c r="F540" s="486"/>
      <c r="G540" s="486"/>
      <c r="H540" s="486"/>
      <c r="I540" s="486"/>
      <c r="J540" s="487"/>
      <c r="K540" s="477" t="s">
        <v>261</v>
      </c>
      <c r="L540" s="477"/>
      <c r="M540" s="477"/>
      <c r="N540" s="477"/>
      <c r="O540" s="477"/>
      <c r="P540" s="477"/>
      <c r="Q540" s="477"/>
      <c r="R540" s="477"/>
      <c r="S540" s="477"/>
      <c r="T540" s="477"/>
      <c r="U540" s="477"/>
      <c r="V540" s="67"/>
    </row>
    <row r="541" spans="2:22" ht="27.75" customHeight="1">
      <c r="B541" s="485"/>
      <c r="C541" s="486"/>
      <c r="D541" s="486"/>
      <c r="E541" s="486"/>
      <c r="F541" s="486"/>
      <c r="G541" s="486"/>
      <c r="H541" s="486"/>
      <c r="I541" s="486"/>
      <c r="J541" s="487"/>
      <c r="K541" s="477" t="s">
        <v>262</v>
      </c>
      <c r="L541" s="477"/>
      <c r="M541" s="477"/>
      <c r="N541" s="477"/>
      <c r="O541" s="477"/>
      <c r="P541" s="477"/>
      <c r="Q541" s="477"/>
      <c r="R541" s="477"/>
      <c r="S541" s="477"/>
      <c r="T541" s="477"/>
      <c r="U541" s="477"/>
      <c r="V541" s="67"/>
    </row>
    <row r="542" spans="2:22" ht="27.75" customHeight="1">
      <c r="B542" s="485"/>
      <c r="C542" s="486"/>
      <c r="D542" s="486"/>
      <c r="E542" s="486"/>
      <c r="F542" s="486"/>
      <c r="G542" s="486"/>
      <c r="H542" s="486"/>
      <c r="I542" s="486"/>
      <c r="J542" s="487"/>
      <c r="K542" s="477" t="s">
        <v>263</v>
      </c>
      <c r="L542" s="477"/>
      <c r="M542" s="477"/>
      <c r="N542" s="477"/>
      <c r="O542" s="477"/>
      <c r="P542" s="477"/>
      <c r="Q542" s="477"/>
      <c r="R542" s="477"/>
      <c r="S542" s="477"/>
      <c r="T542" s="477"/>
      <c r="U542" s="477"/>
      <c r="V542" s="67"/>
    </row>
    <row r="543" spans="2:22" ht="27.75" customHeight="1">
      <c r="B543" s="485"/>
      <c r="C543" s="486"/>
      <c r="D543" s="486"/>
      <c r="E543" s="486"/>
      <c r="F543" s="486"/>
      <c r="G543" s="486"/>
      <c r="H543" s="486"/>
      <c r="I543" s="486"/>
      <c r="J543" s="487"/>
      <c r="K543" s="477" t="s">
        <v>264</v>
      </c>
      <c r="L543" s="477"/>
      <c r="M543" s="477"/>
      <c r="N543" s="477"/>
      <c r="O543" s="477"/>
      <c r="P543" s="477"/>
      <c r="Q543" s="477"/>
      <c r="R543" s="477"/>
      <c r="S543" s="477"/>
      <c r="T543" s="477"/>
      <c r="U543" s="477"/>
      <c r="V543" s="67"/>
    </row>
    <row r="544" spans="2:22" ht="27.75" customHeight="1">
      <c r="B544" s="485"/>
      <c r="C544" s="486"/>
      <c r="D544" s="486"/>
      <c r="E544" s="486"/>
      <c r="F544" s="486"/>
      <c r="G544" s="486"/>
      <c r="H544" s="486"/>
      <c r="I544" s="486"/>
      <c r="J544" s="487"/>
      <c r="K544" s="477" t="s">
        <v>265</v>
      </c>
      <c r="L544" s="477"/>
      <c r="M544" s="477"/>
      <c r="N544" s="477"/>
      <c r="O544" s="477"/>
      <c r="P544" s="477"/>
      <c r="Q544" s="477"/>
      <c r="R544" s="477"/>
      <c r="S544" s="477"/>
      <c r="T544" s="477"/>
      <c r="U544" s="477"/>
      <c r="V544" s="67"/>
    </row>
    <row r="545" spans="2:22" ht="27.75" customHeight="1">
      <c r="B545" s="485"/>
      <c r="C545" s="486"/>
      <c r="D545" s="486"/>
      <c r="E545" s="486"/>
      <c r="F545" s="486"/>
      <c r="G545" s="486"/>
      <c r="H545" s="486"/>
      <c r="I545" s="486"/>
      <c r="J545" s="487"/>
      <c r="K545" s="477" t="s">
        <v>266</v>
      </c>
      <c r="L545" s="477"/>
      <c r="M545" s="477"/>
      <c r="N545" s="477"/>
      <c r="O545" s="477"/>
      <c r="P545" s="477"/>
      <c r="Q545" s="477"/>
      <c r="R545" s="477"/>
      <c r="S545" s="477"/>
      <c r="T545" s="477"/>
      <c r="U545" s="477"/>
      <c r="V545" s="67"/>
    </row>
    <row r="546" spans="2:22" ht="27.75" customHeight="1">
      <c r="B546" s="485"/>
      <c r="C546" s="486"/>
      <c r="D546" s="486"/>
      <c r="E546" s="486"/>
      <c r="F546" s="486"/>
      <c r="G546" s="486"/>
      <c r="H546" s="486"/>
      <c r="I546" s="486"/>
      <c r="J546" s="487"/>
      <c r="K546" s="477" t="s">
        <v>267</v>
      </c>
      <c r="L546" s="477"/>
      <c r="M546" s="477"/>
      <c r="N546" s="477"/>
      <c r="O546" s="477"/>
      <c r="P546" s="477"/>
      <c r="Q546" s="477"/>
      <c r="R546" s="477"/>
      <c r="S546" s="477"/>
      <c r="T546" s="477"/>
      <c r="U546" s="477"/>
      <c r="V546" s="67"/>
    </row>
    <row r="547" spans="2:22" ht="27.75" customHeight="1">
      <c r="B547" s="488"/>
      <c r="C547" s="489"/>
      <c r="D547" s="489"/>
      <c r="E547" s="489"/>
      <c r="F547" s="489"/>
      <c r="G547" s="489"/>
      <c r="H547" s="489"/>
      <c r="I547" s="489"/>
      <c r="J547" s="490"/>
      <c r="K547" s="477" t="s">
        <v>268</v>
      </c>
      <c r="L547" s="477"/>
      <c r="M547" s="477"/>
      <c r="N547" s="477"/>
      <c r="O547" s="477"/>
      <c r="P547" s="477"/>
      <c r="Q547" s="477"/>
      <c r="R547" s="477"/>
      <c r="S547" s="477"/>
      <c r="T547" s="477"/>
      <c r="U547" s="477"/>
      <c r="V547" s="67"/>
    </row>
    <row r="548" spans="2:22" ht="27.75" customHeight="1">
      <c r="B548" s="495" t="s">
        <v>269</v>
      </c>
      <c r="C548" s="496"/>
      <c r="D548" s="496"/>
      <c r="E548" s="496"/>
      <c r="F548" s="496"/>
      <c r="G548" s="496"/>
      <c r="H548" s="496"/>
      <c r="I548" s="496"/>
      <c r="J548" s="496"/>
      <c r="K548" s="496"/>
      <c r="L548" s="496"/>
      <c r="M548" s="496"/>
      <c r="N548" s="496"/>
      <c r="O548" s="496"/>
      <c r="P548" s="496"/>
      <c r="Q548" s="496"/>
      <c r="R548" s="496"/>
      <c r="S548" s="496"/>
      <c r="T548" s="496"/>
      <c r="U548" s="497"/>
      <c r="V548" s="72"/>
    </row>
    <row r="549" spans="2:22" ht="27.75" customHeight="1">
      <c r="C549"/>
    </row>
  </sheetData>
  <mergeCells count="68">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N506:R506"/>
    <mergeCell ref="S506:T506"/>
    <mergeCell ref="U506:V506"/>
    <mergeCell ref="R507:U507"/>
    <mergeCell ref="S8:T8"/>
    <mergeCell ref="U8:V8"/>
    <mergeCell ref="S288:T288"/>
    <mergeCell ref="U288:V288"/>
    <mergeCell ref="S327:T327"/>
    <mergeCell ref="U327:V327"/>
    <mergeCell ref="S350:T350"/>
    <mergeCell ref="U350:V350"/>
    <mergeCell ref="S380:T380"/>
    <mergeCell ref="U380:V380"/>
    <mergeCell ref="S455:T455"/>
    <mergeCell ref="U455:V455"/>
    <mergeCell ref="D514:E514"/>
    <mergeCell ref="K536:U536"/>
    <mergeCell ref="D518:E518"/>
    <mergeCell ref="B520:V520"/>
    <mergeCell ref="B521:U521"/>
    <mergeCell ref="B522:J527"/>
    <mergeCell ref="K522:U522"/>
    <mergeCell ref="K523:U523"/>
    <mergeCell ref="K524:U524"/>
    <mergeCell ref="K525:U525"/>
    <mergeCell ref="K526:U526"/>
    <mergeCell ref="K527:U527"/>
    <mergeCell ref="J517:L517"/>
    <mergeCell ref="B548:U548"/>
    <mergeCell ref="K537:U537"/>
    <mergeCell ref="K538:U538"/>
    <mergeCell ref="K539:U539"/>
    <mergeCell ref="K540:U540"/>
    <mergeCell ref="K541:U541"/>
    <mergeCell ref="K542:U542"/>
    <mergeCell ref="B528:J547"/>
    <mergeCell ref="K528:U528"/>
    <mergeCell ref="K529:U529"/>
    <mergeCell ref="K530:U530"/>
    <mergeCell ref="K531:U531"/>
    <mergeCell ref="K532:U532"/>
    <mergeCell ref="K533:U533"/>
    <mergeCell ref="K534:U534"/>
    <mergeCell ref="K535:U535"/>
    <mergeCell ref="K543:U543"/>
    <mergeCell ref="K544:U544"/>
    <mergeCell ref="K545:U545"/>
    <mergeCell ref="K546:U546"/>
    <mergeCell ref="K547:U54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BC8D194B-FF91-4295-923F-7C4BBCE39ED8}">
          <x14:formula1>
            <xm:f>Parameters!$D$4:$D$23</xm:f>
          </x14:formula1>
          <xm:sqref>C508:C509 C351:C378 C289:C325 C381:C453 C9:C286 C328:C348 C456:C504</xm:sqref>
        </x14:dataValidation>
        <x14:dataValidation type="list" allowBlank="1" showInputMessage="1" showErrorMessage="1" xr:uid="{4B198080-A61E-4C4F-9B16-CBE65A2FE537}">
          <x14:formula1>
            <xm:f>Parameters!$H$4:$H$8</xm:f>
          </x14:formula1>
          <xm:sqref>H508:H509 H351:H378 H9:H286 H381:H453 H289:H325 H328:H348 H456:H504</xm:sqref>
        </x14:dataValidation>
        <x14:dataValidation type="list" allowBlank="1" showInputMessage="1" showErrorMessage="1" xr:uid="{6542CF6B-3947-45DF-A949-C637C9BB1BE0}">
          <x14:formula1>
            <xm:f>Parameters!$F$4:$F$85</xm:f>
          </x14:formula1>
          <xm:sqref>E328:E348 E381:E453 E289:E325 E351:E378 E9:E286 D289:D326 D351:D379 D456:E504 D381:D454 D328:D349 D9:D287 D505</xm:sqref>
        </x14:dataValidation>
        <x14:dataValidation type="list" allowBlank="1" showInputMessage="1" showErrorMessage="1" xr:uid="{E8AFE6FA-A370-486D-94A4-D1D1EDB31095}">
          <x14:formula1>
            <xm:f>Parameters!$F$4:$F$96</xm:f>
          </x14:formula1>
          <xm:sqref>D508:D509</xm:sqref>
        </x14:dataValidation>
        <x14:dataValidation type="list" allowBlank="1" showInputMessage="1" showErrorMessage="1" xr:uid="{A2FA4567-F916-4411-BF4E-F228EB011FAA}">
          <x14:formula1>
            <xm:f>Parameters!$B$4:$B$92</xm:f>
          </x14:formula1>
          <xm:sqref>F328:F349 F9:F287 F289:F326 F351:F379 F381:F454 F456:F509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DC810-B0F4-4663-822A-DD36EDDD8887}">
  <dimension ref="A1:AK549"/>
  <sheetViews>
    <sheetView zoomScale="48" zoomScaleNormal="48" workbookViewId="0">
      <selection activeCell="B2" sqref="B2:V3"/>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400</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S8+S288+S327+S350+S380+S455</f>
        <v>0</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369</v>
      </c>
      <c r="B8" s="267"/>
      <c r="C8" s="267"/>
      <c r="D8" s="267"/>
      <c r="E8" s="267"/>
      <c r="F8" s="267"/>
      <c r="G8" s="267"/>
      <c r="H8" s="267"/>
      <c r="I8" s="267"/>
      <c r="J8" s="267"/>
      <c r="K8" s="267"/>
      <c r="L8" s="267"/>
      <c r="M8" s="267"/>
      <c r="N8" s="267"/>
      <c r="O8" s="267"/>
      <c r="P8" s="270"/>
      <c r="Q8" s="271"/>
      <c r="R8" s="272"/>
      <c r="S8" s="505">
        <f>G287</f>
        <v>0</v>
      </c>
      <c r="T8" s="505"/>
      <c r="U8" s="502" t="s">
        <v>206</v>
      </c>
      <c r="V8" s="502"/>
      <c r="W8" s="274"/>
      <c r="X8" s="274"/>
      <c r="Y8" s="70"/>
      <c r="Z8" s="70"/>
      <c r="AA8" s="70"/>
      <c r="AB8" s="70"/>
      <c r="AC8" s="70"/>
      <c r="AD8" s="70"/>
      <c r="AE8" s="70"/>
      <c r="AF8" s="70"/>
      <c r="AG8" s="70"/>
      <c r="AH8" s="70"/>
      <c r="AI8" s="70"/>
      <c r="AJ8" s="70"/>
      <c r="AK8" s="70"/>
    </row>
    <row r="9" spans="1:37" ht="27.75" customHeight="1">
      <c r="A9" s="14">
        <v>1</v>
      </c>
      <c r="B9" s="300"/>
      <c r="C9" s="16"/>
      <c r="D9" s="257"/>
      <c r="E9" s="301"/>
      <c r="F9" s="303"/>
      <c r="G9" s="302"/>
      <c r="H9" s="18"/>
      <c r="I9" s="50"/>
      <c r="J9" s="50"/>
      <c r="K9" s="50"/>
      <c r="L9" s="50"/>
      <c r="M9" s="50"/>
      <c r="N9" s="50"/>
      <c r="O9" s="50"/>
      <c r="P9" s="50"/>
      <c r="Q9" s="57"/>
      <c r="R9" s="58"/>
      <c r="S9" s="58"/>
      <c r="T9" s="58"/>
      <c r="U9" s="58"/>
      <c r="V9" s="256"/>
      <c r="W9" s="59"/>
      <c r="X9" s="60"/>
      <c r="Y9" s="27"/>
      <c r="Z9" s="27"/>
      <c r="AA9" s="27"/>
      <c r="AB9" s="27"/>
      <c r="AC9" s="27"/>
      <c r="AD9" s="26"/>
      <c r="AE9" s="9"/>
    </row>
    <row r="10" spans="1:37" ht="27.75" customHeight="1">
      <c r="A10" s="14">
        <v>2</v>
      </c>
      <c r="B10" s="300"/>
      <c r="C10" s="16"/>
      <c r="D10" s="257"/>
      <c r="E10" s="301"/>
      <c r="F10" s="303"/>
      <c r="G10" s="302"/>
      <c r="H10" s="18"/>
      <c r="I10" s="50"/>
      <c r="J10" s="50"/>
      <c r="K10" s="50"/>
      <c r="L10" s="50"/>
      <c r="M10" s="50"/>
      <c r="N10" s="50"/>
      <c r="O10" s="50"/>
      <c r="P10" s="50"/>
      <c r="Q10" s="57"/>
      <c r="R10" s="58"/>
      <c r="S10" s="58"/>
      <c r="T10" s="58"/>
      <c r="U10" s="58"/>
      <c r="V10" s="256"/>
      <c r="W10" s="59"/>
      <c r="X10" s="60"/>
      <c r="Y10" s="27"/>
      <c r="Z10" s="27"/>
      <c r="AA10" s="27"/>
      <c r="AB10" s="27"/>
      <c r="AC10" s="27"/>
      <c r="AD10" s="26"/>
      <c r="AE10" s="9"/>
    </row>
    <row r="11" spans="1:37" ht="27.75" customHeight="1">
      <c r="A11" s="14">
        <v>3</v>
      </c>
      <c r="B11" s="300"/>
      <c r="C11" s="16"/>
      <c r="D11" s="257"/>
      <c r="E11" s="301"/>
      <c r="F11" s="303"/>
      <c r="G11" s="302"/>
      <c r="H11" s="18"/>
      <c r="I11" s="50"/>
      <c r="J11" s="50"/>
      <c r="K11" s="50"/>
      <c r="L11" s="50"/>
      <c r="M11" s="50"/>
      <c r="N11" s="50"/>
      <c r="O11" s="50"/>
      <c r="P11" s="50"/>
      <c r="Q11" s="57"/>
      <c r="R11" s="58"/>
      <c r="S11" s="58"/>
      <c r="T11" s="58"/>
      <c r="U11" s="58"/>
      <c r="V11" s="256"/>
      <c r="W11" s="59"/>
      <c r="X11" s="60"/>
      <c r="Y11" s="27"/>
      <c r="Z11" s="27"/>
      <c r="AA11" s="27"/>
      <c r="AB11" s="27"/>
      <c r="AC11" s="27"/>
      <c r="AD11" s="26"/>
      <c r="AE11" s="9"/>
    </row>
    <row r="12" spans="1:37" ht="27.75" customHeight="1">
      <c r="A12" s="14">
        <v>4</v>
      </c>
      <c r="B12" s="300"/>
      <c r="C12" s="16"/>
      <c r="D12" s="257"/>
      <c r="E12" s="301"/>
      <c r="F12" s="303"/>
      <c r="G12" s="302"/>
      <c r="H12" s="18"/>
      <c r="I12" s="50"/>
      <c r="J12" s="50"/>
      <c r="K12" s="50"/>
      <c r="L12" s="50"/>
      <c r="M12" s="50"/>
      <c r="N12" s="50"/>
      <c r="O12" s="50"/>
      <c r="P12" s="50"/>
      <c r="Q12" s="57"/>
      <c r="R12" s="58"/>
      <c r="S12" s="58"/>
      <c r="T12" s="58"/>
      <c r="U12" s="58"/>
      <c r="V12" s="256"/>
      <c r="W12" s="59"/>
      <c r="X12" s="60"/>
      <c r="Y12" s="27"/>
      <c r="Z12" s="27"/>
      <c r="AA12" s="27"/>
      <c r="AB12" s="27"/>
      <c r="AC12" s="27"/>
      <c r="AD12" s="26"/>
      <c r="AE12" s="9"/>
    </row>
    <row r="13" spans="1:37" ht="27.75" customHeight="1">
      <c r="A13" s="14">
        <v>5</v>
      </c>
      <c r="B13" s="300"/>
      <c r="C13" s="16"/>
      <c r="D13" s="257"/>
      <c r="E13" s="301"/>
      <c r="F13" s="303"/>
      <c r="G13" s="302"/>
      <c r="H13" s="18"/>
      <c r="I13" s="50"/>
      <c r="J13" s="50"/>
      <c r="K13" s="50"/>
      <c r="L13" s="50"/>
      <c r="M13" s="50"/>
      <c r="N13" s="50"/>
      <c r="O13" s="50"/>
      <c r="P13" s="50"/>
      <c r="Q13" s="57"/>
      <c r="R13" s="58"/>
      <c r="S13" s="58"/>
      <c r="T13" s="58"/>
      <c r="U13" s="58"/>
      <c r="V13" s="256"/>
      <c r="W13" s="59"/>
      <c r="X13" s="60"/>
      <c r="Y13" s="27"/>
      <c r="Z13" s="27"/>
      <c r="AA13" s="27"/>
      <c r="AB13" s="27"/>
      <c r="AC13" s="27"/>
      <c r="AD13" s="26"/>
      <c r="AE13" s="9"/>
    </row>
    <row r="14" spans="1:37" ht="27.75" customHeight="1">
      <c r="A14" s="14">
        <v>6</v>
      </c>
      <c r="B14" s="300"/>
      <c r="C14" s="16"/>
      <c r="D14" s="257"/>
      <c r="E14" s="301"/>
      <c r="F14" s="303"/>
      <c r="G14" s="302"/>
      <c r="H14" s="18"/>
      <c r="I14" s="50"/>
      <c r="J14" s="50"/>
      <c r="K14" s="50"/>
      <c r="L14" s="50"/>
      <c r="M14" s="50"/>
      <c r="N14" s="50"/>
      <c r="O14" s="50"/>
      <c r="P14" s="50"/>
      <c r="Q14" s="57"/>
      <c r="R14" s="58"/>
      <c r="S14" s="58"/>
      <c r="T14" s="58"/>
      <c r="U14" s="58"/>
      <c r="V14" s="256"/>
      <c r="W14" s="59"/>
      <c r="X14" s="60"/>
      <c r="Y14" s="27"/>
      <c r="Z14" s="27"/>
      <c r="AA14" s="27"/>
      <c r="AB14" s="27"/>
      <c r="AC14" s="27"/>
      <c r="AD14" s="26"/>
      <c r="AE14" s="9"/>
    </row>
    <row r="15" spans="1:37" ht="27.75" customHeight="1">
      <c r="A15" s="14">
        <v>7</v>
      </c>
      <c r="B15" s="300"/>
      <c r="C15" s="16"/>
      <c r="D15" s="257"/>
      <c r="E15" s="301"/>
      <c r="F15" s="303"/>
      <c r="G15" s="302"/>
      <c r="H15" s="18"/>
      <c r="I15" s="50"/>
      <c r="J15" s="50"/>
      <c r="K15" s="50"/>
      <c r="L15" s="50"/>
      <c r="M15" s="50"/>
      <c r="N15" s="50"/>
      <c r="O15" s="50"/>
      <c r="P15" s="50"/>
      <c r="Q15" s="57"/>
      <c r="R15" s="58"/>
      <c r="S15" s="58"/>
      <c r="T15" s="58"/>
      <c r="U15" s="58"/>
      <c r="V15" s="256"/>
      <c r="W15" s="59"/>
      <c r="X15" s="60"/>
      <c r="Y15" s="27"/>
      <c r="Z15" s="27"/>
      <c r="AA15" s="27"/>
      <c r="AB15" s="27"/>
      <c r="AC15" s="27"/>
      <c r="AD15" s="26"/>
      <c r="AE15" s="9"/>
    </row>
    <row r="16" spans="1:37" ht="27.75" customHeight="1">
      <c r="A16" s="14">
        <v>8</v>
      </c>
      <c r="B16" s="300"/>
      <c r="C16" s="16"/>
      <c r="D16" s="257"/>
      <c r="E16" s="301"/>
      <c r="F16" s="303"/>
      <c r="G16" s="302"/>
      <c r="H16" s="18"/>
      <c r="I16" s="50"/>
      <c r="J16" s="50"/>
      <c r="K16" s="50"/>
      <c r="L16" s="50"/>
      <c r="M16" s="50"/>
      <c r="N16" s="50"/>
      <c r="O16" s="50"/>
      <c r="P16" s="50"/>
      <c r="Q16" s="57"/>
      <c r="R16" s="58"/>
      <c r="S16" s="58"/>
      <c r="T16" s="58"/>
      <c r="U16" s="58"/>
      <c r="V16" s="256"/>
      <c r="W16" s="59"/>
      <c r="X16" s="60"/>
      <c r="Y16" s="27"/>
      <c r="Z16" s="27"/>
      <c r="AA16" s="27"/>
      <c r="AB16" s="27"/>
      <c r="AC16" s="27"/>
      <c r="AD16" s="26"/>
      <c r="AE16" s="9"/>
    </row>
    <row r="17" spans="1:31" ht="27.75" customHeight="1">
      <c r="A17" s="14">
        <v>9</v>
      </c>
      <c r="B17" s="300"/>
      <c r="C17" s="16"/>
      <c r="D17" s="257"/>
      <c r="E17" s="301"/>
      <c r="F17" s="303"/>
      <c r="G17" s="302"/>
      <c r="H17" s="18"/>
      <c r="I17" s="50"/>
      <c r="J17" s="50"/>
      <c r="K17" s="50"/>
      <c r="L17" s="50"/>
      <c r="M17" s="50"/>
      <c r="N17" s="50"/>
      <c r="O17" s="50"/>
      <c r="P17" s="50"/>
      <c r="Q17" s="57"/>
      <c r="R17" s="58"/>
      <c r="S17" s="58"/>
      <c r="T17" s="58"/>
      <c r="U17" s="58"/>
      <c r="V17" s="256"/>
      <c r="W17" s="59"/>
      <c r="X17" s="60"/>
      <c r="Y17" s="27"/>
      <c r="Z17" s="27"/>
      <c r="AA17" s="27"/>
      <c r="AB17" s="27"/>
      <c r="AC17" s="27"/>
      <c r="AD17" s="26"/>
      <c r="AE17" s="9"/>
    </row>
    <row r="18" spans="1:31" ht="27.75" customHeight="1">
      <c r="A18" s="14">
        <v>10</v>
      </c>
      <c r="B18" s="300"/>
      <c r="C18" s="16"/>
      <c r="D18" s="257"/>
      <c r="E18" s="301"/>
      <c r="F18" s="303"/>
      <c r="G18" s="302"/>
      <c r="H18" s="18"/>
      <c r="I18" s="50"/>
      <c r="J18" s="50"/>
      <c r="K18" s="50"/>
      <c r="L18" s="50"/>
      <c r="M18" s="50"/>
      <c r="N18" s="50"/>
      <c r="O18" s="50"/>
      <c r="P18" s="50"/>
      <c r="Q18" s="57"/>
      <c r="R18" s="58"/>
      <c r="S18" s="58"/>
      <c r="T18" s="58"/>
      <c r="U18" s="58"/>
      <c r="V18" s="256"/>
      <c r="W18" s="59"/>
      <c r="X18" s="60"/>
      <c r="Y18" s="27"/>
      <c r="Z18" s="27"/>
      <c r="AA18" s="27"/>
      <c r="AB18" s="27"/>
      <c r="AC18" s="27"/>
      <c r="AD18" s="26"/>
      <c r="AE18" s="9"/>
    </row>
    <row r="19" spans="1:31" ht="27.75" customHeight="1">
      <c r="A19" s="14">
        <v>11</v>
      </c>
      <c r="B19" s="300"/>
      <c r="C19" s="16"/>
      <c r="D19" s="257"/>
      <c r="E19" s="301"/>
      <c r="F19" s="303"/>
      <c r="G19" s="302"/>
      <c r="H19" s="18"/>
      <c r="I19" s="50"/>
      <c r="J19" s="50"/>
      <c r="K19" s="50"/>
      <c r="L19" s="50"/>
      <c r="M19" s="50"/>
      <c r="N19" s="50"/>
      <c r="O19" s="50"/>
      <c r="P19" s="50"/>
      <c r="Q19" s="57"/>
      <c r="R19" s="58"/>
      <c r="S19" s="58"/>
      <c r="T19" s="58"/>
      <c r="U19" s="58"/>
      <c r="V19" s="256"/>
      <c r="W19" s="59"/>
      <c r="X19" s="60"/>
      <c r="Y19" s="27"/>
      <c r="Z19" s="27"/>
      <c r="AA19" s="27"/>
      <c r="AB19" s="27"/>
      <c r="AC19" s="27"/>
      <c r="AD19" s="26"/>
      <c r="AE19" s="9"/>
    </row>
    <row r="20" spans="1:31" ht="27.75" customHeight="1">
      <c r="A20" s="14">
        <v>12</v>
      </c>
      <c r="B20" s="300"/>
      <c r="C20" s="16"/>
      <c r="D20" s="257"/>
      <c r="E20" s="301"/>
      <c r="F20" s="303"/>
      <c r="G20" s="302"/>
      <c r="H20" s="18"/>
      <c r="I20" s="50"/>
      <c r="J20" s="50"/>
      <c r="K20" s="50"/>
      <c r="L20" s="50"/>
      <c r="M20" s="50"/>
      <c r="N20" s="50"/>
      <c r="O20" s="50"/>
      <c r="P20" s="50"/>
      <c r="Q20" s="57"/>
      <c r="R20" s="58"/>
      <c r="S20" s="58"/>
      <c r="T20" s="58"/>
      <c r="U20" s="58"/>
      <c r="V20" s="256"/>
      <c r="W20" s="59"/>
      <c r="X20" s="60"/>
      <c r="Y20" s="27"/>
      <c r="Z20" s="27"/>
      <c r="AA20" s="27"/>
      <c r="AB20" s="27"/>
      <c r="AC20" s="27"/>
      <c r="AD20" s="26"/>
      <c r="AE20" s="9"/>
    </row>
    <row r="21" spans="1:31" ht="27.75" customHeight="1">
      <c r="A21" s="14">
        <v>13</v>
      </c>
      <c r="B21" s="300"/>
      <c r="C21" s="16"/>
      <c r="D21" s="257"/>
      <c r="E21" s="301"/>
      <c r="F21" s="303"/>
      <c r="G21" s="302"/>
      <c r="H21" s="18"/>
      <c r="I21" s="50"/>
      <c r="J21" s="50"/>
      <c r="K21" s="50"/>
      <c r="L21" s="50"/>
      <c r="M21" s="50"/>
      <c r="N21" s="50"/>
      <c r="O21" s="50"/>
      <c r="P21" s="50"/>
      <c r="Q21" s="57"/>
      <c r="R21" s="58"/>
      <c r="S21" s="58"/>
      <c r="T21" s="58"/>
      <c r="U21" s="58"/>
      <c r="V21" s="256"/>
      <c r="W21" s="59"/>
      <c r="X21" s="60"/>
      <c r="Y21" s="27"/>
      <c r="Z21" s="27"/>
      <c r="AA21" s="27"/>
      <c r="AB21" s="27"/>
      <c r="AC21" s="27"/>
      <c r="AD21" s="26"/>
      <c r="AE21" s="9"/>
    </row>
    <row r="22" spans="1:31" ht="27.75" customHeight="1">
      <c r="A22" s="14">
        <v>14</v>
      </c>
      <c r="B22" s="300"/>
      <c r="C22" s="16"/>
      <c r="D22" s="257"/>
      <c r="E22" s="301"/>
      <c r="F22" s="303"/>
      <c r="G22" s="302"/>
      <c r="H22" s="18"/>
      <c r="I22" s="50"/>
      <c r="J22" s="50"/>
      <c r="K22" s="50"/>
      <c r="L22" s="50"/>
      <c r="M22" s="50"/>
      <c r="N22" s="50"/>
      <c r="O22" s="50"/>
      <c r="P22" s="50"/>
      <c r="Q22" s="57"/>
      <c r="R22" s="58"/>
      <c r="S22" s="58"/>
      <c r="T22" s="58"/>
      <c r="U22" s="58"/>
      <c r="V22" s="256"/>
      <c r="W22" s="59"/>
      <c r="X22" s="60"/>
      <c r="Y22" s="27"/>
      <c r="Z22" s="27"/>
      <c r="AA22" s="27"/>
      <c r="AB22" s="27"/>
      <c r="AC22" s="27"/>
      <c r="AD22" s="26"/>
      <c r="AE22" s="9"/>
    </row>
    <row r="23" spans="1:31" ht="27.75" customHeight="1">
      <c r="A23" s="14">
        <v>15</v>
      </c>
      <c r="B23" s="300"/>
      <c r="C23" s="16"/>
      <c r="D23" s="257"/>
      <c r="E23" s="301"/>
      <c r="F23" s="303"/>
      <c r="G23" s="302"/>
      <c r="H23" s="18"/>
      <c r="I23" s="50"/>
      <c r="J23" s="50"/>
      <c r="K23" s="50"/>
      <c r="L23" s="50"/>
      <c r="M23" s="50"/>
      <c r="N23" s="50"/>
      <c r="O23" s="50"/>
      <c r="P23" s="50"/>
      <c r="Q23" s="57"/>
      <c r="R23" s="58"/>
      <c r="S23" s="58"/>
      <c r="T23" s="58"/>
      <c r="U23" s="58"/>
      <c r="V23" s="256"/>
      <c r="W23" s="59"/>
      <c r="X23" s="60"/>
      <c r="Y23" s="27"/>
      <c r="Z23" s="27"/>
      <c r="AA23" s="27"/>
      <c r="AB23" s="27"/>
      <c r="AC23" s="27"/>
      <c r="AD23" s="26"/>
      <c r="AE23" s="9"/>
    </row>
    <row r="24" spans="1:31" ht="27.75" customHeight="1">
      <c r="A24" s="14">
        <v>16</v>
      </c>
      <c r="B24" s="300"/>
      <c r="C24" s="16"/>
      <c r="D24" s="257"/>
      <c r="E24" s="301"/>
      <c r="F24" s="303"/>
      <c r="G24" s="302"/>
      <c r="H24" s="18"/>
      <c r="I24" s="50"/>
      <c r="J24" s="50"/>
      <c r="K24" s="50"/>
      <c r="L24" s="50"/>
      <c r="M24" s="50"/>
      <c r="N24" s="50"/>
      <c r="O24" s="50"/>
      <c r="P24" s="50"/>
      <c r="Q24" s="57"/>
      <c r="R24" s="58"/>
      <c r="S24" s="58"/>
      <c r="T24" s="58"/>
      <c r="U24" s="58"/>
      <c r="V24" s="256"/>
      <c r="W24" s="59"/>
      <c r="X24" s="60"/>
      <c r="Y24" s="27"/>
      <c r="Z24" s="27"/>
      <c r="AA24" s="27"/>
      <c r="AB24" s="27"/>
      <c r="AC24" s="27"/>
      <c r="AD24" s="26"/>
      <c r="AE24" s="9"/>
    </row>
    <row r="25" spans="1:31" ht="27.75" customHeight="1">
      <c r="A25" s="14">
        <v>17</v>
      </c>
      <c r="B25" s="300"/>
      <c r="C25" s="16"/>
      <c r="D25" s="257"/>
      <c r="E25" s="301"/>
      <c r="F25" s="303"/>
      <c r="G25" s="302"/>
      <c r="H25" s="18"/>
      <c r="I25" s="50"/>
      <c r="J25" s="50"/>
      <c r="K25" s="50"/>
      <c r="L25" s="50"/>
      <c r="M25" s="50"/>
      <c r="N25" s="50"/>
      <c r="O25" s="50"/>
      <c r="P25" s="50"/>
      <c r="Q25" s="57"/>
      <c r="R25" s="58"/>
      <c r="S25" s="58"/>
      <c r="T25" s="58"/>
      <c r="U25" s="58"/>
      <c r="V25" s="256"/>
      <c r="W25" s="59"/>
      <c r="X25" s="60"/>
      <c r="Y25" s="27"/>
      <c r="Z25" s="27"/>
      <c r="AA25" s="27"/>
      <c r="AB25" s="27"/>
      <c r="AC25" s="27"/>
      <c r="AD25" s="26"/>
      <c r="AE25" s="9"/>
    </row>
    <row r="26" spans="1:31" ht="27.75" customHeight="1">
      <c r="A26" s="14">
        <v>18</v>
      </c>
      <c r="B26" s="300"/>
      <c r="C26" s="16"/>
      <c r="D26" s="257"/>
      <c r="E26" s="301"/>
      <c r="F26" s="303"/>
      <c r="G26" s="302"/>
      <c r="H26" s="18"/>
      <c r="I26" s="50"/>
      <c r="J26" s="50"/>
      <c r="K26" s="50"/>
      <c r="L26" s="50"/>
      <c r="M26" s="50"/>
      <c r="N26" s="50"/>
      <c r="O26" s="50"/>
      <c r="P26" s="50"/>
      <c r="Q26" s="57"/>
      <c r="R26" s="58"/>
      <c r="S26" s="58"/>
      <c r="T26" s="58"/>
      <c r="U26" s="58"/>
      <c r="V26" s="256"/>
      <c r="W26" s="59"/>
      <c r="X26" s="60"/>
      <c r="Y26" s="27"/>
      <c r="Z26" s="27"/>
      <c r="AA26" s="27"/>
      <c r="AB26" s="27"/>
      <c r="AC26" s="27"/>
      <c r="AD26" s="26"/>
      <c r="AE26" s="9"/>
    </row>
    <row r="27" spans="1:31" ht="27.75" customHeight="1">
      <c r="A27" s="14">
        <v>19</v>
      </c>
      <c r="B27" s="300"/>
      <c r="C27" s="16"/>
      <c r="D27" s="257"/>
      <c r="E27" s="301"/>
      <c r="F27" s="303"/>
      <c r="G27" s="302"/>
      <c r="H27" s="18"/>
      <c r="I27" s="50"/>
      <c r="J27" s="50"/>
      <c r="K27" s="50"/>
      <c r="L27" s="50"/>
      <c r="M27" s="50"/>
      <c r="N27" s="50"/>
      <c r="O27" s="50"/>
      <c r="P27" s="50"/>
      <c r="Q27" s="57"/>
      <c r="R27" s="58"/>
      <c r="S27" s="58"/>
      <c r="T27" s="58"/>
      <c r="U27" s="58"/>
      <c r="V27" s="256"/>
      <c r="W27" s="59"/>
      <c r="X27" s="60"/>
      <c r="Y27" s="27"/>
      <c r="Z27" s="27"/>
      <c r="AA27" s="27"/>
      <c r="AB27" s="27"/>
      <c r="AC27" s="27"/>
      <c r="AD27" s="26"/>
      <c r="AE27" s="9"/>
    </row>
    <row r="28" spans="1:31" ht="27.75" customHeight="1">
      <c r="A28" s="14">
        <v>20</v>
      </c>
      <c r="B28" s="300"/>
      <c r="C28" s="16"/>
      <c r="D28" s="257"/>
      <c r="E28" s="301"/>
      <c r="F28" s="303"/>
      <c r="G28" s="302"/>
      <c r="H28" s="18"/>
      <c r="I28" s="50"/>
      <c r="J28" s="50"/>
      <c r="K28" s="50"/>
      <c r="L28" s="50"/>
      <c r="M28" s="50"/>
      <c r="N28" s="50"/>
      <c r="O28" s="50"/>
      <c r="P28" s="50"/>
      <c r="Q28" s="57"/>
      <c r="R28" s="58"/>
      <c r="S28" s="58"/>
      <c r="T28" s="58"/>
      <c r="U28" s="58"/>
      <c r="V28" s="256"/>
      <c r="W28" s="59"/>
      <c r="X28" s="60"/>
      <c r="Y28" s="27"/>
      <c r="Z28" s="27"/>
      <c r="AA28" s="27"/>
      <c r="AB28" s="27"/>
      <c r="AC28" s="27"/>
      <c r="AD28" s="26"/>
      <c r="AE28" s="9"/>
    </row>
    <row r="29" spans="1:31" ht="27.75" customHeight="1">
      <c r="A29" s="14">
        <v>21</v>
      </c>
      <c r="B29" s="300"/>
      <c r="C29" s="16"/>
      <c r="D29" s="257"/>
      <c r="E29" s="301"/>
      <c r="F29" s="303"/>
      <c r="G29" s="302"/>
      <c r="H29" s="18"/>
      <c r="I29" s="50"/>
      <c r="J29" s="50"/>
      <c r="K29" s="50"/>
      <c r="L29" s="50"/>
      <c r="M29" s="50"/>
      <c r="N29" s="50"/>
      <c r="O29" s="50"/>
      <c r="P29" s="50"/>
      <c r="Q29" s="57"/>
      <c r="R29" s="58"/>
      <c r="S29" s="58"/>
      <c r="T29" s="58"/>
      <c r="U29" s="58"/>
      <c r="V29" s="256"/>
      <c r="W29" s="59"/>
      <c r="X29" s="60"/>
      <c r="Y29" s="27"/>
      <c r="Z29" s="27"/>
      <c r="AA29" s="27"/>
      <c r="AB29" s="27"/>
      <c r="AC29" s="27"/>
      <c r="AD29" s="26"/>
      <c r="AE29" s="9"/>
    </row>
    <row r="30" spans="1:31" ht="27.75" customHeight="1">
      <c r="A30" s="14">
        <v>22</v>
      </c>
      <c r="B30" s="300"/>
      <c r="C30" s="16"/>
      <c r="D30" s="257"/>
      <c r="E30" s="301"/>
      <c r="F30" s="303"/>
      <c r="G30" s="302"/>
      <c r="H30" s="18"/>
      <c r="I30" s="50"/>
      <c r="J30" s="50"/>
      <c r="K30" s="50"/>
      <c r="L30" s="50"/>
      <c r="M30" s="50"/>
      <c r="N30" s="50"/>
      <c r="O30" s="50"/>
      <c r="P30" s="50"/>
      <c r="Q30" s="57"/>
      <c r="R30" s="58"/>
      <c r="S30" s="58"/>
      <c r="T30" s="58"/>
      <c r="U30" s="58"/>
      <c r="V30" s="256"/>
      <c r="W30" s="59"/>
      <c r="X30" s="60"/>
      <c r="Y30" s="27"/>
      <c r="Z30" s="27"/>
      <c r="AA30" s="27"/>
      <c r="AB30" s="27"/>
      <c r="AC30" s="27"/>
      <c r="AD30" s="26"/>
      <c r="AE30" s="9"/>
    </row>
    <row r="31" spans="1:31" ht="27.75" customHeight="1">
      <c r="A31" s="14">
        <v>23</v>
      </c>
      <c r="B31" s="300"/>
      <c r="C31" s="16"/>
      <c r="D31" s="257"/>
      <c r="E31" s="301"/>
      <c r="F31" s="303"/>
      <c r="G31" s="302"/>
      <c r="H31" s="18"/>
      <c r="I31" s="50"/>
      <c r="J31" s="50"/>
      <c r="K31" s="50"/>
      <c r="L31" s="50"/>
      <c r="M31" s="50"/>
      <c r="N31" s="50"/>
      <c r="O31" s="50"/>
      <c r="P31" s="50"/>
      <c r="Q31" s="57"/>
      <c r="R31" s="58"/>
      <c r="S31" s="58"/>
      <c r="T31" s="58"/>
      <c r="U31" s="58"/>
      <c r="V31" s="256"/>
      <c r="W31" s="59"/>
      <c r="X31" s="60"/>
      <c r="Y31" s="27"/>
      <c r="Z31" s="27"/>
      <c r="AA31" s="27"/>
      <c r="AB31" s="27"/>
      <c r="AC31" s="27"/>
      <c r="AD31" s="26"/>
      <c r="AE31" s="9"/>
    </row>
    <row r="32" spans="1:31" ht="27.75" customHeight="1">
      <c r="A32" s="14">
        <v>24</v>
      </c>
      <c r="B32" s="300"/>
      <c r="C32" s="16"/>
      <c r="D32" s="257"/>
      <c r="E32" s="301"/>
      <c r="F32" s="303"/>
      <c r="G32" s="302"/>
      <c r="H32" s="18"/>
      <c r="I32" s="50"/>
      <c r="J32" s="50"/>
      <c r="K32" s="50"/>
      <c r="L32" s="50"/>
      <c r="M32" s="50"/>
      <c r="N32" s="50"/>
      <c r="O32" s="50"/>
      <c r="P32" s="50"/>
      <c r="Q32" s="57"/>
      <c r="R32" s="58"/>
      <c r="S32" s="58"/>
      <c r="T32" s="58"/>
      <c r="U32" s="58"/>
      <c r="V32" s="256"/>
      <c r="W32" s="59"/>
      <c r="X32" s="60"/>
      <c r="Y32" s="27"/>
      <c r="Z32" s="27"/>
      <c r="AA32" s="27"/>
      <c r="AB32" s="27"/>
      <c r="AC32" s="27"/>
      <c r="AD32" s="26"/>
      <c r="AE32" s="9"/>
    </row>
    <row r="33" spans="1:31" ht="27.75" customHeight="1">
      <c r="A33" s="14">
        <v>25</v>
      </c>
      <c r="B33" s="300"/>
      <c r="C33" s="16"/>
      <c r="D33" s="257"/>
      <c r="E33" s="301"/>
      <c r="F33" s="303"/>
      <c r="G33" s="302"/>
      <c r="H33" s="18"/>
      <c r="I33" s="50"/>
      <c r="J33" s="50"/>
      <c r="K33" s="50"/>
      <c r="L33" s="50"/>
      <c r="M33" s="50"/>
      <c r="N33" s="50"/>
      <c r="O33" s="50"/>
      <c r="P33" s="50"/>
      <c r="Q33" s="57"/>
      <c r="R33" s="58"/>
      <c r="S33" s="58"/>
      <c r="T33" s="58"/>
      <c r="U33" s="58"/>
      <c r="V33" s="256"/>
      <c r="W33" s="59"/>
      <c r="X33" s="60"/>
      <c r="Y33" s="27"/>
      <c r="Z33" s="27"/>
      <c r="AA33" s="27"/>
      <c r="AB33" s="27"/>
      <c r="AC33" s="27"/>
      <c r="AD33" s="26"/>
      <c r="AE33" s="9"/>
    </row>
    <row r="34" spans="1:31" ht="27.75" customHeight="1">
      <c r="A34" s="14">
        <v>26</v>
      </c>
      <c r="B34" s="300"/>
      <c r="C34" s="16"/>
      <c r="D34" s="257"/>
      <c r="E34" s="301"/>
      <c r="F34" s="303"/>
      <c r="G34" s="302"/>
      <c r="H34" s="18"/>
      <c r="I34" s="50"/>
      <c r="J34" s="50"/>
      <c r="K34" s="50"/>
      <c r="L34" s="50"/>
      <c r="M34" s="50"/>
      <c r="N34" s="50"/>
      <c r="O34" s="50"/>
      <c r="P34" s="50"/>
      <c r="Q34" s="57"/>
      <c r="R34" s="58"/>
      <c r="S34" s="58"/>
      <c r="T34" s="58"/>
      <c r="U34" s="58"/>
      <c r="V34" s="256"/>
      <c r="W34" s="59"/>
      <c r="X34" s="60"/>
      <c r="Y34" s="27"/>
      <c r="Z34" s="27"/>
      <c r="AA34" s="27"/>
      <c r="AB34" s="27"/>
      <c r="AC34" s="27"/>
      <c r="AD34" s="26"/>
      <c r="AE34" s="9"/>
    </row>
    <row r="35" spans="1:31" ht="27.75" customHeight="1">
      <c r="A35" s="14">
        <v>27</v>
      </c>
      <c r="B35" s="300"/>
      <c r="C35" s="16"/>
      <c r="D35" s="257"/>
      <c r="E35" s="301"/>
      <c r="F35" s="303"/>
      <c r="G35" s="302"/>
      <c r="H35" s="18"/>
      <c r="I35" s="50"/>
      <c r="J35" s="50"/>
      <c r="K35" s="50"/>
      <c r="L35" s="50"/>
      <c r="M35" s="50"/>
      <c r="N35" s="50"/>
      <c r="O35" s="50"/>
      <c r="P35" s="50"/>
      <c r="Q35" s="57"/>
      <c r="R35" s="58"/>
      <c r="S35" s="58"/>
      <c r="T35" s="58"/>
      <c r="U35" s="58"/>
      <c r="V35" s="256"/>
      <c r="W35" s="59"/>
      <c r="X35" s="60"/>
      <c r="Y35" s="27"/>
      <c r="Z35" s="27"/>
      <c r="AA35" s="27"/>
      <c r="AB35" s="27"/>
      <c r="AC35" s="27"/>
      <c r="AD35" s="26"/>
      <c r="AE35" s="9"/>
    </row>
    <row r="36" spans="1:31" ht="27.75" customHeight="1">
      <c r="A36" s="14">
        <v>28</v>
      </c>
      <c r="B36" s="300"/>
      <c r="C36" s="16"/>
      <c r="D36" s="257"/>
      <c r="E36" s="301"/>
      <c r="F36" s="303"/>
      <c r="G36" s="302"/>
      <c r="H36" s="18"/>
      <c r="I36" s="50"/>
      <c r="J36" s="50"/>
      <c r="K36" s="50"/>
      <c r="L36" s="50"/>
      <c r="M36" s="50"/>
      <c r="N36" s="50"/>
      <c r="O36" s="50"/>
      <c r="P36" s="50"/>
      <c r="Q36" s="57"/>
      <c r="R36" s="58"/>
      <c r="S36" s="58"/>
      <c r="T36" s="58"/>
      <c r="U36" s="58"/>
      <c r="V36" s="256"/>
      <c r="W36" s="59"/>
      <c r="X36" s="60"/>
      <c r="Y36" s="27"/>
      <c r="Z36" s="27"/>
      <c r="AA36" s="27"/>
      <c r="AB36" s="27"/>
      <c r="AC36" s="27"/>
      <c r="AD36" s="26"/>
      <c r="AE36" s="9"/>
    </row>
    <row r="37" spans="1:31" ht="27.75" customHeight="1">
      <c r="A37" s="14">
        <v>29</v>
      </c>
      <c r="B37" s="300"/>
      <c r="C37" s="16"/>
      <c r="D37" s="257"/>
      <c r="E37" s="301"/>
      <c r="F37" s="303"/>
      <c r="G37" s="302"/>
      <c r="H37" s="18"/>
      <c r="I37" s="50"/>
      <c r="J37" s="50"/>
      <c r="K37" s="50"/>
      <c r="L37" s="50"/>
      <c r="M37" s="50"/>
      <c r="N37" s="50"/>
      <c r="O37" s="50"/>
      <c r="P37" s="50"/>
      <c r="Q37" s="57"/>
      <c r="R37" s="58"/>
      <c r="S37" s="58"/>
      <c r="T37" s="58"/>
      <c r="U37" s="58"/>
      <c r="V37" s="256"/>
      <c r="W37" s="59"/>
      <c r="X37" s="60"/>
      <c r="Y37" s="27"/>
      <c r="Z37" s="27"/>
      <c r="AA37" s="27"/>
      <c r="AB37" s="27"/>
      <c r="AC37" s="27"/>
      <c r="AD37" s="26"/>
      <c r="AE37" s="9"/>
    </row>
    <row r="38" spans="1:31" ht="27.75" customHeight="1">
      <c r="A38" s="14">
        <v>30</v>
      </c>
      <c r="B38" s="300"/>
      <c r="C38" s="16"/>
      <c r="D38" s="257"/>
      <c r="E38" s="301"/>
      <c r="F38" s="303"/>
      <c r="G38" s="302"/>
      <c r="H38" s="18"/>
      <c r="I38" s="50"/>
      <c r="J38" s="50"/>
      <c r="K38" s="50"/>
      <c r="L38" s="50"/>
      <c r="M38" s="50"/>
      <c r="N38" s="50"/>
      <c r="O38" s="50"/>
      <c r="P38" s="50"/>
      <c r="Q38" s="57"/>
      <c r="R38" s="58"/>
      <c r="S38" s="58"/>
      <c r="T38" s="58"/>
      <c r="U38" s="58"/>
      <c r="V38" s="256"/>
      <c r="W38" s="59"/>
      <c r="X38" s="60"/>
      <c r="Y38" s="27"/>
      <c r="Z38" s="27"/>
      <c r="AA38" s="27"/>
      <c r="AB38" s="27"/>
      <c r="AC38" s="27"/>
      <c r="AD38" s="26"/>
      <c r="AE38" s="9"/>
    </row>
    <row r="39" spans="1:31" ht="27.75" customHeight="1">
      <c r="A39" s="14">
        <v>31</v>
      </c>
      <c r="B39" s="300"/>
      <c r="C39" s="16"/>
      <c r="D39" s="257"/>
      <c r="E39" s="301"/>
      <c r="F39" s="303"/>
      <c r="G39" s="302"/>
      <c r="H39" s="18"/>
      <c r="I39" s="50"/>
      <c r="J39" s="50"/>
      <c r="K39" s="50"/>
      <c r="L39" s="50"/>
      <c r="M39" s="50"/>
      <c r="N39" s="50"/>
      <c r="O39" s="50"/>
      <c r="P39" s="50"/>
      <c r="Q39" s="57"/>
      <c r="R39" s="58"/>
      <c r="S39" s="58"/>
      <c r="T39" s="58"/>
      <c r="U39" s="58"/>
      <c r="V39" s="256"/>
      <c r="W39" s="59"/>
      <c r="X39" s="60"/>
      <c r="Y39" s="27"/>
      <c r="Z39" s="27"/>
      <c r="AA39" s="27"/>
      <c r="AB39" s="27"/>
      <c r="AC39" s="27"/>
      <c r="AD39" s="26"/>
      <c r="AE39" s="9"/>
    </row>
    <row r="40" spans="1:31" ht="27.75" customHeight="1">
      <c r="A40" s="14">
        <v>32</v>
      </c>
      <c r="B40" s="300"/>
      <c r="C40" s="16"/>
      <c r="D40" s="257"/>
      <c r="E40" s="301"/>
      <c r="F40" s="303"/>
      <c r="G40" s="302"/>
      <c r="H40" s="18"/>
      <c r="I40" s="50"/>
      <c r="J40" s="50"/>
      <c r="K40" s="50"/>
      <c r="L40" s="50"/>
      <c r="M40" s="50"/>
      <c r="N40" s="50"/>
      <c r="O40" s="50"/>
      <c r="P40" s="50"/>
      <c r="Q40" s="57"/>
      <c r="R40" s="58"/>
      <c r="S40" s="58"/>
      <c r="T40" s="58"/>
      <c r="U40" s="58"/>
      <c r="V40" s="256"/>
      <c r="W40" s="59"/>
      <c r="X40" s="60"/>
      <c r="Y40" s="27"/>
      <c r="Z40" s="27"/>
      <c r="AA40" s="27"/>
      <c r="AB40" s="27"/>
      <c r="AC40" s="27"/>
      <c r="AD40" s="26"/>
      <c r="AE40" s="9"/>
    </row>
    <row r="41" spans="1:31" ht="27.75" customHeight="1">
      <c r="A41" s="14">
        <v>33</v>
      </c>
      <c r="B41" s="300"/>
      <c r="C41" s="16"/>
      <c r="D41" s="257"/>
      <c r="E41" s="301"/>
      <c r="F41" s="303"/>
      <c r="G41" s="302"/>
      <c r="H41" s="18"/>
      <c r="I41" s="50"/>
      <c r="J41" s="50"/>
      <c r="K41" s="50"/>
      <c r="L41" s="50"/>
      <c r="M41" s="50"/>
      <c r="N41" s="50"/>
      <c r="O41" s="50"/>
      <c r="P41" s="50"/>
      <c r="Q41" s="57"/>
      <c r="R41" s="58"/>
      <c r="S41" s="58"/>
      <c r="T41" s="58"/>
      <c r="U41" s="58"/>
      <c r="V41" s="256"/>
      <c r="W41" s="59"/>
      <c r="X41" s="60"/>
      <c r="Y41" s="27"/>
      <c r="Z41" s="27"/>
      <c r="AA41" s="27"/>
      <c r="AB41" s="27"/>
      <c r="AC41" s="27"/>
      <c r="AD41" s="26"/>
      <c r="AE41" s="9"/>
    </row>
    <row r="42" spans="1:31" ht="27.75" customHeight="1">
      <c r="A42" s="14">
        <v>34</v>
      </c>
      <c r="B42" s="300"/>
      <c r="C42" s="16"/>
      <c r="D42" s="257"/>
      <c r="E42" s="301"/>
      <c r="F42" s="303"/>
      <c r="G42" s="302"/>
      <c r="H42" s="18"/>
      <c r="I42" s="50"/>
      <c r="J42" s="50"/>
      <c r="K42" s="50"/>
      <c r="L42" s="50"/>
      <c r="M42" s="50"/>
      <c r="N42" s="50"/>
      <c r="O42" s="50"/>
      <c r="P42" s="50"/>
      <c r="Q42" s="57"/>
      <c r="R42" s="58"/>
      <c r="S42" s="58"/>
      <c r="T42" s="58"/>
      <c r="U42" s="58"/>
      <c r="V42" s="256"/>
      <c r="W42" s="59"/>
      <c r="X42" s="60"/>
      <c r="Y42" s="27"/>
      <c r="Z42" s="27"/>
      <c r="AA42" s="27"/>
      <c r="AB42" s="27"/>
      <c r="AC42" s="27"/>
      <c r="AD42" s="26"/>
      <c r="AE42" s="9"/>
    </row>
    <row r="43" spans="1:31" ht="27.75" customHeight="1">
      <c r="A43" s="14">
        <v>35</v>
      </c>
      <c r="B43" s="300"/>
      <c r="C43" s="16"/>
      <c r="D43" s="257"/>
      <c r="E43" s="301"/>
      <c r="F43" s="303"/>
      <c r="G43" s="302"/>
      <c r="H43" s="18"/>
      <c r="I43" s="50"/>
      <c r="J43" s="50"/>
      <c r="K43" s="50"/>
      <c r="L43" s="50"/>
      <c r="M43" s="50"/>
      <c r="N43" s="50"/>
      <c r="O43" s="50"/>
      <c r="P43" s="50"/>
      <c r="Q43" s="57"/>
      <c r="R43" s="58"/>
      <c r="S43" s="58"/>
      <c r="T43" s="58"/>
      <c r="U43" s="58"/>
      <c r="V43" s="256"/>
      <c r="W43" s="59"/>
      <c r="X43" s="60"/>
      <c r="Y43" s="27"/>
      <c r="Z43" s="27"/>
      <c r="AA43" s="27"/>
      <c r="AB43" s="27"/>
      <c r="AC43" s="27"/>
      <c r="AD43" s="26"/>
      <c r="AE43" s="9"/>
    </row>
    <row r="44" spans="1:31" ht="27.75" customHeight="1">
      <c r="A44" s="14">
        <v>36</v>
      </c>
      <c r="B44" s="300"/>
      <c r="C44" s="16"/>
      <c r="D44" s="257"/>
      <c r="E44" s="301"/>
      <c r="F44" s="303"/>
      <c r="G44" s="302"/>
      <c r="H44" s="18"/>
      <c r="I44" s="50"/>
      <c r="J44" s="50"/>
      <c r="K44" s="50"/>
      <c r="L44" s="50"/>
      <c r="M44" s="50"/>
      <c r="N44" s="50"/>
      <c r="O44" s="50"/>
      <c r="P44" s="50"/>
      <c r="Q44" s="57"/>
      <c r="R44" s="58"/>
      <c r="S44" s="58"/>
      <c r="T44" s="58"/>
      <c r="U44" s="58"/>
      <c r="V44" s="256"/>
      <c r="W44" s="59"/>
      <c r="X44" s="60"/>
      <c r="Y44" s="27"/>
      <c r="Z44" s="27"/>
      <c r="AA44" s="27"/>
      <c r="AB44" s="27"/>
      <c r="AC44" s="27"/>
      <c r="AD44" s="26"/>
      <c r="AE44" s="9"/>
    </row>
    <row r="45" spans="1:31" ht="27.75" customHeight="1">
      <c r="A45" s="14">
        <v>37</v>
      </c>
      <c r="B45" s="300"/>
      <c r="C45" s="16"/>
      <c r="D45" s="257"/>
      <c r="E45" s="301"/>
      <c r="F45" s="303"/>
      <c r="G45" s="302"/>
      <c r="H45" s="18"/>
      <c r="I45" s="50"/>
      <c r="J45" s="50"/>
      <c r="K45" s="50"/>
      <c r="L45" s="50"/>
      <c r="M45" s="50"/>
      <c r="N45" s="50"/>
      <c r="O45" s="50"/>
      <c r="P45" s="50"/>
      <c r="Q45" s="57"/>
      <c r="R45" s="58"/>
      <c r="S45" s="58"/>
      <c r="T45" s="58"/>
      <c r="U45" s="58"/>
      <c r="V45" s="256"/>
      <c r="W45" s="59"/>
      <c r="X45" s="60"/>
      <c r="Y45" s="27"/>
      <c r="Z45" s="27"/>
      <c r="AA45" s="27"/>
      <c r="AB45" s="27"/>
      <c r="AC45" s="27"/>
      <c r="AD45" s="26"/>
      <c r="AE45" s="9"/>
    </row>
    <row r="46" spans="1:31" ht="27.75" customHeight="1">
      <c r="A46" s="14">
        <v>38</v>
      </c>
      <c r="B46" s="300"/>
      <c r="C46" s="16"/>
      <c r="D46" s="257"/>
      <c r="E46" s="301"/>
      <c r="F46" s="303"/>
      <c r="G46" s="302"/>
      <c r="H46" s="18"/>
      <c r="I46" s="50"/>
      <c r="J46" s="50"/>
      <c r="K46" s="50"/>
      <c r="L46" s="50"/>
      <c r="M46" s="50"/>
      <c r="N46" s="50"/>
      <c r="O46" s="50"/>
      <c r="P46" s="50"/>
      <c r="Q46" s="57"/>
      <c r="R46" s="58"/>
      <c r="S46" s="58"/>
      <c r="T46" s="58"/>
      <c r="U46" s="58"/>
      <c r="V46" s="256"/>
      <c r="W46" s="59"/>
      <c r="X46" s="60"/>
      <c r="Y46" s="27"/>
      <c r="Z46" s="27"/>
      <c r="AA46" s="27"/>
      <c r="AB46" s="27"/>
      <c r="AC46" s="27"/>
      <c r="AD46" s="26"/>
      <c r="AE46" s="9"/>
    </row>
    <row r="47" spans="1:31" ht="27.75" customHeight="1">
      <c r="A47" s="14">
        <v>39</v>
      </c>
      <c r="B47" s="300"/>
      <c r="C47" s="16"/>
      <c r="D47" s="257"/>
      <c r="E47" s="301"/>
      <c r="F47" s="303"/>
      <c r="G47" s="302"/>
      <c r="H47" s="18"/>
      <c r="I47" s="50"/>
      <c r="J47" s="50"/>
      <c r="K47" s="50"/>
      <c r="L47" s="50"/>
      <c r="M47" s="50"/>
      <c r="N47" s="50"/>
      <c r="O47" s="50"/>
      <c r="P47" s="50"/>
      <c r="Q47" s="57"/>
      <c r="R47" s="58"/>
      <c r="S47" s="58"/>
      <c r="T47" s="58"/>
      <c r="U47" s="58"/>
      <c r="V47" s="256"/>
      <c r="W47" s="59"/>
      <c r="X47" s="60"/>
      <c r="Y47" s="27"/>
      <c r="Z47" s="27"/>
      <c r="AA47" s="27"/>
      <c r="AB47" s="27"/>
      <c r="AC47" s="27"/>
      <c r="AD47" s="26"/>
      <c r="AE47" s="9"/>
    </row>
    <row r="48" spans="1:31" ht="27.75" customHeight="1">
      <c r="A48" s="14">
        <v>40</v>
      </c>
      <c r="B48" s="300"/>
      <c r="C48" s="16"/>
      <c r="D48" s="257"/>
      <c r="E48" s="301"/>
      <c r="F48" s="303"/>
      <c r="G48" s="302"/>
      <c r="H48" s="18"/>
      <c r="I48" s="50"/>
      <c r="J48" s="50"/>
      <c r="K48" s="50"/>
      <c r="L48" s="50"/>
      <c r="M48" s="50"/>
      <c r="N48" s="50"/>
      <c r="O48" s="50"/>
      <c r="P48" s="50"/>
      <c r="Q48" s="57"/>
      <c r="R48" s="58"/>
      <c r="S48" s="58"/>
      <c r="T48" s="58"/>
      <c r="U48" s="58"/>
      <c r="V48" s="256"/>
      <c r="W48" s="59"/>
      <c r="X48" s="60"/>
      <c r="Y48" s="27"/>
      <c r="Z48" s="27"/>
      <c r="AA48" s="27"/>
      <c r="AB48" s="27"/>
      <c r="AC48" s="27"/>
      <c r="AD48" s="26"/>
      <c r="AE48" s="9"/>
    </row>
    <row r="49" spans="1:31" ht="27.75" customHeight="1">
      <c r="A49" s="14">
        <v>41</v>
      </c>
      <c r="B49" s="300"/>
      <c r="C49" s="16"/>
      <c r="D49" s="257"/>
      <c r="E49" s="301"/>
      <c r="F49" s="303"/>
      <c r="G49" s="302"/>
      <c r="H49" s="18"/>
      <c r="I49" s="50"/>
      <c r="J49" s="50"/>
      <c r="K49" s="50"/>
      <c r="L49" s="50"/>
      <c r="M49" s="50"/>
      <c r="N49" s="50"/>
      <c r="O49" s="50"/>
      <c r="P49" s="50"/>
      <c r="Q49" s="57"/>
      <c r="R49" s="58"/>
      <c r="S49" s="58"/>
      <c r="T49" s="58"/>
      <c r="U49" s="58"/>
      <c r="V49" s="256"/>
      <c r="W49" s="59"/>
      <c r="X49" s="60"/>
      <c r="Y49" s="27"/>
      <c r="Z49" s="27"/>
      <c r="AA49" s="27"/>
      <c r="AB49" s="27"/>
      <c r="AC49" s="27"/>
      <c r="AD49" s="26"/>
      <c r="AE49" s="9"/>
    </row>
    <row r="50" spans="1:31" ht="27.75" customHeight="1">
      <c r="A50" s="14">
        <v>42</v>
      </c>
      <c r="B50" s="300"/>
      <c r="C50" s="16"/>
      <c r="D50" s="257"/>
      <c r="E50" s="301"/>
      <c r="F50" s="303"/>
      <c r="G50" s="302"/>
      <c r="H50" s="18"/>
      <c r="I50" s="50"/>
      <c r="J50" s="50"/>
      <c r="K50" s="50"/>
      <c r="L50" s="50"/>
      <c r="M50" s="50"/>
      <c r="N50" s="50"/>
      <c r="O50" s="50"/>
      <c r="P50" s="50"/>
      <c r="Q50" s="57"/>
      <c r="R50" s="58"/>
      <c r="S50" s="58"/>
      <c r="T50" s="58"/>
      <c r="U50" s="58"/>
      <c r="V50" s="256"/>
      <c r="W50" s="59"/>
      <c r="X50" s="60"/>
      <c r="Y50" s="27"/>
      <c r="Z50" s="27"/>
      <c r="AA50" s="27"/>
      <c r="AB50" s="27"/>
      <c r="AC50" s="27"/>
      <c r="AD50" s="26"/>
      <c r="AE50" s="9"/>
    </row>
    <row r="51" spans="1:31" ht="27.75" customHeight="1">
      <c r="A51" s="14">
        <v>43</v>
      </c>
      <c r="B51" s="300"/>
      <c r="C51" s="16"/>
      <c r="D51" s="257"/>
      <c r="E51" s="301"/>
      <c r="F51" s="303"/>
      <c r="G51" s="302"/>
      <c r="H51" s="18"/>
      <c r="I51" s="50"/>
      <c r="J51" s="50"/>
      <c r="K51" s="50"/>
      <c r="L51" s="50"/>
      <c r="M51" s="50"/>
      <c r="N51" s="50"/>
      <c r="O51" s="50"/>
      <c r="P51" s="50"/>
      <c r="Q51" s="57"/>
      <c r="R51" s="58"/>
      <c r="S51" s="58"/>
      <c r="T51" s="58"/>
      <c r="U51" s="58"/>
      <c r="V51" s="256"/>
      <c r="W51" s="59"/>
      <c r="X51" s="60"/>
      <c r="Y51" s="27"/>
      <c r="Z51" s="27"/>
      <c r="AA51" s="27"/>
      <c r="AB51" s="27"/>
      <c r="AC51" s="27"/>
      <c r="AD51" s="26"/>
      <c r="AE51" s="9"/>
    </row>
    <row r="52" spans="1:31" ht="27.75" customHeight="1">
      <c r="A52" s="14">
        <v>44</v>
      </c>
      <c r="B52" s="300"/>
      <c r="C52" s="16"/>
      <c r="D52" s="257"/>
      <c r="E52" s="301"/>
      <c r="F52" s="303"/>
      <c r="G52" s="302"/>
      <c r="H52" s="18"/>
      <c r="I52" s="50"/>
      <c r="J52" s="50"/>
      <c r="K52" s="50"/>
      <c r="L52" s="50"/>
      <c r="M52" s="50"/>
      <c r="N52" s="50"/>
      <c r="O52" s="50"/>
      <c r="P52" s="50"/>
      <c r="Q52" s="57"/>
      <c r="R52" s="58"/>
      <c r="S52" s="58"/>
      <c r="T52" s="58"/>
      <c r="U52" s="58"/>
      <c r="V52" s="256"/>
      <c r="W52" s="59"/>
      <c r="X52" s="60"/>
      <c r="Y52" s="27"/>
      <c r="Z52" s="27"/>
      <c r="AA52" s="27"/>
      <c r="AB52" s="27"/>
      <c r="AC52" s="27"/>
      <c r="AD52" s="26"/>
      <c r="AE52" s="9"/>
    </row>
    <row r="53" spans="1:31" ht="27.75" customHeight="1">
      <c r="A53" s="14">
        <v>45</v>
      </c>
      <c r="B53" s="300"/>
      <c r="C53" s="16"/>
      <c r="D53" s="257"/>
      <c r="E53" s="301"/>
      <c r="F53" s="303"/>
      <c r="G53" s="302"/>
      <c r="H53" s="18"/>
      <c r="I53" s="50"/>
      <c r="J53" s="50"/>
      <c r="K53" s="50"/>
      <c r="L53" s="50"/>
      <c r="M53" s="50"/>
      <c r="N53" s="50"/>
      <c r="O53" s="50"/>
      <c r="P53" s="50"/>
      <c r="Q53" s="57"/>
      <c r="R53" s="58"/>
      <c r="S53" s="58"/>
      <c r="T53" s="58"/>
      <c r="U53" s="58"/>
      <c r="V53" s="256"/>
      <c r="W53" s="59"/>
      <c r="X53" s="60"/>
      <c r="Y53" s="27"/>
      <c r="Z53" s="27"/>
      <c r="AA53" s="27"/>
      <c r="AB53" s="27"/>
      <c r="AC53" s="27"/>
      <c r="AD53" s="26"/>
      <c r="AE53" s="9"/>
    </row>
    <row r="54" spans="1:31" ht="27.75" customHeight="1">
      <c r="A54" s="14">
        <v>46</v>
      </c>
      <c r="B54" s="300"/>
      <c r="C54" s="16"/>
      <c r="D54" s="257"/>
      <c r="E54" s="301"/>
      <c r="F54" s="303"/>
      <c r="G54" s="302"/>
      <c r="H54" s="18"/>
      <c r="I54" s="50"/>
      <c r="J54" s="50"/>
      <c r="K54" s="50"/>
      <c r="L54" s="50"/>
      <c r="M54" s="50"/>
      <c r="N54" s="50"/>
      <c r="O54" s="50"/>
      <c r="P54" s="50"/>
      <c r="Q54" s="57"/>
      <c r="R54" s="58"/>
      <c r="S54" s="58"/>
      <c r="T54" s="58"/>
      <c r="U54" s="58"/>
      <c r="V54" s="256"/>
      <c r="W54" s="59"/>
      <c r="X54" s="60"/>
      <c r="Y54" s="27"/>
      <c r="Z54" s="27"/>
      <c r="AA54" s="27"/>
      <c r="AB54" s="27"/>
      <c r="AC54" s="27"/>
      <c r="AD54" s="26"/>
      <c r="AE54" s="9"/>
    </row>
    <row r="55" spans="1:31" ht="27.75" customHeight="1">
      <c r="A55" s="14">
        <v>47</v>
      </c>
      <c r="B55" s="300"/>
      <c r="C55" s="16"/>
      <c r="D55" s="257"/>
      <c r="E55" s="301"/>
      <c r="F55" s="303"/>
      <c r="G55" s="302"/>
      <c r="H55" s="18"/>
      <c r="I55" s="50"/>
      <c r="J55" s="50"/>
      <c r="K55" s="50"/>
      <c r="L55" s="50"/>
      <c r="M55" s="50"/>
      <c r="N55" s="50"/>
      <c r="O55" s="50"/>
      <c r="P55" s="50"/>
      <c r="Q55" s="57"/>
      <c r="R55" s="58"/>
      <c r="S55" s="58"/>
      <c r="T55" s="58"/>
      <c r="U55" s="58"/>
      <c r="V55" s="256"/>
      <c r="W55" s="59"/>
      <c r="X55" s="60"/>
      <c r="Y55" s="27"/>
      <c r="Z55" s="27"/>
      <c r="AA55" s="27"/>
      <c r="AB55" s="27"/>
      <c r="AC55" s="27"/>
      <c r="AD55" s="26"/>
      <c r="AE55" s="9"/>
    </row>
    <row r="56" spans="1:31" ht="27.75" customHeight="1">
      <c r="A56" s="14">
        <v>48</v>
      </c>
      <c r="B56" s="300"/>
      <c r="C56" s="16"/>
      <c r="D56" s="257"/>
      <c r="E56" s="301"/>
      <c r="F56" s="303"/>
      <c r="G56" s="302"/>
      <c r="H56" s="18"/>
      <c r="I56" s="50"/>
      <c r="J56" s="50"/>
      <c r="K56" s="50"/>
      <c r="L56" s="50"/>
      <c r="M56" s="50"/>
      <c r="N56" s="50"/>
      <c r="O56" s="50"/>
      <c r="P56" s="50"/>
      <c r="Q56" s="57"/>
      <c r="R56" s="58"/>
      <c r="S56" s="58"/>
      <c r="T56" s="58"/>
      <c r="U56" s="58"/>
      <c r="V56" s="256"/>
      <c r="W56" s="59"/>
      <c r="X56" s="60"/>
      <c r="Y56" s="27"/>
      <c r="Z56" s="27"/>
      <c r="AA56" s="27"/>
      <c r="AB56" s="27"/>
      <c r="AC56" s="27"/>
      <c r="AD56" s="26"/>
      <c r="AE56" s="9"/>
    </row>
    <row r="57" spans="1:31" ht="27.75" customHeight="1">
      <c r="A57" s="14">
        <v>49</v>
      </c>
      <c r="B57" s="300"/>
      <c r="C57" s="16"/>
      <c r="D57" s="257"/>
      <c r="E57" s="301"/>
      <c r="F57" s="303"/>
      <c r="G57" s="302"/>
      <c r="H57" s="18"/>
      <c r="I57" s="50"/>
      <c r="J57" s="50"/>
      <c r="K57" s="50"/>
      <c r="L57" s="50"/>
      <c r="M57" s="50"/>
      <c r="N57" s="50"/>
      <c r="O57" s="50"/>
      <c r="P57" s="50"/>
      <c r="Q57" s="57"/>
      <c r="R57" s="58"/>
      <c r="S57" s="58"/>
      <c r="T57" s="58"/>
      <c r="U57" s="58"/>
      <c r="V57" s="256"/>
      <c r="W57" s="59"/>
      <c r="X57" s="60"/>
      <c r="Y57" s="27"/>
      <c r="Z57" s="27"/>
      <c r="AA57" s="27"/>
      <c r="AB57" s="27"/>
      <c r="AC57" s="27"/>
      <c r="AD57" s="26"/>
      <c r="AE57" s="9"/>
    </row>
    <row r="58" spans="1:31" ht="27.75" customHeight="1">
      <c r="A58" s="14">
        <v>50</v>
      </c>
      <c r="B58" s="300"/>
      <c r="C58" s="16"/>
      <c r="D58" s="257"/>
      <c r="E58" s="301"/>
      <c r="F58" s="303"/>
      <c r="G58" s="302"/>
      <c r="H58" s="18"/>
      <c r="I58" s="50"/>
      <c r="J58" s="50"/>
      <c r="K58" s="50"/>
      <c r="L58" s="50"/>
      <c r="M58" s="50"/>
      <c r="N58" s="50"/>
      <c r="O58" s="50"/>
      <c r="P58" s="50"/>
      <c r="Q58" s="57"/>
      <c r="R58" s="58"/>
      <c r="S58" s="58"/>
      <c r="T58" s="58"/>
      <c r="U58" s="58"/>
      <c r="V58" s="256"/>
      <c r="W58" s="59"/>
      <c r="X58" s="60"/>
      <c r="Y58" s="27"/>
      <c r="Z58" s="27"/>
      <c r="AA58" s="27"/>
      <c r="AB58" s="27"/>
      <c r="AC58" s="27"/>
      <c r="AD58" s="26"/>
      <c r="AE58" s="9"/>
    </row>
    <row r="59" spans="1:31" ht="27.75" customHeight="1">
      <c r="A59" s="14">
        <v>51</v>
      </c>
      <c r="B59" s="300"/>
      <c r="C59" s="16"/>
      <c r="D59" s="257"/>
      <c r="E59" s="301"/>
      <c r="F59" s="303"/>
      <c r="G59" s="302"/>
      <c r="H59" s="18"/>
      <c r="I59" s="50"/>
      <c r="J59" s="50"/>
      <c r="K59" s="50"/>
      <c r="L59" s="50"/>
      <c r="M59" s="50"/>
      <c r="N59" s="50"/>
      <c r="O59" s="50"/>
      <c r="P59" s="50"/>
      <c r="Q59" s="57"/>
      <c r="R59" s="58"/>
      <c r="S59" s="58"/>
      <c r="T59" s="58"/>
      <c r="U59" s="58"/>
      <c r="V59" s="256"/>
      <c r="W59" s="59"/>
      <c r="X59" s="60"/>
      <c r="Y59" s="27"/>
      <c r="Z59" s="27"/>
      <c r="AA59" s="27"/>
      <c r="AB59" s="27"/>
      <c r="AC59" s="27"/>
      <c r="AD59" s="26"/>
      <c r="AE59" s="9"/>
    </row>
    <row r="60" spans="1:31" ht="27.75" customHeight="1">
      <c r="A60" s="14">
        <v>52</v>
      </c>
      <c r="B60" s="300"/>
      <c r="C60" s="16"/>
      <c r="D60" s="257"/>
      <c r="E60" s="301"/>
      <c r="F60" s="303"/>
      <c r="G60" s="302"/>
      <c r="H60" s="18"/>
      <c r="I60" s="50"/>
      <c r="J60" s="50"/>
      <c r="K60" s="50"/>
      <c r="L60" s="50"/>
      <c r="M60" s="50"/>
      <c r="N60" s="50"/>
      <c r="O60" s="50"/>
      <c r="P60" s="50"/>
      <c r="Q60" s="57"/>
      <c r="R60" s="58"/>
      <c r="S60" s="58"/>
      <c r="T60" s="58"/>
      <c r="U60" s="58"/>
      <c r="V60" s="256"/>
      <c r="W60" s="59"/>
      <c r="X60" s="60"/>
      <c r="Y60" s="27"/>
      <c r="Z60" s="27"/>
      <c r="AA60" s="27"/>
      <c r="AB60" s="27"/>
      <c r="AC60" s="27"/>
      <c r="AD60" s="26"/>
      <c r="AE60" s="9"/>
    </row>
    <row r="61" spans="1:31" ht="27.75" customHeight="1">
      <c r="A61" s="14">
        <v>53</v>
      </c>
      <c r="B61" s="300"/>
      <c r="C61" s="16"/>
      <c r="D61" s="257"/>
      <c r="E61" s="301"/>
      <c r="F61" s="303"/>
      <c r="G61" s="302"/>
      <c r="H61" s="18"/>
      <c r="I61" s="50"/>
      <c r="J61" s="50"/>
      <c r="K61" s="50"/>
      <c r="L61" s="50"/>
      <c r="M61" s="50"/>
      <c r="N61" s="50"/>
      <c r="O61" s="50"/>
      <c r="P61" s="50"/>
      <c r="Q61" s="57"/>
      <c r="R61" s="58"/>
      <c r="S61" s="58"/>
      <c r="T61" s="58"/>
      <c r="U61" s="58"/>
      <c r="V61" s="256"/>
      <c r="W61" s="59"/>
      <c r="X61" s="60"/>
      <c r="Y61" s="27"/>
      <c r="Z61" s="27"/>
      <c r="AA61" s="27"/>
      <c r="AB61" s="27"/>
      <c r="AC61" s="27"/>
      <c r="AD61" s="26"/>
      <c r="AE61" s="9"/>
    </row>
    <row r="62" spans="1:31" ht="27.75" customHeight="1">
      <c r="A62" s="14">
        <v>54</v>
      </c>
      <c r="B62" s="300"/>
      <c r="C62" s="16"/>
      <c r="D62" s="257"/>
      <c r="E62" s="301"/>
      <c r="F62" s="303"/>
      <c r="G62" s="302"/>
      <c r="H62" s="18"/>
      <c r="I62" s="50"/>
      <c r="J62" s="50"/>
      <c r="K62" s="50"/>
      <c r="L62" s="50"/>
      <c r="M62" s="50"/>
      <c r="N62" s="50"/>
      <c r="O62" s="50"/>
      <c r="P62" s="50"/>
      <c r="Q62" s="57"/>
      <c r="R62" s="58"/>
      <c r="S62" s="58"/>
      <c r="T62" s="58"/>
      <c r="U62" s="58"/>
      <c r="V62" s="256"/>
      <c r="W62" s="59"/>
      <c r="X62" s="60"/>
      <c r="Y62" s="27"/>
      <c r="Z62" s="27"/>
      <c r="AA62" s="27"/>
      <c r="AB62" s="27"/>
      <c r="AC62" s="27"/>
      <c r="AD62" s="26"/>
      <c r="AE62" s="9"/>
    </row>
    <row r="63" spans="1:31" ht="27.75" customHeight="1">
      <c r="A63" s="14">
        <v>55</v>
      </c>
      <c r="B63" s="300"/>
      <c r="C63" s="16"/>
      <c r="D63" s="257"/>
      <c r="E63" s="301"/>
      <c r="F63" s="303"/>
      <c r="G63" s="302"/>
      <c r="H63" s="18"/>
      <c r="I63" s="50"/>
      <c r="J63" s="50"/>
      <c r="K63" s="50"/>
      <c r="L63" s="50"/>
      <c r="M63" s="50"/>
      <c r="N63" s="50"/>
      <c r="O63" s="50"/>
      <c r="P63" s="50"/>
      <c r="Q63" s="57"/>
      <c r="R63" s="58"/>
      <c r="S63" s="58"/>
      <c r="T63" s="58"/>
      <c r="U63" s="58"/>
      <c r="V63" s="256"/>
      <c r="W63" s="59"/>
      <c r="X63" s="60"/>
      <c r="Y63" s="27"/>
      <c r="Z63" s="27"/>
      <c r="AA63" s="27"/>
      <c r="AB63" s="27"/>
      <c r="AC63" s="27"/>
      <c r="AD63" s="26"/>
      <c r="AE63" s="9"/>
    </row>
    <row r="64" spans="1:31" ht="27.75" customHeight="1">
      <c r="A64" s="14">
        <v>56</v>
      </c>
      <c r="B64" s="300"/>
      <c r="C64" s="16"/>
      <c r="D64" s="257"/>
      <c r="E64" s="301"/>
      <c r="F64" s="303"/>
      <c r="G64" s="302"/>
      <c r="H64" s="18"/>
      <c r="I64" s="50"/>
      <c r="J64" s="50"/>
      <c r="K64" s="50"/>
      <c r="L64" s="50"/>
      <c r="M64" s="50"/>
      <c r="N64" s="50"/>
      <c r="O64" s="50"/>
      <c r="P64" s="50"/>
      <c r="Q64" s="57"/>
      <c r="R64" s="58"/>
      <c r="S64" s="58"/>
      <c r="T64" s="58"/>
      <c r="U64" s="58"/>
      <c r="V64" s="256"/>
      <c r="W64" s="59"/>
      <c r="X64" s="60"/>
      <c r="Y64" s="27"/>
      <c r="Z64" s="27"/>
      <c r="AA64" s="27"/>
      <c r="AB64" s="27"/>
      <c r="AC64" s="27"/>
      <c r="AD64" s="26"/>
      <c r="AE64" s="9"/>
    </row>
    <row r="65" spans="1:31" ht="27.75" customHeight="1">
      <c r="A65" s="14">
        <v>57</v>
      </c>
      <c r="B65" s="300"/>
      <c r="C65" s="16"/>
      <c r="D65" s="257"/>
      <c r="E65" s="301"/>
      <c r="F65" s="303"/>
      <c r="G65" s="302"/>
      <c r="H65" s="18"/>
      <c r="I65" s="50"/>
      <c r="J65" s="50"/>
      <c r="K65" s="50"/>
      <c r="L65" s="50"/>
      <c r="M65" s="50"/>
      <c r="N65" s="50"/>
      <c r="O65" s="50"/>
      <c r="P65" s="50"/>
      <c r="Q65" s="57"/>
      <c r="R65" s="58"/>
      <c r="S65" s="58"/>
      <c r="T65" s="58"/>
      <c r="U65" s="58"/>
      <c r="V65" s="256"/>
      <c r="W65" s="59"/>
      <c r="X65" s="60"/>
      <c r="Y65" s="27"/>
      <c r="Z65" s="27"/>
      <c r="AA65" s="27"/>
      <c r="AB65" s="27"/>
      <c r="AC65" s="27"/>
      <c r="AD65" s="26"/>
      <c r="AE65" s="9"/>
    </row>
    <row r="66" spans="1:31" ht="27.75" customHeight="1">
      <c r="A66" s="14">
        <v>58</v>
      </c>
      <c r="B66" s="300"/>
      <c r="C66" s="16"/>
      <c r="D66" s="257"/>
      <c r="E66" s="301"/>
      <c r="F66" s="303"/>
      <c r="G66" s="302"/>
      <c r="H66" s="18"/>
      <c r="I66" s="50"/>
      <c r="J66" s="50"/>
      <c r="K66" s="50"/>
      <c r="L66" s="50"/>
      <c r="M66" s="50"/>
      <c r="N66" s="50"/>
      <c r="O66" s="50"/>
      <c r="P66" s="50"/>
      <c r="Q66" s="57"/>
      <c r="R66" s="58"/>
      <c r="S66" s="58"/>
      <c r="T66" s="58"/>
      <c r="U66" s="58"/>
      <c r="V66" s="256"/>
      <c r="W66" s="59"/>
      <c r="X66" s="60"/>
      <c r="Y66" s="27"/>
      <c r="Z66" s="27"/>
      <c r="AA66" s="27"/>
      <c r="AB66" s="27"/>
      <c r="AC66" s="27"/>
      <c r="AD66" s="26"/>
      <c r="AE66" s="9"/>
    </row>
    <row r="67" spans="1:31" ht="27.75" customHeight="1">
      <c r="A67" s="14">
        <v>59</v>
      </c>
      <c r="B67" s="300"/>
      <c r="C67" s="16"/>
      <c r="D67" s="257"/>
      <c r="E67" s="301"/>
      <c r="F67" s="303"/>
      <c r="G67" s="302"/>
      <c r="H67" s="18"/>
      <c r="I67" s="50"/>
      <c r="J67" s="50"/>
      <c r="K67" s="50"/>
      <c r="L67" s="50"/>
      <c r="M67" s="50"/>
      <c r="N67" s="50"/>
      <c r="O67" s="50"/>
      <c r="P67" s="50"/>
      <c r="Q67" s="57"/>
      <c r="R67" s="58"/>
      <c r="S67" s="58"/>
      <c r="T67" s="58"/>
      <c r="U67" s="58"/>
      <c r="V67" s="256"/>
      <c r="W67" s="59"/>
      <c r="X67" s="60"/>
      <c r="Y67" s="27"/>
      <c r="Z67" s="27"/>
      <c r="AA67" s="27"/>
      <c r="AB67" s="27"/>
      <c r="AC67" s="27"/>
      <c r="AD67" s="26"/>
      <c r="AE67" s="9"/>
    </row>
    <row r="68" spans="1:31" ht="27.75" customHeight="1">
      <c r="A68" s="14">
        <v>60</v>
      </c>
      <c r="B68" s="300"/>
      <c r="C68" s="16"/>
      <c r="D68" s="257"/>
      <c r="E68" s="301"/>
      <c r="F68" s="303"/>
      <c r="G68" s="302"/>
      <c r="H68" s="18"/>
      <c r="I68" s="50"/>
      <c r="J68" s="50"/>
      <c r="K68" s="50"/>
      <c r="L68" s="50"/>
      <c r="M68" s="50"/>
      <c r="N68" s="50"/>
      <c r="O68" s="50"/>
      <c r="P68" s="50"/>
      <c r="Q68" s="57"/>
      <c r="R68" s="58"/>
      <c r="S68" s="58"/>
      <c r="T68" s="58"/>
      <c r="U68" s="58"/>
      <c r="V68" s="256"/>
      <c r="W68" s="59"/>
      <c r="X68" s="60"/>
      <c r="Y68" s="27"/>
      <c r="Z68" s="27"/>
      <c r="AA68" s="27"/>
      <c r="AB68" s="27"/>
      <c r="AC68" s="27"/>
      <c r="AD68" s="26"/>
      <c r="AE68" s="9"/>
    </row>
    <row r="69" spans="1:31" ht="27.75" customHeight="1">
      <c r="A69" s="14">
        <v>61</v>
      </c>
      <c r="B69" s="300"/>
      <c r="C69" s="16"/>
      <c r="D69" s="257"/>
      <c r="E69" s="301"/>
      <c r="F69" s="303"/>
      <c r="G69" s="302"/>
      <c r="H69" s="18"/>
      <c r="I69" s="50"/>
      <c r="J69" s="50"/>
      <c r="K69" s="50"/>
      <c r="L69" s="50"/>
      <c r="M69" s="50"/>
      <c r="N69" s="50"/>
      <c r="O69" s="50"/>
      <c r="P69" s="50"/>
      <c r="Q69" s="57"/>
      <c r="R69" s="58"/>
      <c r="S69" s="58"/>
      <c r="T69" s="58"/>
      <c r="U69" s="58"/>
      <c r="V69" s="256"/>
      <c r="W69" s="59"/>
      <c r="X69" s="60"/>
      <c r="Y69" s="27"/>
      <c r="Z69" s="27"/>
      <c r="AA69" s="27"/>
      <c r="AB69" s="27"/>
      <c r="AC69" s="27"/>
      <c r="AD69" s="26"/>
      <c r="AE69" s="9"/>
    </row>
    <row r="70" spans="1:31" ht="27.75" customHeight="1">
      <c r="A70" s="14">
        <v>62</v>
      </c>
      <c r="B70" s="300"/>
      <c r="C70" s="16"/>
      <c r="D70" s="257"/>
      <c r="E70" s="301"/>
      <c r="F70" s="303"/>
      <c r="G70" s="302"/>
      <c r="H70" s="18"/>
      <c r="I70" s="50"/>
      <c r="J70" s="50"/>
      <c r="K70" s="50"/>
      <c r="L70" s="50"/>
      <c r="M70" s="50"/>
      <c r="N70" s="50"/>
      <c r="O70" s="50"/>
      <c r="P70" s="50"/>
      <c r="Q70" s="57"/>
      <c r="R70" s="58"/>
      <c r="S70" s="58"/>
      <c r="T70" s="58"/>
      <c r="U70" s="58"/>
      <c r="V70" s="256"/>
      <c r="W70" s="59"/>
      <c r="X70" s="60"/>
      <c r="Y70" s="27"/>
      <c r="Z70" s="27"/>
      <c r="AA70" s="27"/>
      <c r="AB70" s="27"/>
      <c r="AC70" s="27"/>
      <c r="AD70" s="26"/>
      <c r="AE70" s="9"/>
    </row>
    <row r="71" spans="1:31" ht="27.75" customHeight="1">
      <c r="A71" s="14">
        <v>63</v>
      </c>
      <c r="B71" s="300"/>
      <c r="C71" s="16"/>
      <c r="D71" s="257"/>
      <c r="E71" s="301"/>
      <c r="F71" s="303"/>
      <c r="G71" s="302"/>
      <c r="H71" s="18"/>
      <c r="I71" s="50"/>
      <c r="J71" s="50"/>
      <c r="K71" s="50"/>
      <c r="L71" s="50"/>
      <c r="M71" s="50"/>
      <c r="N71" s="50"/>
      <c r="O71" s="50"/>
      <c r="P71" s="50"/>
      <c r="Q71" s="57"/>
      <c r="R71" s="58"/>
      <c r="S71" s="58"/>
      <c r="T71" s="58"/>
      <c r="U71" s="58"/>
      <c r="V71" s="256"/>
      <c r="W71" s="59"/>
      <c r="X71" s="60"/>
      <c r="Y71" s="27"/>
      <c r="Z71" s="27"/>
      <c r="AA71" s="27"/>
      <c r="AB71" s="27"/>
      <c r="AC71" s="27"/>
      <c r="AD71" s="26"/>
      <c r="AE71" s="9"/>
    </row>
    <row r="72" spans="1:31" ht="27.75" customHeight="1">
      <c r="A72" s="14">
        <v>64</v>
      </c>
      <c r="B72" s="300"/>
      <c r="C72" s="16"/>
      <c r="D72" s="257"/>
      <c r="E72" s="301"/>
      <c r="F72" s="303"/>
      <c r="G72" s="302"/>
      <c r="H72" s="18"/>
      <c r="I72" s="50"/>
      <c r="J72" s="50"/>
      <c r="K72" s="50"/>
      <c r="L72" s="50"/>
      <c r="M72" s="50"/>
      <c r="N72" s="50"/>
      <c r="O72" s="50"/>
      <c r="P72" s="50"/>
      <c r="Q72" s="57"/>
      <c r="R72" s="58"/>
      <c r="S72" s="58"/>
      <c r="T72" s="58"/>
      <c r="U72" s="58"/>
      <c r="V72" s="256"/>
      <c r="W72" s="59"/>
      <c r="X72" s="60"/>
      <c r="Y72" s="27"/>
      <c r="Z72" s="27"/>
      <c r="AA72" s="27"/>
      <c r="AB72" s="27"/>
      <c r="AC72" s="27"/>
      <c r="AD72" s="26"/>
      <c r="AE72" s="9"/>
    </row>
    <row r="73" spans="1:31" ht="27.75" customHeight="1">
      <c r="A73" s="14">
        <v>65</v>
      </c>
      <c r="B73" s="300"/>
      <c r="C73" s="16"/>
      <c r="D73" s="257"/>
      <c r="E73" s="301"/>
      <c r="F73" s="303"/>
      <c r="G73" s="302"/>
      <c r="H73" s="18"/>
      <c r="I73" s="50"/>
      <c r="J73" s="50"/>
      <c r="K73" s="50"/>
      <c r="L73" s="50"/>
      <c r="M73" s="50"/>
      <c r="N73" s="50"/>
      <c r="O73" s="50"/>
      <c r="P73" s="50"/>
      <c r="Q73" s="57"/>
      <c r="R73" s="58"/>
      <c r="S73" s="58"/>
      <c r="T73" s="58"/>
      <c r="U73" s="58"/>
      <c r="V73" s="256"/>
      <c r="W73" s="59"/>
      <c r="X73" s="60"/>
      <c r="Y73" s="27"/>
      <c r="Z73" s="27"/>
      <c r="AA73" s="27"/>
      <c r="AB73" s="27"/>
      <c r="AC73" s="27"/>
      <c r="AD73" s="26"/>
      <c r="AE73" s="9"/>
    </row>
    <row r="74" spans="1:31" ht="27.75" customHeight="1">
      <c r="A74" s="14">
        <v>66</v>
      </c>
      <c r="B74" s="300"/>
      <c r="C74" s="16"/>
      <c r="D74" s="257"/>
      <c r="E74" s="301"/>
      <c r="F74" s="303"/>
      <c r="G74" s="302"/>
      <c r="H74" s="18"/>
      <c r="I74" s="50"/>
      <c r="J74" s="50"/>
      <c r="K74" s="50"/>
      <c r="L74" s="50"/>
      <c r="M74" s="50"/>
      <c r="N74" s="50"/>
      <c r="O74" s="50"/>
      <c r="P74" s="50"/>
      <c r="Q74" s="57"/>
      <c r="R74" s="58"/>
      <c r="S74" s="58"/>
      <c r="T74" s="58"/>
      <c r="U74" s="58"/>
      <c r="V74" s="256"/>
      <c r="W74" s="59"/>
      <c r="X74" s="60"/>
      <c r="Y74" s="27"/>
      <c r="Z74" s="27"/>
      <c r="AA74" s="27"/>
      <c r="AB74" s="27"/>
      <c r="AC74" s="27"/>
      <c r="AD74" s="26"/>
      <c r="AE74" s="9"/>
    </row>
    <row r="75" spans="1:31" ht="27.75" customHeight="1">
      <c r="A75" s="14">
        <v>67</v>
      </c>
      <c r="B75" s="300"/>
      <c r="C75" s="16"/>
      <c r="D75" s="257"/>
      <c r="E75" s="301"/>
      <c r="F75" s="303"/>
      <c r="G75" s="302"/>
      <c r="H75" s="18"/>
      <c r="I75" s="50"/>
      <c r="J75" s="50"/>
      <c r="K75" s="50"/>
      <c r="L75" s="50"/>
      <c r="M75" s="50"/>
      <c r="N75" s="50"/>
      <c r="O75" s="50"/>
      <c r="P75" s="50"/>
      <c r="Q75" s="57"/>
      <c r="R75" s="58"/>
      <c r="S75" s="58"/>
      <c r="T75" s="58"/>
      <c r="U75" s="58"/>
      <c r="V75" s="256"/>
      <c r="W75" s="59"/>
      <c r="X75" s="60"/>
      <c r="Y75" s="27"/>
      <c r="Z75" s="27"/>
      <c r="AA75" s="27"/>
      <c r="AB75" s="27"/>
      <c r="AC75" s="27"/>
      <c r="AD75" s="26"/>
      <c r="AE75" s="9"/>
    </row>
    <row r="76" spans="1:31" ht="27.75" customHeight="1">
      <c r="A76" s="14">
        <v>68</v>
      </c>
      <c r="B76" s="300"/>
      <c r="C76" s="16"/>
      <c r="D76" s="257"/>
      <c r="E76" s="301"/>
      <c r="F76" s="303"/>
      <c r="G76" s="302"/>
      <c r="H76" s="18"/>
      <c r="I76" s="50"/>
      <c r="J76" s="50"/>
      <c r="K76" s="50"/>
      <c r="L76" s="50"/>
      <c r="M76" s="50"/>
      <c r="N76" s="50"/>
      <c r="O76" s="50"/>
      <c r="P76" s="50"/>
      <c r="Q76" s="57"/>
      <c r="R76" s="58"/>
      <c r="S76" s="58"/>
      <c r="T76" s="58"/>
      <c r="U76" s="58"/>
      <c r="V76" s="256"/>
      <c r="W76" s="59"/>
      <c r="X76" s="60"/>
      <c r="Y76" s="27"/>
      <c r="Z76" s="27"/>
      <c r="AA76" s="27"/>
      <c r="AB76" s="27"/>
      <c r="AC76" s="27"/>
      <c r="AD76" s="26"/>
      <c r="AE76" s="9"/>
    </row>
    <row r="77" spans="1:31" ht="27.75" customHeight="1">
      <c r="A77" s="14">
        <v>69</v>
      </c>
      <c r="B77" s="300"/>
      <c r="C77" s="16"/>
      <c r="D77" s="257"/>
      <c r="E77" s="301"/>
      <c r="F77" s="303"/>
      <c r="G77" s="302"/>
      <c r="H77" s="18"/>
      <c r="I77" s="50"/>
      <c r="J77" s="50"/>
      <c r="K77" s="50"/>
      <c r="L77" s="50"/>
      <c r="M77" s="50"/>
      <c r="N77" s="50"/>
      <c r="O77" s="50"/>
      <c r="P77" s="50"/>
      <c r="Q77" s="57"/>
      <c r="R77" s="58"/>
      <c r="S77" s="58"/>
      <c r="T77" s="58"/>
      <c r="U77" s="58"/>
      <c r="V77" s="256"/>
      <c r="W77" s="59"/>
      <c r="X77" s="60"/>
      <c r="Y77" s="27"/>
      <c r="Z77" s="27"/>
      <c r="AA77" s="27"/>
      <c r="AB77" s="27"/>
      <c r="AC77" s="27"/>
      <c r="AD77" s="26"/>
      <c r="AE77" s="9"/>
    </row>
    <row r="78" spans="1:31" ht="27.75" customHeight="1">
      <c r="A78" s="14">
        <v>70</v>
      </c>
      <c r="B78" s="300"/>
      <c r="C78" s="16"/>
      <c r="D78" s="257"/>
      <c r="E78" s="301"/>
      <c r="F78" s="303"/>
      <c r="G78" s="302"/>
      <c r="H78" s="18"/>
      <c r="I78" s="50"/>
      <c r="J78" s="50"/>
      <c r="K78" s="50"/>
      <c r="L78" s="50"/>
      <c r="M78" s="50"/>
      <c r="N78" s="50"/>
      <c r="O78" s="50"/>
      <c r="P78" s="50"/>
      <c r="Q78" s="57"/>
      <c r="R78" s="58"/>
      <c r="S78" s="58"/>
      <c r="T78" s="58"/>
      <c r="U78" s="58"/>
      <c r="V78" s="256"/>
      <c r="W78" s="59"/>
      <c r="X78" s="60"/>
      <c r="Y78" s="27"/>
      <c r="Z78" s="27"/>
      <c r="AA78" s="27"/>
      <c r="AB78" s="27"/>
      <c r="AC78" s="27"/>
      <c r="AD78" s="26"/>
      <c r="AE78" s="9"/>
    </row>
    <row r="79" spans="1:31" ht="27.75" customHeight="1">
      <c r="A79" s="14">
        <v>71</v>
      </c>
      <c r="B79" s="300"/>
      <c r="C79" s="16"/>
      <c r="D79" s="257"/>
      <c r="E79" s="301"/>
      <c r="F79" s="303"/>
      <c r="G79" s="302"/>
      <c r="H79" s="18"/>
      <c r="I79" s="50"/>
      <c r="J79" s="50"/>
      <c r="K79" s="50"/>
      <c r="L79" s="50"/>
      <c r="M79" s="50"/>
      <c r="N79" s="50"/>
      <c r="O79" s="50"/>
      <c r="P79" s="50"/>
      <c r="Q79" s="57"/>
      <c r="R79" s="58"/>
      <c r="S79" s="58"/>
      <c r="T79" s="58"/>
      <c r="U79" s="58"/>
      <c r="V79" s="256"/>
      <c r="W79" s="59"/>
      <c r="X79" s="60"/>
      <c r="Y79" s="27"/>
      <c r="Z79" s="27"/>
      <c r="AA79" s="27"/>
      <c r="AB79" s="27"/>
      <c r="AC79" s="27"/>
      <c r="AD79" s="26"/>
      <c r="AE79" s="9"/>
    </row>
    <row r="80" spans="1:31" ht="27.75" customHeight="1">
      <c r="A80" s="14">
        <v>72</v>
      </c>
      <c r="B80" s="300"/>
      <c r="C80" s="16"/>
      <c r="D80" s="257"/>
      <c r="E80" s="301"/>
      <c r="F80" s="303"/>
      <c r="G80" s="302"/>
      <c r="H80" s="18"/>
      <c r="I80" s="50"/>
      <c r="J80" s="50"/>
      <c r="K80" s="50"/>
      <c r="L80" s="50"/>
      <c r="M80" s="50"/>
      <c r="N80" s="50"/>
      <c r="O80" s="50"/>
      <c r="P80" s="50"/>
      <c r="Q80" s="57"/>
      <c r="R80" s="58"/>
      <c r="S80" s="58"/>
      <c r="T80" s="58"/>
      <c r="U80" s="58"/>
      <c r="V80" s="256"/>
      <c r="W80" s="59"/>
      <c r="X80" s="60"/>
      <c r="Y80" s="27"/>
      <c r="Z80" s="27"/>
      <c r="AA80" s="27"/>
      <c r="AB80" s="27"/>
      <c r="AC80" s="27"/>
      <c r="AD80" s="26"/>
      <c r="AE80" s="9"/>
    </row>
    <row r="81" spans="1:31" ht="27.75" customHeight="1">
      <c r="A81" s="14">
        <v>73</v>
      </c>
      <c r="B81" s="300"/>
      <c r="C81" s="16"/>
      <c r="D81" s="257"/>
      <c r="E81" s="301"/>
      <c r="F81" s="303"/>
      <c r="G81" s="302"/>
      <c r="H81" s="18"/>
      <c r="I81" s="50"/>
      <c r="J81" s="50"/>
      <c r="K81" s="50"/>
      <c r="L81" s="50"/>
      <c r="M81" s="50"/>
      <c r="N81" s="50"/>
      <c r="O81" s="50"/>
      <c r="P81" s="50"/>
      <c r="Q81" s="57"/>
      <c r="R81" s="58"/>
      <c r="S81" s="58"/>
      <c r="T81" s="58"/>
      <c r="U81" s="58"/>
      <c r="V81" s="256"/>
      <c r="W81" s="59"/>
      <c r="X81" s="60"/>
      <c r="Y81" s="27"/>
      <c r="Z81" s="27"/>
      <c r="AA81" s="27"/>
      <c r="AB81" s="27"/>
      <c r="AC81" s="27"/>
      <c r="AD81" s="26"/>
      <c r="AE81" s="9"/>
    </row>
    <row r="82" spans="1:31" ht="27.75" customHeight="1">
      <c r="A82" s="14">
        <v>74</v>
      </c>
      <c r="B82" s="300"/>
      <c r="C82" s="16"/>
      <c r="D82" s="257"/>
      <c r="E82" s="301"/>
      <c r="F82" s="303"/>
      <c r="G82" s="302"/>
      <c r="H82" s="18"/>
      <c r="I82" s="50"/>
      <c r="J82" s="50"/>
      <c r="K82" s="50"/>
      <c r="L82" s="50"/>
      <c r="M82" s="50"/>
      <c r="N82" s="50"/>
      <c r="O82" s="50"/>
      <c r="P82" s="50"/>
      <c r="Q82" s="57"/>
      <c r="R82" s="58"/>
      <c r="S82" s="58"/>
      <c r="T82" s="58"/>
      <c r="U82" s="58"/>
      <c r="V82" s="256"/>
      <c r="W82" s="59"/>
      <c r="X82" s="60"/>
      <c r="Y82" s="27"/>
      <c r="Z82" s="27"/>
      <c r="AA82" s="27"/>
      <c r="AB82" s="27"/>
      <c r="AC82" s="27"/>
      <c r="AD82" s="26"/>
      <c r="AE82" s="9"/>
    </row>
    <row r="83" spans="1:31" ht="27.75" customHeight="1">
      <c r="A83" s="14">
        <v>75</v>
      </c>
      <c r="B83" s="300"/>
      <c r="C83" s="16"/>
      <c r="D83" s="257"/>
      <c r="E83" s="301"/>
      <c r="F83" s="303"/>
      <c r="G83" s="302"/>
      <c r="H83" s="18"/>
      <c r="I83" s="50"/>
      <c r="J83" s="50"/>
      <c r="K83" s="50"/>
      <c r="L83" s="50"/>
      <c r="M83" s="50"/>
      <c r="N83" s="50"/>
      <c r="O83" s="50"/>
      <c r="P83" s="50"/>
      <c r="Q83" s="57"/>
      <c r="R83" s="58"/>
      <c r="S83" s="58"/>
      <c r="T83" s="58"/>
      <c r="U83" s="58"/>
      <c r="V83" s="256"/>
      <c r="W83" s="59"/>
      <c r="X83" s="60"/>
      <c r="Y83" s="27"/>
      <c r="Z83" s="27"/>
      <c r="AA83" s="27"/>
      <c r="AB83" s="27"/>
      <c r="AC83" s="27"/>
      <c r="AD83" s="26"/>
      <c r="AE83" s="9"/>
    </row>
    <row r="84" spans="1:31" ht="27.75" customHeight="1">
      <c r="A84" s="14">
        <v>76</v>
      </c>
      <c r="B84" s="300"/>
      <c r="C84" s="16"/>
      <c r="D84" s="257"/>
      <c r="E84" s="301"/>
      <c r="F84" s="303"/>
      <c r="G84" s="302"/>
      <c r="H84" s="18"/>
      <c r="I84" s="50"/>
      <c r="J84" s="50"/>
      <c r="K84" s="50"/>
      <c r="L84" s="50"/>
      <c r="M84" s="50"/>
      <c r="N84" s="50"/>
      <c r="O84" s="50"/>
      <c r="P84" s="50"/>
      <c r="Q84" s="57"/>
      <c r="R84" s="58"/>
      <c r="S84" s="58"/>
      <c r="T84" s="58"/>
      <c r="U84" s="58"/>
      <c r="V84" s="256"/>
      <c r="W84" s="59"/>
      <c r="X84" s="60"/>
      <c r="Y84" s="27"/>
      <c r="Z84" s="27"/>
      <c r="AA84" s="27"/>
      <c r="AB84" s="27"/>
      <c r="AC84" s="27"/>
      <c r="AD84" s="26"/>
      <c r="AE84" s="9"/>
    </row>
    <row r="85" spans="1:31" ht="27.75" customHeight="1">
      <c r="A85" s="14">
        <v>77</v>
      </c>
      <c r="B85" s="300"/>
      <c r="C85" s="16"/>
      <c r="D85" s="257"/>
      <c r="E85" s="301"/>
      <c r="F85" s="303"/>
      <c r="G85" s="302"/>
      <c r="H85" s="18"/>
      <c r="I85" s="50"/>
      <c r="J85" s="50"/>
      <c r="K85" s="50"/>
      <c r="L85" s="50"/>
      <c r="M85" s="50"/>
      <c r="N85" s="50"/>
      <c r="O85" s="50"/>
      <c r="P85" s="50"/>
      <c r="Q85" s="57"/>
      <c r="R85" s="58"/>
      <c r="S85" s="58"/>
      <c r="T85" s="58"/>
      <c r="U85" s="58"/>
      <c r="V85" s="256"/>
      <c r="W85" s="59"/>
      <c r="X85" s="60"/>
      <c r="Y85" s="27"/>
      <c r="Z85" s="27"/>
      <c r="AA85" s="27"/>
      <c r="AB85" s="27"/>
      <c r="AC85" s="27"/>
      <c r="AD85" s="26"/>
      <c r="AE85" s="9"/>
    </row>
    <row r="86" spans="1:31" ht="27.75" customHeight="1">
      <c r="A86" s="14">
        <v>78</v>
      </c>
      <c r="B86" s="300"/>
      <c r="C86" s="16"/>
      <c r="D86" s="257"/>
      <c r="E86" s="301"/>
      <c r="F86" s="303"/>
      <c r="G86" s="302"/>
      <c r="H86" s="18"/>
      <c r="I86" s="50"/>
      <c r="J86" s="50"/>
      <c r="K86" s="50"/>
      <c r="L86" s="50"/>
      <c r="M86" s="50"/>
      <c r="N86" s="50"/>
      <c r="O86" s="50"/>
      <c r="P86" s="50"/>
      <c r="Q86" s="57"/>
      <c r="R86" s="58"/>
      <c r="S86" s="58"/>
      <c r="T86" s="58"/>
      <c r="U86" s="58"/>
      <c r="V86" s="256"/>
      <c r="W86" s="59"/>
      <c r="X86" s="60"/>
      <c r="Y86" s="27"/>
      <c r="Z86" s="27"/>
      <c r="AA86" s="27"/>
      <c r="AB86" s="27"/>
      <c r="AC86" s="27"/>
      <c r="AD86" s="26"/>
      <c r="AE86" s="9"/>
    </row>
    <row r="87" spans="1:31" ht="27.75" customHeight="1">
      <c r="A87" s="14">
        <v>79</v>
      </c>
      <c r="B87" s="300"/>
      <c r="C87" s="16"/>
      <c r="D87" s="257"/>
      <c r="E87" s="301"/>
      <c r="F87" s="303"/>
      <c r="G87" s="302"/>
      <c r="H87" s="18"/>
      <c r="I87" s="50"/>
      <c r="J87" s="50"/>
      <c r="K87" s="50"/>
      <c r="L87" s="50"/>
      <c r="M87" s="50"/>
      <c r="N87" s="50"/>
      <c r="O87" s="50"/>
      <c r="P87" s="50"/>
      <c r="Q87" s="57"/>
      <c r="R87" s="58"/>
      <c r="S87" s="58"/>
      <c r="T87" s="58"/>
      <c r="U87" s="58"/>
      <c r="V87" s="256"/>
      <c r="W87" s="59"/>
      <c r="X87" s="60"/>
      <c r="Y87" s="27"/>
      <c r="Z87" s="27"/>
      <c r="AA87" s="27"/>
      <c r="AB87" s="27"/>
      <c r="AC87" s="27"/>
      <c r="AD87" s="26"/>
      <c r="AE87" s="9"/>
    </row>
    <row r="88" spans="1:31" ht="27.75" customHeight="1">
      <c r="A88" s="14">
        <v>80</v>
      </c>
      <c r="B88" s="300"/>
      <c r="C88" s="16"/>
      <c r="D88" s="257"/>
      <c r="E88" s="301"/>
      <c r="F88" s="303"/>
      <c r="G88" s="302"/>
      <c r="H88" s="18"/>
      <c r="I88" s="50"/>
      <c r="J88" s="50"/>
      <c r="K88" s="50"/>
      <c r="L88" s="50"/>
      <c r="M88" s="50"/>
      <c r="N88" s="50"/>
      <c r="O88" s="50"/>
      <c r="P88" s="50"/>
      <c r="Q88" s="57"/>
      <c r="R88" s="58"/>
      <c r="S88" s="58"/>
      <c r="T88" s="58"/>
      <c r="U88" s="58"/>
      <c r="V88" s="256"/>
      <c r="W88" s="59"/>
      <c r="X88" s="60"/>
      <c r="Y88" s="27"/>
      <c r="Z88" s="27"/>
      <c r="AA88" s="27"/>
      <c r="AB88" s="27"/>
      <c r="AC88" s="27"/>
      <c r="AD88" s="26"/>
      <c r="AE88" s="9"/>
    </row>
    <row r="89" spans="1:31" ht="27.75" customHeight="1">
      <c r="A89" s="14">
        <v>81</v>
      </c>
      <c r="B89" s="300"/>
      <c r="C89" s="16"/>
      <c r="D89" s="257"/>
      <c r="E89" s="301"/>
      <c r="F89" s="303"/>
      <c r="G89" s="302"/>
      <c r="H89" s="18"/>
      <c r="I89" s="50"/>
      <c r="J89" s="50"/>
      <c r="K89" s="50"/>
      <c r="L89" s="50"/>
      <c r="M89" s="50"/>
      <c r="N89" s="50"/>
      <c r="O89" s="50"/>
      <c r="P89" s="50"/>
      <c r="Q89" s="57"/>
      <c r="R89" s="58"/>
      <c r="S89" s="58"/>
      <c r="T89" s="58"/>
      <c r="U89" s="58"/>
      <c r="V89" s="256"/>
      <c r="W89" s="59"/>
      <c r="X89" s="60"/>
      <c r="Y89" s="27"/>
      <c r="Z89" s="27"/>
      <c r="AA89" s="27"/>
      <c r="AB89" s="27"/>
      <c r="AC89" s="27"/>
      <c r="AD89" s="26"/>
      <c r="AE89" s="9"/>
    </row>
    <row r="90" spans="1:31" ht="27.75" customHeight="1">
      <c r="A90" s="14">
        <v>82</v>
      </c>
      <c r="B90" s="300"/>
      <c r="C90" s="16"/>
      <c r="D90" s="257"/>
      <c r="E90" s="301"/>
      <c r="F90" s="303"/>
      <c r="G90" s="302"/>
      <c r="H90" s="18"/>
      <c r="I90" s="50"/>
      <c r="J90" s="50"/>
      <c r="K90" s="50"/>
      <c r="L90" s="50"/>
      <c r="M90" s="50"/>
      <c r="N90" s="50"/>
      <c r="O90" s="50"/>
      <c r="P90" s="50"/>
      <c r="Q90" s="57"/>
      <c r="R90" s="58"/>
      <c r="S90" s="58"/>
      <c r="T90" s="58"/>
      <c r="U90" s="58"/>
      <c r="V90" s="256"/>
      <c r="W90" s="59"/>
      <c r="X90" s="60"/>
      <c r="Y90" s="27"/>
      <c r="Z90" s="27"/>
      <c r="AA90" s="27"/>
      <c r="AB90" s="27"/>
      <c r="AC90" s="27"/>
      <c r="AD90" s="26"/>
      <c r="AE90" s="9"/>
    </row>
    <row r="91" spans="1:31" ht="27.75" customHeight="1">
      <c r="A91" s="14">
        <v>83</v>
      </c>
      <c r="B91" s="300"/>
      <c r="C91" s="16"/>
      <c r="D91" s="257"/>
      <c r="E91" s="301"/>
      <c r="F91" s="303"/>
      <c r="G91" s="302"/>
      <c r="H91" s="18"/>
      <c r="I91" s="50"/>
      <c r="J91" s="50"/>
      <c r="K91" s="50"/>
      <c r="L91" s="50"/>
      <c r="M91" s="50"/>
      <c r="N91" s="50"/>
      <c r="O91" s="50"/>
      <c r="P91" s="50"/>
      <c r="Q91" s="57"/>
      <c r="R91" s="58"/>
      <c r="S91" s="58"/>
      <c r="T91" s="58"/>
      <c r="U91" s="58"/>
      <c r="V91" s="256"/>
      <c r="W91" s="59"/>
      <c r="X91" s="60"/>
      <c r="Y91" s="27"/>
      <c r="Z91" s="27"/>
      <c r="AA91" s="27"/>
      <c r="AB91" s="27"/>
      <c r="AC91" s="27"/>
      <c r="AD91" s="26"/>
      <c r="AE91" s="9"/>
    </row>
    <row r="92" spans="1:31" ht="27.75" customHeight="1">
      <c r="A92" s="14">
        <v>84</v>
      </c>
      <c r="B92" s="300"/>
      <c r="C92" s="16"/>
      <c r="D92" s="257"/>
      <c r="E92" s="301"/>
      <c r="F92" s="303"/>
      <c r="G92" s="302"/>
      <c r="H92" s="18"/>
      <c r="I92" s="50"/>
      <c r="J92" s="50"/>
      <c r="K92" s="50"/>
      <c r="L92" s="50"/>
      <c r="M92" s="50"/>
      <c r="N92" s="50"/>
      <c r="O92" s="50"/>
      <c r="P92" s="50"/>
      <c r="Q92" s="57"/>
      <c r="R92" s="58"/>
      <c r="S92" s="58"/>
      <c r="T92" s="58"/>
      <c r="U92" s="58"/>
      <c r="V92" s="256"/>
      <c r="W92" s="59"/>
      <c r="X92" s="60"/>
      <c r="Y92" s="27"/>
      <c r="Z92" s="27"/>
      <c r="AA92" s="27"/>
      <c r="AB92" s="27"/>
      <c r="AC92" s="27"/>
      <c r="AD92" s="26"/>
      <c r="AE92" s="9"/>
    </row>
    <row r="93" spans="1:31" ht="27.75" customHeight="1">
      <c r="A93" s="14">
        <v>85</v>
      </c>
      <c r="B93" s="300"/>
      <c r="C93" s="16"/>
      <c r="D93" s="257"/>
      <c r="E93" s="301"/>
      <c r="F93" s="303"/>
      <c r="G93" s="302"/>
      <c r="H93" s="18"/>
      <c r="I93" s="50"/>
      <c r="J93" s="50"/>
      <c r="K93" s="50"/>
      <c r="L93" s="50"/>
      <c r="M93" s="50"/>
      <c r="N93" s="50"/>
      <c r="O93" s="50"/>
      <c r="P93" s="50"/>
      <c r="Q93" s="57"/>
      <c r="R93" s="58"/>
      <c r="S93" s="58"/>
      <c r="T93" s="58"/>
      <c r="U93" s="58"/>
      <c r="V93" s="256"/>
      <c r="W93" s="59"/>
      <c r="X93" s="60"/>
      <c r="Y93" s="27"/>
      <c r="Z93" s="27"/>
      <c r="AA93" s="27"/>
      <c r="AB93" s="27"/>
      <c r="AC93" s="27"/>
      <c r="AD93" s="26"/>
      <c r="AE93" s="9"/>
    </row>
    <row r="94" spans="1:31" ht="27.75" customHeight="1">
      <c r="A94" s="14">
        <v>86</v>
      </c>
      <c r="B94" s="300"/>
      <c r="C94" s="16"/>
      <c r="D94" s="257"/>
      <c r="E94" s="301"/>
      <c r="F94" s="303"/>
      <c r="G94" s="302"/>
      <c r="H94" s="18"/>
      <c r="I94" s="50"/>
      <c r="J94" s="50"/>
      <c r="K94" s="50"/>
      <c r="L94" s="50"/>
      <c r="M94" s="50"/>
      <c r="N94" s="50"/>
      <c r="O94" s="50"/>
      <c r="P94" s="50"/>
      <c r="Q94" s="57"/>
      <c r="R94" s="58"/>
      <c r="S94" s="58"/>
      <c r="T94" s="58"/>
      <c r="U94" s="58"/>
      <c r="V94" s="256"/>
      <c r="W94" s="59"/>
      <c r="X94" s="60"/>
      <c r="Y94" s="27"/>
      <c r="Z94" s="27"/>
      <c r="AA94" s="27"/>
      <c r="AB94" s="27"/>
      <c r="AC94" s="27"/>
      <c r="AD94" s="26"/>
      <c r="AE94" s="9"/>
    </row>
    <row r="95" spans="1:31" ht="27.75" customHeight="1">
      <c r="A95" s="14">
        <v>87</v>
      </c>
      <c r="B95" s="300"/>
      <c r="C95" s="16"/>
      <c r="D95" s="257"/>
      <c r="E95" s="301"/>
      <c r="F95" s="303"/>
      <c r="G95" s="302"/>
      <c r="H95" s="18"/>
      <c r="I95" s="50"/>
      <c r="J95" s="50"/>
      <c r="K95" s="50"/>
      <c r="L95" s="50"/>
      <c r="M95" s="50"/>
      <c r="N95" s="50"/>
      <c r="O95" s="50"/>
      <c r="P95" s="50"/>
      <c r="Q95" s="57"/>
      <c r="R95" s="58"/>
      <c r="S95" s="58"/>
      <c r="T95" s="58"/>
      <c r="U95" s="58"/>
      <c r="V95" s="256"/>
      <c r="W95" s="59"/>
      <c r="X95" s="60"/>
      <c r="Y95" s="27"/>
      <c r="Z95" s="27"/>
      <c r="AA95" s="27"/>
      <c r="AB95" s="27"/>
      <c r="AC95" s="27"/>
      <c r="AD95" s="26"/>
      <c r="AE95" s="9"/>
    </row>
    <row r="96" spans="1:31" ht="27.75" customHeight="1">
      <c r="A96" s="14">
        <v>88</v>
      </c>
      <c r="B96" s="300"/>
      <c r="C96" s="16"/>
      <c r="D96" s="257"/>
      <c r="E96" s="301"/>
      <c r="F96" s="303"/>
      <c r="G96" s="302"/>
      <c r="H96" s="18"/>
      <c r="I96" s="50"/>
      <c r="J96" s="50"/>
      <c r="K96" s="50"/>
      <c r="L96" s="50"/>
      <c r="M96" s="50"/>
      <c r="N96" s="50"/>
      <c r="O96" s="50"/>
      <c r="P96" s="50"/>
      <c r="Q96" s="57"/>
      <c r="R96" s="58"/>
      <c r="S96" s="58"/>
      <c r="T96" s="58"/>
      <c r="U96" s="58"/>
      <c r="V96" s="256"/>
      <c r="W96" s="59"/>
      <c r="X96" s="60"/>
      <c r="Y96" s="27"/>
      <c r="Z96" s="27"/>
      <c r="AA96" s="27"/>
      <c r="AB96" s="27"/>
      <c r="AC96" s="27"/>
      <c r="AD96" s="26"/>
      <c r="AE96" s="9"/>
    </row>
    <row r="97" spans="1:31" ht="27.75" customHeight="1">
      <c r="A97" s="14">
        <v>89</v>
      </c>
      <c r="B97" s="300"/>
      <c r="C97" s="16"/>
      <c r="D97" s="257"/>
      <c r="E97" s="301"/>
      <c r="F97" s="303"/>
      <c r="G97" s="302"/>
      <c r="H97" s="18"/>
      <c r="I97" s="50"/>
      <c r="J97" s="50"/>
      <c r="K97" s="50"/>
      <c r="L97" s="50"/>
      <c r="M97" s="50"/>
      <c r="N97" s="50"/>
      <c r="O97" s="50"/>
      <c r="P97" s="50"/>
      <c r="Q97" s="57"/>
      <c r="R97" s="58"/>
      <c r="S97" s="58"/>
      <c r="T97" s="58"/>
      <c r="U97" s="58"/>
      <c r="V97" s="256"/>
      <c r="W97" s="59"/>
      <c r="X97" s="60"/>
      <c r="Y97" s="27"/>
      <c r="Z97" s="27"/>
      <c r="AA97" s="27"/>
      <c r="AB97" s="27"/>
      <c r="AC97" s="27"/>
      <c r="AD97" s="26"/>
      <c r="AE97" s="9"/>
    </row>
    <row r="98" spans="1:31" ht="27.75" customHeight="1">
      <c r="A98" s="14">
        <v>90</v>
      </c>
      <c r="B98" s="300"/>
      <c r="C98" s="16"/>
      <c r="D98" s="257"/>
      <c r="E98" s="301"/>
      <c r="F98" s="303"/>
      <c r="G98" s="302"/>
      <c r="H98" s="18"/>
      <c r="I98" s="50"/>
      <c r="J98" s="50"/>
      <c r="K98" s="50"/>
      <c r="L98" s="50"/>
      <c r="M98" s="50"/>
      <c r="N98" s="50"/>
      <c r="O98" s="50"/>
      <c r="P98" s="50"/>
      <c r="Q98" s="57"/>
      <c r="R98" s="58"/>
      <c r="S98" s="58"/>
      <c r="T98" s="58"/>
      <c r="U98" s="58"/>
      <c r="V98" s="256"/>
      <c r="W98" s="59"/>
      <c r="X98" s="60"/>
      <c r="Y98" s="27"/>
      <c r="Z98" s="27"/>
      <c r="AA98" s="27"/>
      <c r="AB98" s="27"/>
      <c r="AC98" s="27"/>
      <c r="AD98" s="26"/>
      <c r="AE98" s="9"/>
    </row>
    <row r="99" spans="1:31" ht="27.75" customHeight="1">
      <c r="A99" s="14">
        <v>91</v>
      </c>
      <c r="B99" s="300"/>
      <c r="C99" s="16"/>
      <c r="D99" s="257"/>
      <c r="E99" s="301"/>
      <c r="F99" s="303"/>
      <c r="G99" s="302"/>
      <c r="H99" s="18"/>
      <c r="I99" s="50"/>
      <c r="J99" s="50"/>
      <c r="K99" s="50"/>
      <c r="L99" s="50"/>
      <c r="M99" s="50"/>
      <c r="N99" s="50"/>
      <c r="O99" s="50"/>
      <c r="P99" s="50"/>
      <c r="Q99" s="57"/>
      <c r="R99" s="58"/>
      <c r="S99" s="58"/>
      <c r="T99" s="58"/>
      <c r="U99" s="58"/>
      <c r="V99" s="256"/>
      <c r="W99" s="59"/>
      <c r="X99" s="60"/>
      <c r="Y99" s="27"/>
      <c r="Z99" s="27"/>
      <c r="AA99" s="27"/>
      <c r="AB99" s="27"/>
      <c r="AC99" s="27"/>
      <c r="AD99" s="26"/>
      <c r="AE99" s="9"/>
    </row>
    <row r="100" spans="1:31" ht="27.75" customHeight="1">
      <c r="A100" s="14">
        <v>92</v>
      </c>
      <c r="B100" s="300"/>
      <c r="C100" s="16"/>
      <c r="D100" s="257"/>
      <c r="E100" s="301"/>
      <c r="F100" s="303"/>
      <c r="G100" s="302"/>
      <c r="H100" s="18"/>
      <c r="I100" s="50"/>
      <c r="J100" s="50"/>
      <c r="K100" s="50"/>
      <c r="L100" s="50"/>
      <c r="M100" s="50"/>
      <c r="N100" s="50"/>
      <c r="O100" s="50"/>
      <c r="P100" s="50"/>
      <c r="Q100" s="57"/>
      <c r="R100" s="58"/>
      <c r="S100" s="58"/>
      <c r="T100" s="58"/>
      <c r="U100" s="58"/>
      <c r="V100" s="256"/>
      <c r="W100" s="59"/>
      <c r="X100" s="60"/>
      <c r="Y100" s="27"/>
      <c r="Z100" s="27"/>
      <c r="AA100" s="27"/>
      <c r="AB100" s="27"/>
      <c r="AC100" s="27"/>
      <c r="AD100" s="26"/>
      <c r="AE100" s="9"/>
    </row>
    <row r="101" spans="1:31" ht="27.75" customHeight="1">
      <c r="A101" s="14">
        <v>93</v>
      </c>
      <c r="B101" s="300"/>
      <c r="C101" s="16"/>
      <c r="D101" s="257"/>
      <c r="E101" s="301"/>
      <c r="F101" s="303"/>
      <c r="G101" s="302"/>
      <c r="H101" s="18"/>
      <c r="I101" s="50"/>
      <c r="J101" s="50"/>
      <c r="K101" s="50"/>
      <c r="L101" s="50"/>
      <c r="M101" s="50"/>
      <c r="N101" s="50"/>
      <c r="O101" s="50"/>
      <c r="P101" s="50"/>
      <c r="Q101" s="57"/>
      <c r="R101" s="58"/>
      <c r="S101" s="58"/>
      <c r="T101" s="58"/>
      <c r="U101" s="58"/>
      <c r="V101" s="256"/>
      <c r="W101" s="59"/>
      <c r="X101" s="60"/>
      <c r="Y101" s="27"/>
      <c r="Z101" s="27"/>
      <c r="AA101" s="27"/>
      <c r="AB101" s="27"/>
      <c r="AC101" s="27"/>
      <c r="AD101" s="26"/>
      <c r="AE101" s="9"/>
    </row>
    <row r="102" spans="1:31" ht="27.75" customHeight="1">
      <c r="A102" s="14">
        <v>94</v>
      </c>
      <c r="B102" s="300"/>
      <c r="C102" s="16"/>
      <c r="D102" s="257"/>
      <c r="E102" s="301"/>
      <c r="F102" s="303"/>
      <c r="G102" s="302"/>
      <c r="H102" s="18"/>
      <c r="I102" s="50"/>
      <c r="J102" s="50"/>
      <c r="K102" s="50"/>
      <c r="L102" s="50"/>
      <c r="M102" s="50"/>
      <c r="N102" s="50"/>
      <c r="O102" s="50"/>
      <c r="P102" s="50"/>
      <c r="Q102" s="57"/>
      <c r="R102" s="58"/>
      <c r="S102" s="58"/>
      <c r="T102" s="58"/>
      <c r="U102" s="58"/>
      <c r="V102" s="256"/>
      <c r="W102" s="59"/>
      <c r="X102" s="60"/>
      <c r="Y102" s="27"/>
      <c r="Z102" s="27"/>
      <c r="AA102" s="27"/>
      <c r="AB102" s="27"/>
      <c r="AC102" s="27"/>
      <c r="AD102" s="26"/>
      <c r="AE102" s="9"/>
    </row>
    <row r="103" spans="1:31" ht="27.75" customHeight="1">
      <c r="A103" s="14">
        <v>95</v>
      </c>
      <c r="B103" s="300"/>
      <c r="C103" s="16"/>
      <c r="D103" s="257"/>
      <c r="E103" s="301"/>
      <c r="F103" s="303"/>
      <c r="G103" s="302"/>
      <c r="H103" s="18"/>
      <c r="I103" s="50"/>
      <c r="J103" s="50"/>
      <c r="K103" s="50"/>
      <c r="L103" s="50"/>
      <c r="M103" s="50"/>
      <c r="N103" s="50"/>
      <c r="O103" s="50"/>
      <c r="P103" s="50"/>
      <c r="Q103" s="57"/>
      <c r="R103" s="58"/>
      <c r="S103" s="58"/>
      <c r="T103" s="58"/>
      <c r="U103" s="58"/>
      <c r="V103" s="256"/>
      <c r="W103" s="59"/>
      <c r="X103" s="60"/>
      <c r="Y103" s="27"/>
      <c r="Z103" s="27"/>
      <c r="AA103" s="27"/>
      <c r="AB103" s="27"/>
      <c r="AC103" s="27"/>
      <c r="AD103" s="26"/>
      <c r="AE103" s="9"/>
    </row>
    <row r="104" spans="1:31" ht="27.75" customHeight="1">
      <c r="A104" s="14">
        <v>96</v>
      </c>
      <c r="B104" s="300"/>
      <c r="C104" s="16"/>
      <c r="D104" s="257"/>
      <c r="E104" s="301"/>
      <c r="F104" s="303"/>
      <c r="G104" s="302"/>
      <c r="H104" s="18"/>
      <c r="I104" s="50"/>
      <c r="J104" s="50"/>
      <c r="K104" s="50"/>
      <c r="L104" s="50"/>
      <c r="M104" s="50"/>
      <c r="N104" s="50"/>
      <c r="O104" s="50"/>
      <c r="P104" s="50"/>
      <c r="Q104" s="57"/>
      <c r="R104" s="58"/>
      <c r="S104" s="58"/>
      <c r="T104" s="58"/>
      <c r="U104" s="58"/>
      <c r="V104" s="256"/>
      <c r="W104" s="59"/>
      <c r="X104" s="60"/>
      <c r="Y104" s="27"/>
      <c r="Z104" s="27"/>
      <c r="AA104" s="27"/>
      <c r="AB104" s="27"/>
      <c r="AC104" s="27"/>
      <c r="AD104" s="26"/>
      <c r="AE104" s="9"/>
    </row>
    <row r="105" spans="1:31" ht="27.75" customHeight="1">
      <c r="A105" s="14">
        <v>97</v>
      </c>
      <c r="B105" s="300"/>
      <c r="C105" s="16"/>
      <c r="D105" s="257"/>
      <c r="E105" s="301"/>
      <c r="F105" s="303"/>
      <c r="G105" s="302"/>
      <c r="H105" s="18"/>
      <c r="I105" s="50"/>
      <c r="J105" s="50"/>
      <c r="K105" s="50"/>
      <c r="L105" s="50"/>
      <c r="M105" s="50"/>
      <c r="N105" s="50"/>
      <c r="O105" s="50"/>
      <c r="P105" s="50"/>
      <c r="Q105" s="57"/>
      <c r="R105" s="58"/>
      <c r="S105" s="58"/>
      <c r="T105" s="58"/>
      <c r="U105" s="58"/>
      <c r="V105" s="256"/>
      <c r="W105" s="59"/>
      <c r="X105" s="60"/>
      <c r="Y105" s="27"/>
      <c r="Z105" s="27"/>
      <c r="AA105" s="27"/>
      <c r="AB105" s="27"/>
      <c r="AC105" s="27"/>
      <c r="AD105" s="26"/>
      <c r="AE105" s="9"/>
    </row>
    <row r="106" spans="1:31" ht="27.75" customHeight="1">
      <c r="A106" s="14">
        <v>98</v>
      </c>
      <c r="B106" s="300"/>
      <c r="C106" s="16"/>
      <c r="D106" s="257"/>
      <c r="E106" s="301"/>
      <c r="F106" s="303"/>
      <c r="G106" s="302"/>
      <c r="H106" s="18"/>
      <c r="I106" s="50"/>
      <c r="J106" s="50"/>
      <c r="K106" s="50"/>
      <c r="L106" s="50"/>
      <c r="M106" s="50"/>
      <c r="N106" s="50"/>
      <c r="O106" s="50"/>
      <c r="P106" s="50"/>
      <c r="Q106" s="57"/>
      <c r="R106" s="58"/>
      <c r="S106" s="58"/>
      <c r="T106" s="58"/>
      <c r="U106" s="58"/>
      <c r="V106" s="256"/>
      <c r="W106" s="59"/>
      <c r="X106" s="60"/>
      <c r="Y106" s="27"/>
      <c r="Z106" s="27"/>
      <c r="AA106" s="27"/>
      <c r="AB106" s="27"/>
      <c r="AC106" s="27"/>
      <c r="AD106" s="26"/>
      <c r="AE106" s="9"/>
    </row>
    <row r="107" spans="1:31" ht="27.75" customHeight="1">
      <c r="A107" s="14">
        <v>99</v>
      </c>
      <c r="B107" s="300"/>
      <c r="C107" s="16"/>
      <c r="D107" s="257"/>
      <c r="E107" s="301"/>
      <c r="F107" s="303"/>
      <c r="G107" s="302"/>
      <c r="H107" s="18"/>
      <c r="I107" s="50"/>
      <c r="J107" s="50"/>
      <c r="K107" s="50"/>
      <c r="L107" s="50"/>
      <c r="M107" s="50"/>
      <c r="N107" s="50"/>
      <c r="O107" s="50"/>
      <c r="P107" s="50"/>
      <c r="Q107" s="57"/>
      <c r="R107" s="58"/>
      <c r="S107" s="58"/>
      <c r="T107" s="58"/>
      <c r="U107" s="58"/>
      <c r="V107" s="256"/>
      <c r="W107" s="59"/>
      <c r="X107" s="60"/>
      <c r="Y107" s="27"/>
      <c r="Z107" s="27"/>
      <c r="AA107" s="27"/>
      <c r="AB107" s="27"/>
      <c r="AC107" s="27"/>
      <c r="AD107" s="26"/>
      <c r="AE107" s="9"/>
    </row>
    <row r="108" spans="1:31" ht="27.75" customHeight="1">
      <c r="A108" s="14">
        <v>100</v>
      </c>
      <c r="B108" s="300"/>
      <c r="C108" s="16"/>
      <c r="D108" s="257"/>
      <c r="E108" s="301"/>
      <c r="F108" s="303"/>
      <c r="G108" s="302"/>
      <c r="H108" s="18"/>
      <c r="I108" s="50"/>
      <c r="J108" s="50"/>
      <c r="K108" s="50"/>
      <c r="L108" s="50"/>
      <c r="M108" s="50"/>
      <c r="N108" s="50"/>
      <c r="O108" s="50"/>
      <c r="P108" s="50"/>
      <c r="Q108" s="57"/>
      <c r="R108" s="58"/>
      <c r="S108" s="58"/>
      <c r="T108" s="58"/>
      <c r="U108" s="58"/>
      <c r="V108" s="256"/>
      <c r="W108" s="59"/>
      <c r="X108" s="60"/>
      <c r="Y108" s="27"/>
      <c r="Z108" s="27"/>
      <c r="AA108" s="27"/>
      <c r="AB108" s="27"/>
      <c r="AC108" s="27"/>
      <c r="AD108" s="26"/>
      <c r="AE108" s="9"/>
    </row>
    <row r="109" spans="1:31" ht="27.75" customHeight="1">
      <c r="A109" s="14">
        <v>101</v>
      </c>
      <c r="B109" s="300"/>
      <c r="C109" s="16"/>
      <c r="D109" s="257"/>
      <c r="E109" s="301"/>
      <c r="F109" s="303"/>
      <c r="G109" s="302"/>
      <c r="H109" s="18"/>
      <c r="I109" s="50"/>
      <c r="J109" s="50"/>
      <c r="K109" s="50"/>
      <c r="L109" s="50"/>
      <c r="M109" s="50"/>
      <c r="N109" s="50"/>
      <c r="O109" s="50"/>
      <c r="P109" s="50"/>
      <c r="Q109" s="57"/>
      <c r="R109" s="58"/>
      <c r="S109" s="58"/>
      <c r="T109" s="58"/>
      <c r="U109" s="58"/>
      <c r="V109" s="256"/>
      <c r="W109" s="59"/>
      <c r="X109" s="60"/>
      <c r="Y109" s="27"/>
      <c r="Z109" s="27"/>
      <c r="AA109" s="27"/>
      <c r="AB109" s="27"/>
      <c r="AC109" s="27"/>
      <c r="AD109" s="26"/>
      <c r="AE109" s="9"/>
    </row>
    <row r="110" spans="1:31" ht="27.75" customHeight="1">
      <c r="A110" s="14">
        <v>102</v>
      </c>
      <c r="B110" s="300"/>
      <c r="C110" s="16"/>
      <c r="D110" s="257"/>
      <c r="E110" s="301"/>
      <c r="F110" s="303"/>
      <c r="G110" s="302"/>
      <c r="H110" s="18"/>
      <c r="I110" s="50"/>
      <c r="J110" s="50"/>
      <c r="K110" s="50"/>
      <c r="L110" s="50"/>
      <c r="M110" s="50"/>
      <c r="N110" s="50"/>
      <c r="O110" s="50"/>
      <c r="P110" s="50"/>
      <c r="Q110" s="57"/>
      <c r="R110" s="58"/>
      <c r="S110" s="58"/>
      <c r="T110" s="58"/>
      <c r="U110" s="58"/>
      <c r="V110" s="256"/>
      <c r="W110" s="59"/>
      <c r="X110" s="60"/>
      <c r="Y110" s="27"/>
      <c r="Z110" s="27"/>
      <c r="AA110" s="27"/>
      <c r="AB110" s="27"/>
      <c r="AC110" s="27"/>
      <c r="AD110" s="26"/>
      <c r="AE110" s="9"/>
    </row>
    <row r="111" spans="1:31" ht="27.75" customHeight="1">
      <c r="A111" s="14">
        <v>103</v>
      </c>
      <c r="B111" s="300"/>
      <c r="C111" s="16"/>
      <c r="D111" s="257"/>
      <c r="E111" s="301"/>
      <c r="F111" s="303"/>
      <c r="G111" s="302"/>
      <c r="H111" s="18"/>
      <c r="I111" s="50"/>
      <c r="J111" s="50"/>
      <c r="K111" s="50"/>
      <c r="L111" s="50"/>
      <c r="M111" s="50"/>
      <c r="N111" s="50"/>
      <c r="O111" s="50"/>
      <c r="P111" s="50"/>
      <c r="Q111" s="57"/>
      <c r="R111" s="58"/>
      <c r="S111" s="58"/>
      <c r="T111" s="58"/>
      <c r="U111" s="58"/>
      <c r="V111" s="256"/>
      <c r="W111" s="59"/>
      <c r="X111" s="60"/>
      <c r="Y111" s="27"/>
      <c r="Z111" s="27"/>
      <c r="AA111" s="27"/>
      <c r="AB111" s="27"/>
      <c r="AC111" s="27"/>
      <c r="AD111" s="26"/>
      <c r="AE111" s="9"/>
    </row>
    <row r="112" spans="1:31" ht="27.75" customHeight="1">
      <c r="A112" s="14">
        <v>104</v>
      </c>
      <c r="B112" s="300"/>
      <c r="C112" s="16"/>
      <c r="D112" s="257"/>
      <c r="E112" s="301"/>
      <c r="F112" s="303"/>
      <c r="G112" s="302"/>
      <c r="H112" s="18"/>
      <c r="I112" s="50"/>
      <c r="J112" s="50"/>
      <c r="K112" s="50"/>
      <c r="L112" s="50"/>
      <c r="M112" s="50"/>
      <c r="N112" s="50"/>
      <c r="O112" s="50"/>
      <c r="P112" s="50"/>
      <c r="Q112" s="57"/>
      <c r="R112" s="58"/>
      <c r="S112" s="58"/>
      <c r="T112" s="58"/>
      <c r="U112" s="58"/>
      <c r="V112" s="256"/>
      <c r="W112" s="59"/>
      <c r="X112" s="60"/>
      <c r="Y112" s="27"/>
      <c r="Z112" s="27"/>
      <c r="AA112" s="27"/>
      <c r="AB112" s="27"/>
      <c r="AC112" s="27"/>
      <c r="AD112" s="26"/>
      <c r="AE112" s="9"/>
    </row>
    <row r="113" spans="1:31" ht="27.75" customHeight="1">
      <c r="A113" s="14">
        <v>105</v>
      </c>
      <c r="B113" s="300"/>
      <c r="C113" s="16"/>
      <c r="D113" s="257"/>
      <c r="E113" s="301"/>
      <c r="F113" s="303"/>
      <c r="G113" s="302"/>
      <c r="H113" s="18"/>
      <c r="I113" s="50"/>
      <c r="J113" s="50"/>
      <c r="K113" s="50"/>
      <c r="L113" s="50"/>
      <c r="M113" s="50"/>
      <c r="N113" s="50"/>
      <c r="O113" s="50"/>
      <c r="P113" s="50"/>
      <c r="Q113" s="57"/>
      <c r="R113" s="58"/>
      <c r="S113" s="58"/>
      <c r="T113" s="58"/>
      <c r="U113" s="58"/>
      <c r="V113" s="256"/>
      <c r="W113" s="59"/>
      <c r="X113" s="60"/>
      <c r="Y113" s="27"/>
      <c r="Z113" s="27"/>
      <c r="AA113" s="27"/>
      <c r="AB113" s="27"/>
      <c r="AC113" s="27"/>
      <c r="AD113" s="26"/>
      <c r="AE113" s="9"/>
    </row>
    <row r="114" spans="1:31" ht="27.75" customHeight="1">
      <c r="A114" s="14">
        <v>106</v>
      </c>
      <c r="B114" s="300"/>
      <c r="C114" s="16"/>
      <c r="D114" s="257"/>
      <c r="E114" s="301"/>
      <c r="F114" s="303"/>
      <c r="G114" s="302"/>
      <c r="H114" s="18"/>
      <c r="I114" s="50"/>
      <c r="J114" s="50"/>
      <c r="K114" s="50"/>
      <c r="L114" s="50"/>
      <c r="M114" s="50"/>
      <c r="N114" s="50"/>
      <c r="O114" s="50"/>
      <c r="P114" s="50"/>
      <c r="Q114" s="57"/>
      <c r="R114" s="58"/>
      <c r="S114" s="58"/>
      <c r="T114" s="58"/>
      <c r="U114" s="58"/>
      <c r="V114" s="256"/>
      <c r="W114" s="59"/>
      <c r="X114" s="60"/>
      <c r="Y114" s="27"/>
      <c r="Z114" s="27"/>
      <c r="AA114" s="27"/>
      <c r="AB114" s="27"/>
      <c r="AC114" s="27"/>
      <c r="AD114" s="26"/>
      <c r="AE114" s="9"/>
    </row>
    <row r="115" spans="1:31" ht="27.75" customHeight="1">
      <c r="A115" s="14">
        <v>107</v>
      </c>
      <c r="B115" s="300"/>
      <c r="C115" s="16"/>
      <c r="D115" s="257"/>
      <c r="E115" s="301"/>
      <c r="F115" s="303"/>
      <c r="G115" s="302"/>
      <c r="H115" s="18"/>
      <c r="I115" s="50"/>
      <c r="J115" s="50"/>
      <c r="K115" s="50"/>
      <c r="L115" s="50"/>
      <c r="M115" s="50"/>
      <c r="N115" s="50"/>
      <c r="O115" s="50"/>
      <c r="P115" s="50"/>
      <c r="Q115" s="57"/>
      <c r="R115" s="58"/>
      <c r="S115" s="58"/>
      <c r="T115" s="58"/>
      <c r="U115" s="58"/>
      <c r="V115" s="256"/>
      <c r="W115" s="59"/>
      <c r="X115" s="60"/>
      <c r="Y115" s="27"/>
      <c r="Z115" s="27"/>
      <c r="AA115" s="27"/>
      <c r="AB115" s="27"/>
      <c r="AC115" s="27"/>
      <c r="AD115" s="26"/>
      <c r="AE115" s="9"/>
    </row>
    <row r="116" spans="1:31" ht="27.75" customHeight="1">
      <c r="A116" s="14">
        <v>108</v>
      </c>
      <c r="B116" s="300"/>
      <c r="C116" s="16"/>
      <c r="D116" s="257"/>
      <c r="E116" s="301"/>
      <c r="F116" s="303"/>
      <c r="G116" s="302"/>
      <c r="H116" s="18"/>
      <c r="I116" s="50"/>
      <c r="J116" s="50"/>
      <c r="K116" s="50"/>
      <c r="L116" s="50"/>
      <c r="M116" s="50"/>
      <c r="N116" s="50"/>
      <c r="O116" s="50"/>
      <c r="P116" s="50"/>
      <c r="Q116" s="57"/>
      <c r="R116" s="58"/>
      <c r="S116" s="58"/>
      <c r="T116" s="58"/>
      <c r="U116" s="58"/>
      <c r="V116" s="256"/>
      <c r="W116" s="59"/>
      <c r="X116" s="60"/>
      <c r="Y116" s="27"/>
      <c r="Z116" s="27"/>
      <c r="AA116" s="27"/>
      <c r="AB116" s="27"/>
      <c r="AC116" s="27"/>
      <c r="AD116" s="26"/>
      <c r="AE116" s="9"/>
    </row>
    <row r="117" spans="1:31" ht="27.75" customHeight="1">
      <c r="A117" s="14">
        <v>109</v>
      </c>
      <c r="B117" s="300"/>
      <c r="C117" s="16"/>
      <c r="D117" s="257"/>
      <c r="E117" s="301"/>
      <c r="F117" s="303"/>
      <c r="G117" s="302"/>
      <c r="H117" s="18"/>
      <c r="I117" s="50"/>
      <c r="J117" s="50"/>
      <c r="K117" s="50"/>
      <c r="L117" s="50"/>
      <c r="M117" s="50"/>
      <c r="N117" s="50"/>
      <c r="O117" s="50"/>
      <c r="P117" s="50"/>
      <c r="Q117" s="57"/>
      <c r="R117" s="58"/>
      <c r="S117" s="58"/>
      <c r="T117" s="58"/>
      <c r="U117" s="58"/>
      <c r="V117" s="256"/>
      <c r="W117" s="59"/>
      <c r="X117" s="60"/>
      <c r="Y117" s="27"/>
      <c r="Z117" s="27"/>
      <c r="AA117" s="27"/>
      <c r="AB117" s="27"/>
      <c r="AC117" s="27"/>
      <c r="AD117" s="26"/>
      <c r="AE117" s="9"/>
    </row>
    <row r="118" spans="1:31" ht="27.75" customHeight="1">
      <c r="A118" s="14">
        <v>110</v>
      </c>
      <c r="B118" s="300"/>
      <c r="C118" s="16"/>
      <c r="D118" s="257"/>
      <c r="E118" s="301"/>
      <c r="F118" s="303"/>
      <c r="G118" s="302"/>
      <c r="H118" s="18"/>
      <c r="I118" s="50"/>
      <c r="J118" s="50"/>
      <c r="K118" s="50"/>
      <c r="L118" s="50"/>
      <c r="M118" s="50"/>
      <c r="N118" s="50"/>
      <c r="O118" s="50"/>
      <c r="P118" s="50"/>
      <c r="Q118" s="57"/>
      <c r="R118" s="58"/>
      <c r="S118" s="58"/>
      <c r="T118" s="58"/>
      <c r="U118" s="58"/>
      <c r="V118" s="256"/>
      <c r="W118" s="59"/>
      <c r="X118" s="60"/>
      <c r="Y118" s="27"/>
      <c r="Z118" s="27"/>
      <c r="AA118" s="27"/>
      <c r="AB118" s="27"/>
      <c r="AC118" s="27"/>
      <c r="AD118" s="26"/>
      <c r="AE118" s="9"/>
    </row>
    <row r="119" spans="1:31" ht="27.75" customHeight="1">
      <c r="A119" s="14">
        <v>111</v>
      </c>
      <c r="B119" s="300"/>
      <c r="C119" s="16"/>
      <c r="D119" s="257"/>
      <c r="E119" s="301"/>
      <c r="F119" s="303"/>
      <c r="G119" s="302"/>
      <c r="H119" s="18"/>
      <c r="I119" s="50"/>
      <c r="J119" s="50"/>
      <c r="K119" s="50"/>
      <c r="L119" s="50"/>
      <c r="M119" s="50"/>
      <c r="N119" s="50"/>
      <c r="O119" s="50"/>
      <c r="P119" s="50"/>
      <c r="Q119" s="57"/>
      <c r="R119" s="58"/>
      <c r="S119" s="58"/>
      <c r="T119" s="58"/>
      <c r="U119" s="58"/>
      <c r="V119" s="256"/>
      <c r="W119" s="59"/>
      <c r="X119" s="60"/>
      <c r="Y119" s="27"/>
      <c r="Z119" s="27"/>
      <c r="AA119" s="27"/>
      <c r="AB119" s="27"/>
      <c r="AC119" s="27"/>
      <c r="AD119" s="26"/>
      <c r="AE119" s="9"/>
    </row>
    <row r="120" spans="1:31" ht="27.75" customHeight="1">
      <c r="A120" s="14">
        <v>112</v>
      </c>
      <c r="B120" s="300"/>
      <c r="C120" s="16"/>
      <c r="D120" s="257"/>
      <c r="E120" s="301"/>
      <c r="F120" s="303"/>
      <c r="G120" s="302"/>
      <c r="H120" s="18"/>
      <c r="I120" s="50"/>
      <c r="J120" s="50"/>
      <c r="K120" s="50"/>
      <c r="L120" s="50"/>
      <c r="M120" s="50"/>
      <c r="N120" s="50"/>
      <c r="O120" s="50"/>
      <c r="P120" s="50"/>
      <c r="Q120" s="57"/>
      <c r="R120" s="58"/>
      <c r="S120" s="58"/>
      <c r="T120" s="58"/>
      <c r="U120" s="58"/>
      <c r="V120" s="256"/>
      <c r="W120" s="59"/>
      <c r="X120" s="60"/>
      <c r="Y120" s="27"/>
      <c r="Z120" s="27"/>
      <c r="AA120" s="27"/>
      <c r="AB120" s="27"/>
      <c r="AC120" s="27"/>
      <c r="AD120" s="26"/>
      <c r="AE120" s="9"/>
    </row>
    <row r="121" spans="1:31" ht="27.75" customHeight="1">
      <c r="A121" s="14">
        <v>113</v>
      </c>
      <c r="B121" s="300"/>
      <c r="C121" s="16"/>
      <c r="D121" s="257"/>
      <c r="E121" s="301"/>
      <c r="F121" s="303"/>
      <c r="G121" s="302"/>
      <c r="H121" s="18"/>
      <c r="I121" s="50"/>
      <c r="J121" s="50"/>
      <c r="K121" s="50"/>
      <c r="L121" s="50"/>
      <c r="M121" s="50"/>
      <c r="N121" s="50"/>
      <c r="O121" s="50"/>
      <c r="P121" s="50"/>
      <c r="Q121" s="57"/>
      <c r="R121" s="58"/>
      <c r="S121" s="58"/>
      <c r="T121" s="58"/>
      <c r="U121" s="58"/>
      <c r="V121" s="256"/>
      <c r="W121" s="59"/>
      <c r="X121" s="60"/>
      <c r="Y121" s="27"/>
      <c r="Z121" s="27"/>
      <c r="AA121" s="27"/>
      <c r="AB121" s="27"/>
      <c r="AC121" s="27"/>
      <c r="AD121" s="26"/>
      <c r="AE121" s="9"/>
    </row>
    <row r="122" spans="1:31" ht="27.75" customHeight="1">
      <c r="A122" s="14">
        <v>114</v>
      </c>
      <c r="B122" s="300"/>
      <c r="C122" s="16"/>
      <c r="D122" s="257"/>
      <c r="E122" s="301"/>
      <c r="F122" s="303"/>
      <c r="G122" s="302"/>
      <c r="H122" s="18"/>
      <c r="I122" s="50"/>
      <c r="J122" s="50"/>
      <c r="K122" s="50"/>
      <c r="L122" s="50"/>
      <c r="M122" s="50"/>
      <c r="N122" s="50"/>
      <c r="O122" s="50"/>
      <c r="P122" s="50"/>
      <c r="Q122" s="57"/>
      <c r="R122" s="58"/>
      <c r="S122" s="58"/>
      <c r="T122" s="58"/>
      <c r="U122" s="58"/>
      <c r="V122" s="256"/>
      <c r="W122" s="59"/>
      <c r="X122" s="60"/>
      <c r="Y122" s="27"/>
      <c r="Z122" s="27"/>
      <c r="AA122" s="27"/>
      <c r="AB122" s="27"/>
      <c r="AC122" s="27"/>
      <c r="AD122" s="26"/>
      <c r="AE122" s="9"/>
    </row>
    <row r="123" spans="1:31" ht="27.75" customHeight="1">
      <c r="A123" s="14">
        <v>115</v>
      </c>
      <c r="B123" s="300"/>
      <c r="C123" s="16"/>
      <c r="D123" s="257"/>
      <c r="E123" s="301"/>
      <c r="F123" s="303"/>
      <c r="G123" s="302"/>
      <c r="H123" s="18"/>
      <c r="I123" s="50"/>
      <c r="J123" s="50"/>
      <c r="K123" s="50"/>
      <c r="L123" s="50"/>
      <c r="M123" s="50"/>
      <c r="N123" s="50"/>
      <c r="O123" s="50"/>
      <c r="P123" s="50"/>
      <c r="Q123" s="57"/>
      <c r="R123" s="58"/>
      <c r="S123" s="58"/>
      <c r="T123" s="58"/>
      <c r="U123" s="58"/>
      <c r="V123" s="256"/>
      <c r="W123" s="59"/>
      <c r="X123" s="60"/>
      <c r="Y123" s="27"/>
      <c r="Z123" s="27"/>
      <c r="AA123" s="27"/>
      <c r="AB123" s="27"/>
      <c r="AC123" s="27"/>
      <c r="AD123" s="26"/>
      <c r="AE123" s="9"/>
    </row>
    <row r="124" spans="1:31" ht="27.75" customHeight="1">
      <c r="A124" s="14">
        <v>116</v>
      </c>
      <c r="B124" s="300"/>
      <c r="C124" s="16"/>
      <c r="D124" s="257"/>
      <c r="E124" s="301"/>
      <c r="F124" s="303"/>
      <c r="G124" s="302"/>
      <c r="H124" s="18"/>
      <c r="I124" s="50"/>
      <c r="J124" s="50"/>
      <c r="K124" s="50"/>
      <c r="L124" s="50"/>
      <c r="M124" s="50"/>
      <c r="N124" s="50"/>
      <c r="O124" s="50"/>
      <c r="P124" s="50"/>
      <c r="Q124" s="57"/>
      <c r="R124" s="58"/>
      <c r="S124" s="58"/>
      <c r="T124" s="58"/>
      <c r="U124" s="58"/>
      <c r="V124" s="256"/>
      <c r="W124" s="59"/>
      <c r="X124" s="60"/>
      <c r="Y124" s="27"/>
      <c r="Z124" s="27"/>
      <c r="AA124" s="27"/>
      <c r="AB124" s="27"/>
      <c r="AC124" s="27"/>
      <c r="AD124" s="26"/>
      <c r="AE124" s="9"/>
    </row>
    <row r="125" spans="1:31" ht="27.75" customHeight="1">
      <c r="A125" s="14">
        <v>117</v>
      </c>
      <c r="B125" s="300"/>
      <c r="C125" s="16"/>
      <c r="D125" s="257"/>
      <c r="E125" s="301"/>
      <c r="F125" s="303"/>
      <c r="G125" s="302"/>
      <c r="H125" s="18"/>
      <c r="I125" s="50"/>
      <c r="J125" s="50"/>
      <c r="K125" s="50"/>
      <c r="L125" s="50"/>
      <c r="M125" s="50"/>
      <c r="N125" s="50"/>
      <c r="O125" s="50"/>
      <c r="P125" s="50"/>
      <c r="Q125" s="57"/>
      <c r="R125" s="58"/>
      <c r="S125" s="58"/>
      <c r="T125" s="58"/>
      <c r="U125" s="58"/>
      <c r="V125" s="256"/>
      <c r="W125" s="59"/>
      <c r="X125" s="60"/>
      <c r="Y125" s="27"/>
      <c r="Z125" s="27"/>
      <c r="AA125" s="27"/>
      <c r="AB125" s="27"/>
      <c r="AC125" s="27"/>
      <c r="AD125" s="26"/>
      <c r="AE125" s="9"/>
    </row>
    <row r="126" spans="1:31" ht="27.75" customHeight="1">
      <c r="A126" s="14">
        <v>118</v>
      </c>
      <c r="B126" s="300"/>
      <c r="C126" s="16"/>
      <c r="D126" s="257"/>
      <c r="E126" s="301"/>
      <c r="F126" s="303"/>
      <c r="G126" s="302"/>
      <c r="H126" s="18"/>
      <c r="I126" s="50"/>
      <c r="J126" s="50"/>
      <c r="K126" s="50"/>
      <c r="L126" s="50"/>
      <c r="M126" s="50"/>
      <c r="N126" s="50"/>
      <c r="O126" s="50"/>
      <c r="P126" s="50"/>
      <c r="Q126" s="57"/>
      <c r="R126" s="58"/>
      <c r="S126" s="58"/>
      <c r="T126" s="58"/>
      <c r="U126" s="58"/>
      <c r="V126" s="256"/>
      <c r="W126" s="59"/>
      <c r="X126" s="60"/>
      <c r="Y126" s="27"/>
      <c r="Z126" s="27"/>
      <c r="AA126" s="27"/>
      <c r="AB126" s="27"/>
      <c r="AC126" s="27"/>
      <c r="AD126" s="26"/>
      <c r="AE126" s="9"/>
    </row>
    <row r="127" spans="1:31" ht="27.75" customHeight="1">
      <c r="A127" s="14">
        <v>119</v>
      </c>
      <c r="B127" s="300"/>
      <c r="C127" s="16"/>
      <c r="D127" s="257"/>
      <c r="E127" s="301"/>
      <c r="F127" s="303"/>
      <c r="G127" s="302"/>
      <c r="H127" s="18"/>
      <c r="I127" s="50"/>
      <c r="J127" s="50"/>
      <c r="K127" s="50"/>
      <c r="L127" s="50"/>
      <c r="M127" s="50"/>
      <c r="N127" s="50"/>
      <c r="O127" s="50"/>
      <c r="P127" s="50"/>
      <c r="Q127" s="57"/>
      <c r="R127" s="58"/>
      <c r="S127" s="58"/>
      <c r="T127" s="58"/>
      <c r="U127" s="58"/>
      <c r="V127" s="256"/>
      <c r="W127" s="59"/>
      <c r="X127" s="60"/>
      <c r="Y127" s="27"/>
      <c r="Z127" s="27"/>
      <c r="AA127" s="27"/>
      <c r="AB127" s="27"/>
      <c r="AC127" s="27"/>
      <c r="AD127" s="26"/>
      <c r="AE127" s="9"/>
    </row>
    <row r="128" spans="1:31" ht="27.75" customHeight="1">
      <c r="A128" s="14">
        <v>120</v>
      </c>
      <c r="B128" s="300"/>
      <c r="C128" s="16"/>
      <c r="D128" s="257"/>
      <c r="E128" s="301"/>
      <c r="F128" s="303"/>
      <c r="G128" s="302"/>
      <c r="H128" s="18"/>
      <c r="I128" s="50"/>
      <c r="J128" s="50"/>
      <c r="K128" s="50"/>
      <c r="L128" s="50"/>
      <c r="M128" s="50"/>
      <c r="N128" s="50"/>
      <c r="O128" s="50"/>
      <c r="P128" s="50"/>
      <c r="Q128" s="57"/>
      <c r="R128" s="58"/>
      <c r="S128" s="58"/>
      <c r="T128" s="58"/>
      <c r="U128" s="58"/>
      <c r="V128" s="256"/>
      <c r="W128" s="59"/>
      <c r="X128" s="60"/>
      <c r="Y128" s="27"/>
      <c r="Z128" s="27"/>
      <c r="AA128" s="27"/>
      <c r="AB128" s="27"/>
      <c r="AC128" s="27"/>
      <c r="AD128" s="26"/>
      <c r="AE128" s="9"/>
    </row>
    <row r="129" spans="1:31" ht="27.75" customHeight="1">
      <c r="A129" s="14">
        <v>121</v>
      </c>
      <c r="B129" s="300"/>
      <c r="C129" s="16"/>
      <c r="D129" s="257"/>
      <c r="E129" s="301"/>
      <c r="F129" s="303"/>
      <c r="G129" s="302"/>
      <c r="H129" s="18"/>
      <c r="I129" s="50"/>
      <c r="J129" s="50"/>
      <c r="K129" s="50"/>
      <c r="L129" s="50"/>
      <c r="M129" s="50"/>
      <c r="N129" s="50"/>
      <c r="O129" s="50"/>
      <c r="P129" s="50"/>
      <c r="Q129" s="57"/>
      <c r="R129" s="58"/>
      <c r="S129" s="58"/>
      <c r="T129" s="58"/>
      <c r="U129" s="58"/>
      <c r="V129" s="256"/>
      <c r="W129" s="59"/>
      <c r="X129" s="60"/>
      <c r="Y129" s="27"/>
      <c r="Z129" s="27"/>
      <c r="AA129" s="27"/>
      <c r="AB129" s="27"/>
      <c r="AC129" s="27"/>
      <c r="AD129" s="26"/>
      <c r="AE129" s="9"/>
    </row>
    <row r="130" spans="1:31" ht="27.75" customHeight="1">
      <c r="A130" s="14">
        <v>122</v>
      </c>
      <c r="B130" s="300"/>
      <c r="C130" s="16"/>
      <c r="D130" s="257"/>
      <c r="E130" s="301"/>
      <c r="F130" s="303"/>
      <c r="G130" s="302"/>
      <c r="H130" s="18"/>
      <c r="I130" s="50"/>
      <c r="J130" s="50"/>
      <c r="K130" s="50"/>
      <c r="L130" s="50"/>
      <c r="M130" s="50"/>
      <c r="N130" s="50"/>
      <c r="O130" s="50"/>
      <c r="P130" s="50"/>
      <c r="Q130" s="57"/>
      <c r="R130" s="58"/>
      <c r="S130" s="58"/>
      <c r="T130" s="58"/>
      <c r="U130" s="58"/>
      <c r="V130" s="256"/>
      <c r="W130" s="59"/>
      <c r="X130" s="60"/>
      <c r="Y130" s="27"/>
      <c r="Z130" s="27"/>
      <c r="AA130" s="27"/>
      <c r="AB130" s="27"/>
      <c r="AC130" s="27"/>
      <c r="AD130" s="26"/>
      <c r="AE130" s="9"/>
    </row>
    <row r="131" spans="1:31" ht="27.75" customHeight="1">
      <c r="A131" s="14">
        <v>123</v>
      </c>
      <c r="B131" s="300"/>
      <c r="C131" s="16"/>
      <c r="D131" s="257"/>
      <c r="E131" s="301"/>
      <c r="F131" s="303"/>
      <c r="G131" s="302"/>
      <c r="H131" s="18"/>
      <c r="I131" s="50"/>
      <c r="J131" s="50"/>
      <c r="K131" s="50"/>
      <c r="L131" s="50"/>
      <c r="M131" s="50"/>
      <c r="N131" s="50"/>
      <c r="O131" s="50"/>
      <c r="P131" s="50"/>
      <c r="Q131" s="57"/>
      <c r="R131" s="58"/>
      <c r="S131" s="58"/>
      <c r="T131" s="58"/>
      <c r="U131" s="58"/>
      <c r="V131" s="256"/>
      <c r="W131" s="59"/>
      <c r="X131" s="60"/>
      <c r="Y131" s="27"/>
      <c r="Z131" s="27"/>
      <c r="AA131" s="27"/>
      <c r="AB131" s="27"/>
      <c r="AC131" s="27"/>
      <c r="AD131" s="26"/>
      <c r="AE131" s="9"/>
    </row>
    <row r="132" spans="1:31" ht="27.75" customHeight="1">
      <c r="A132" s="14">
        <v>124</v>
      </c>
      <c r="B132" s="300"/>
      <c r="C132" s="16"/>
      <c r="D132" s="257"/>
      <c r="E132" s="301"/>
      <c r="F132" s="303"/>
      <c r="G132" s="302"/>
      <c r="H132" s="18"/>
      <c r="I132" s="50"/>
      <c r="J132" s="50"/>
      <c r="K132" s="50"/>
      <c r="L132" s="50"/>
      <c r="M132" s="50"/>
      <c r="N132" s="50"/>
      <c r="O132" s="50"/>
      <c r="P132" s="50"/>
      <c r="Q132" s="57"/>
      <c r="R132" s="58"/>
      <c r="S132" s="58"/>
      <c r="T132" s="58"/>
      <c r="U132" s="58"/>
      <c r="V132" s="256"/>
      <c r="W132" s="59"/>
      <c r="X132" s="60"/>
      <c r="Y132" s="27"/>
      <c r="Z132" s="27"/>
      <c r="AA132" s="27"/>
      <c r="AB132" s="27"/>
      <c r="AC132" s="27"/>
      <c r="AD132" s="26"/>
      <c r="AE132" s="9"/>
    </row>
    <row r="133" spans="1:31" ht="27.75" customHeight="1">
      <c r="A133" s="14">
        <v>125</v>
      </c>
      <c r="B133" s="300"/>
      <c r="C133" s="16"/>
      <c r="D133" s="257"/>
      <c r="E133" s="301"/>
      <c r="F133" s="303"/>
      <c r="G133" s="302"/>
      <c r="H133" s="18"/>
      <c r="I133" s="50"/>
      <c r="J133" s="50"/>
      <c r="K133" s="50"/>
      <c r="L133" s="50"/>
      <c r="M133" s="50"/>
      <c r="N133" s="50"/>
      <c r="O133" s="50"/>
      <c r="P133" s="50"/>
      <c r="Q133" s="57"/>
      <c r="R133" s="58"/>
      <c r="S133" s="58"/>
      <c r="T133" s="58"/>
      <c r="U133" s="58"/>
      <c r="V133" s="256"/>
      <c r="W133" s="59"/>
      <c r="X133" s="60"/>
      <c r="Y133" s="27"/>
      <c r="Z133" s="27"/>
      <c r="AA133" s="27"/>
      <c r="AB133" s="27"/>
      <c r="AC133" s="27"/>
      <c r="AD133" s="26"/>
      <c r="AE133" s="9"/>
    </row>
    <row r="134" spans="1:31" ht="27.75" customHeight="1">
      <c r="A134" s="14">
        <v>126</v>
      </c>
      <c r="B134" s="300"/>
      <c r="C134" s="16"/>
      <c r="D134" s="257"/>
      <c r="E134" s="301"/>
      <c r="F134" s="303"/>
      <c r="G134" s="302"/>
      <c r="H134" s="18"/>
      <c r="I134" s="50"/>
      <c r="J134" s="50"/>
      <c r="K134" s="50"/>
      <c r="L134" s="50"/>
      <c r="M134" s="50"/>
      <c r="N134" s="50"/>
      <c r="O134" s="50"/>
      <c r="P134" s="50"/>
      <c r="Q134" s="57"/>
      <c r="R134" s="58"/>
      <c r="S134" s="58"/>
      <c r="T134" s="58"/>
      <c r="U134" s="58"/>
      <c r="V134" s="256"/>
      <c r="W134" s="59"/>
      <c r="X134" s="60"/>
      <c r="Y134" s="27"/>
      <c r="Z134" s="27"/>
      <c r="AA134" s="27"/>
      <c r="AB134" s="27"/>
      <c r="AC134" s="27"/>
      <c r="AD134" s="26"/>
      <c r="AE134" s="9"/>
    </row>
    <row r="135" spans="1:31" ht="27.75" customHeight="1">
      <c r="A135" s="14">
        <v>127</v>
      </c>
      <c r="B135" s="300"/>
      <c r="C135" s="16"/>
      <c r="D135" s="257"/>
      <c r="E135" s="301"/>
      <c r="F135" s="303"/>
      <c r="G135" s="302"/>
      <c r="H135" s="18"/>
      <c r="I135" s="50"/>
      <c r="J135" s="50"/>
      <c r="K135" s="50"/>
      <c r="L135" s="50"/>
      <c r="M135" s="50"/>
      <c r="N135" s="50"/>
      <c r="O135" s="50"/>
      <c r="P135" s="50"/>
      <c r="Q135" s="57"/>
      <c r="R135" s="58"/>
      <c r="S135" s="58"/>
      <c r="T135" s="58"/>
      <c r="U135" s="58"/>
      <c r="V135" s="256"/>
      <c r="W135" s="59"/>
      <c r="X135" s="60"/>
      <c r="Y135" s="27"/>
      <c r="Z135" s="27"/>
      <c r="AA135" s="27"/>
      <c r="AB135" s="27"/>
      <c r="AC135" s="27"/>
      <c r="AD135" s="26"/>
      <c r="AE135" s="9"/>
    </row>
    <row r="136" spans="1:31" ht="27.75" customHeight="1">
      <c r="A136" s="14">
        <v>128</v>
      </c>
      <c r="B136" s="300"/>
      <c r="C136" s="16"/>
      <c r="D136" s="257"/>
      <c r="E136" s="301"/>
      <c r="F136" s="303"/>
      <c r="G136" s="302"/>
      <c r="H136" s="18"/>
      <c r="I136" s="50"/>
      <c r="J136" s="50"/>
      <c r="K136" s="50"/>
      <c r="L136" s="50"/>
      <c r="M136" s="50"/>
      <c r="N136" s="50"/>
      <c r="O136" s="50"/>
      <c r="P136" s="50"/>
      <c r="Q136" s="57"/>
      <c r="R136" s="58"/>
      <c r="S136" s="58"/>
      <c r="T136" s="58"/>
      <c r="U136" s="58"/>
      <c r="V136" s="256"/>
      <c r="W136" s="59"/>
      <c r="X136" s="60"/>
      <c r="Y136" s="27"/>
      <c r="Z136" s="27"/>
      <c r="AA136" s="27"/>
      <c r="AB136" s="27"/>
      <c r="AC136" s="27"/>
      <c r="AD136" s="26"/>
      <c r="AE136" s="9"/>
    </row>
    <row r="137" spans="1:31" ht="27.75" customHeight="1">
      <c r="A137" s="14">
        <v>129</v>
      </c>
      <c r="B137" s="300"/>
      <c r="C137" s="16"/>
      <c r="D137" s="257"/>
      <c r="E137" s="301"/>
      <c r="F137" s="303"/>
      <c r="G137" s="302"/>
      <c r="H137" s="18"/>
      <c r="I137" s="50"/>
      <c r="J137" s="50"/>
      <c r="K137" s="50"/>
      <c r="L137" s="50"/>
      <c r="M137" s="50"/>
      <c r="N137" s="50"/>
      <c r="O137" s="50"/>
      <c r="P137" s="50"/>
      <c r="Q137" s="57"/>
      <c r="R137" s="58"/>
      <c r="S137" s="58"/>
      <c r="T137" s="58"/>
      <c r="U137" s="58"/>
      <c r="V137" s="256"/>
      <c r="W137" s="59"/>
      <c r="X137" s="60"/>
      <c r="Y137" s="27"/>
      <c r="Z137" s="27"/>
      <c r="AA137" s="27"/>
      <c r="AB137" s="27"/>
      <c r="AC137" s="27"/>
      <c r="AD137" s="26"/>
      <c r="AE137" s="9"/>
    </row>
    <row r="138" spans="1:31" ht="27.75" customHeight="1">
      <c r="A138" s="14">
        <v>130</v>
      </c>
      <c r="B138" s="300"/>
      <c r="C138" s="16"/>
      <c r="D138" s="257"/>
      <c r="E138" s="301"/>
      <c r="F138" s="303"/>
      <c r="G138" s="302"/>
      <c r="H138" s="18"/>
      <c r="I138" s="50"/>
      <c r="J138" s="50"/>
      <c r="K138" s="50"/>
      <c r="L138" s="50"/>
      <c r="M138" s="50"/>
      <c r="N138" s="50"/>
      <c r="O138" s="50"/>
      <c r="P138" s="50"/>
      <c r="Q138" s="57"/>
      <c r="R138" s="58"/>
      <c r="S138" s="58"/>
      <c r="T138" s="58"/>
      <c r="U138" s="58"/>
      <c r="V138" s="256"/>
      <c r="W138" s="59"/>
      <c r="X138" s="60"/>
      <c r="Y138" s="27"/>
      <c r="Z138" s="27"/>
      <c r="AA138" s="27"/>
      <c r="AB138" s="27"/>
      <c r="AC138" s="27"/>
      <c r="AD138" s="26"/>
      <c r="AE138" s="9"/>
    </row>
    <row r="139" spans="1:31" ht="27.75" customHeight="1">
      <c r="A139" s="14">
        <v>131</v>
      </c>
      <c r="B139" s="300"/>
      <c r="C139" s="16"/>
      <c r="D139" s="257"/>
      <c r="E139" s="301"/>
      <c r="F139" s="303"/>
      <c r="G139" s="302"/>
      <c r="H139" s="18"/>
      <c r="I139" s="50"/>
      <c r="J139" s="50"/>
      <c r="K139" s="50"/>
      <c r="L139" s="50"/>
      <c r="M139" s="50"/>
      <c r="N139" s="50"/>
      <c r="O139" s="50"/>
      <c r="P139" s="50"/>
      <c r="Q139" s="57"/>
      <c r="R139" s="58"/>
      <c r="S139" s="58"/>
      <c r="T139" s="58"/>
      <c r="U139" s="58"/>
      <c r="V139" s="256"/>
      <c r="W139" s="59"/>
      <c r="X139" s="60"/>
      <c r="Y139" s="27"/>
      <c r="Z139" s="27"/>
      <c r="AA139" s="27"/>
      <c r="AB139" s="27"/>
      <c r="AC139" s="27"/>
      <c r="AD139" s="26"/>
      <c r="AE139" s="9"/>
    </row>
    <row r="140" spans="1:31" ht="27.75" customHeight="1">
      <c r="A140" s="14">
        <v>132</v>
      </c>
      <c r="B140" s="300"/>
      <c r="C140" s="16"/>
      <c r="D140" s="257"/>
      <c r="E140" s="301"/>
      <c r="F140" s="303"/>
      <c r="G140" s="302"/>
      <c r="H140" s="18"/>
      <c r="I140" s="50"/>
      <c r="J140" s="50"/>
      <c r="K140" s="50"/>
      <c r="L140" s="50"/>
      <c r="M140" s="50"/>
      <c r="N140" s="50"/>
      <c r="O140" s="50"/>
      <c r="P140" s="50"/>
      <c r="Q140" s="57"/>
      <c r="R140" s="58"/>
      <c r="S140" s="58"/>
      <c r="T140" s="58"/>
      <c r="U140" s="58"/>
      <c r="V140" s="256"/>
      <c r="W140" s="59"/>
      <c r="X140" s="60"/>
      <c r="Y140" s="27"/>
      <c r="Z140" s="27"/>
      <c r="AA140" s="27"/>
      <c r="AB140" s="27"/>
      <c r="AC140" s="27"/>
      <c r="AD140" s="26"/>
      <c r="AE140" s="9"/>
    </row>
    <row r="141" spans="1:31" ht="27.75" customHeight="1">
      <c r="A141" s="14">
        <v>133</v>
      </c>
      <c r="B141" s="300"/>
      <c r="C141" s="16"/>
      <c r="D141" s="257"/>
      <c r="E141" s="301"/>
      <c r="F141" s="303"/>
      <c r="G141" s="302"/>
      <c r="H141" s="18"/>
      <c r="I141" s="50"/>
      <c r="J141" s="50"/>
      <c r="K141" s="50"/>
      <c r="L141" s="50"/>
      <c r="M141" s="50"/>
      <c r="N141" s="50"/>
      <c r="O141" s="50"/>
      <c r="P141" s="50"/>
      <c r="Q141" s="57"/>
      <c r="R141" s="58"/>
      <c r="S141" s="58"/>
      <c r="T141" s="58"/>
      <c r="U141" s="58"/>
      <c r="V141" s="256"/>
      <c r="W141" s="59"/>
      <c r="X141" s="60"/>
      <c r="Y141" s="27"/>
      <c r="Z141" s="27"/>
      <c r="AA141" s="27"/>
      <c r="AB141" s="27"/>
      <c r="AC141" s="27"/>
      <c r="AD141" s="26"/>
      <c r="AE141" s="9"/>
    </row>
    <row r="142" spans="1:31" ht="27.75" customHeight="1">
      <c r="A142" s="14">
        <v>134</v>
      </c>
      <c r="B142" s="300"/>
      <c r="C142" s="16"/>
      <c r="D142" s="257"/>
      <c r="E142" s="301"/>
      <c r="F142" s="303"/>
      <c r="G142" s="302"/>
      <c r="H142" s="18"/>
      <c r="I142" s="50"/>
      <c r="J142" s="50"/>
      <c r="K142" s="50"/>
      <c r="L142" s="50"/>
      <c r="M142" s="50"/>
      <c r="N142" s="50"/>
      <c r="O142" s="50"/>
      <c r="P142" s="50"/>
      <c r="Q142" s="57"/>
      <c r="R142" s="58"/>
      <c r="S142" s="58"/>
      <c r="T142" s="58"/>
      <c r="U142" s="58"/>
      <c r="V142" s="256"/>
      <c r="W142" s="59"/>
      <c r="X142" s="60"/>
      <c r="Y142" s="27"/>
      <c r="Z142" s="27"/>
      <c r="AA142" s="27"/>
      <c r="AB142" s="27"/>
      <c r="AC142" s="27"/>
      <c r="AD142" s="26"/>
      <c r="AE142" s="9"/>
    </row>
    <row r="143" spans="1:31" ht="27.75" customHeight="1">
      <c r="A143" s="14">
        <v>135</v>
      </c>
      <c r="B143" s="300"/>
      <c r="C143" s="16"/>
      <c r="D143" s="257"/>
      <c r="E143" s="301"/>
      <c r="F143" s="303"/>
      <c r="G143" s="302"/>
      <c r="H143" s="18"/>
      <c r="I143" s="50"/>
      <c r="J143" s="50"/>
      <c r="K143" s="50"/>
      <c r="L143" s="50"/>
      <c r="M143" s="50"/>
      <c r="N143" s="50"/>
      <c r="O143" s="50"/>
      <c r="P143" s="50"/>
      <c r="Q143" s="57"/>
      <c r="R143" s="58"/>
      <c r="S143" s="58"/>
      <c r="T143" s="58"/>
      <c r="U143" s="58"/>
      <c r="V143" s="256"/>
      <c r="W143" s="59"/>
      <c r="X143" s="60"/>
      <c r="Y143" s="27"/>
      <c r="Z143" s="27"/>
      <c r="AA143" s="27"/>
      <c r="AB143" s="27"/>
      <c r="AC143" s="27"/>
      <c r="AD143" s="26"/>
      <c r="AE143" s="9"/>
    </row>
    <row r="144" spans="1:31" ht="27.75" customHeight="1">
      <c r="A144" s="14">
        <v>136</v>
      </c>
      <c r="B144" s="300"/>
      <c r="C144" s="16"/>
      <c r="D144" s="257"/>
      <c r="E144" s="301"/>
      <c r="F144" s="303"/>
      <c r="G144" s="302"/>
      <c r="H144" s="18"/>
      <c r="I144" s="50"/>
      <c r="J144" s="50"/>
      <c r="K144" s="50"/>
      <c r="L144" s="50"/>
      <c r="M144" s="50"/>
      <c r="N144" s="50"/>
      <c r="O144" s="50"/>
      <c r="P144" s="50"/>
      <c r="Q144" s="57"/>
      <c r="R144" s="58"/>
      <c r="S144" s="58"/>
      <c r="T144" s="58"/>
      <c r="U144" s="58"/>
      <c r="V144" s="256"/>
      <c r="W144" s="59"/>
      <c r="X144" s="60"/>
      <c r="Y144" s="27"/>
      <c r="Z144" s="27"/>
      <c r="AA144" s="27"/>
      <c r="AB144" s="27"/>
      <c r="AC144" s="27"/>
      <c r="AD144" s="26"/>
      <c r="AE144" s="9"/>
    </row>
    <row r="145" spans="1:31" ht="27.75" customHeight="1">
      <c r="A145" s="14">
        <v>137</v>
      </c>
      <c r="B145" s="300"/>
      <c r="C145" s="16"/>
      <c r="D145" s="257"/>
      <c r="E145" s="301"/>
      <c r="F145" s="303"/>
      <c r="G145" s="302"/>
      <c r="H145" s="18"/>
      <c r="I145" s="50"/>
      <c r="J145" s="50"/>
      <c r="K145" s="50"/>
      <c r="L145" s="50"/>
      <c r="M145" s="50"/>
      <c r="N145" s="50"/>
      <c r="O145" s="50"/>
      <c r="P145" s="50"/>
      <c r="Q145" s="57"/>
      <c r="R145" s="58"/>
      <c r="S145" s="58"/>
      <c r="T145" s="58"/>
      <c r="U145" s="58"/>
      <c r="V145" s="256"/>
      <c r="W145" s="59"/>
      <c r="X145" s="60"/>
      <c r="Y145" s="27"/>
      <c r="Z145" s="27"/>
      <c r="AA145" s="27"/>
      <c r="AB145" s="27"/>
      <c r="AC145" s="27"/>
      <c r="AD145" s="26"/>
      <c r="AE145" s="9"/>
    </row>
    <row r="146" spans="1:31" ht="27.75" customHeight="1">
      <c r="A146" s="14">
        <v>138</v>
      </c>
      <c r="B146" s="300"/>
      <c r="C146" s="16"/>
      <c r="D146" s="257"/>
      <c r="E146" s="301"/>
      <c r="F146" s="303"/>
      <c r="G146" s="302"/>
      <c r="H146" s="18"/>
      <c r="I146" s="50"/>
      <c r="J146" s="50"/>
      <c r="K146" s="50"/>
      <c r="L146" s="50"/>
      <c r="M146" s="50"/>
      <c r="N146" s="50"/>
      <c r="O146" s="50"/>
      <c r="P146" s="50"/>
      <c r="Q146" s="57"/>
      <c r="R146" s="58"/>
      <c r="S146" s="58"/>
      <c r="T146" s="58"/>
      <c r="U146" s="58"/>
      <c r="V146" s="256"/>
      <c r="W146" s="59"/>
      <c r="X146" s="60"/>
      <c r="Y146" s="27"/>
      <c r="Z146" s="27"/>
      <c r="AA146" s="27"/>
      <c r="AB146" s="27"/>
      <c r="AC146" s="27"/>
      <c r="AD146" s="26"/>
      <c r="AE146" s="9"/>
    </row>
    <row r="147" spans="1:31" ht="27.75" customHeight="1">
      <c r="A147" s="14">
        <v>139</v>
      </c>
      <c r="B147" s="300"/>
      <c r="C147" s="16"/>
      <c r="D147" s="257"/>
      <c r="E147" s="301"/>
      <c r="F147" s="303"/>
      <c r="G147" s="302"/>
      <c r="H147" s="18"/>
      <c r="I147" s="50"/>
      <c r="J147" s="50"/>
      <c r="K147" s="50"/>
      <c r="L147" s="50"/>
      <c r="M147" s="50"/>
      <c r="N147" s="50"/>
      <c r="O147" s="50"/>
      <c r="P147" s="50"/>
      <c r="Q147" s="57"/>
      <c r="R147" s="58"/>
      <c r="S147" s="58"/>
      <c r="T147" s="58"/>
      <c r="U147" s="58"/>
      <c r="V147" s="256"/>
      <c r="W147" s="59"/>
      <c r="X147" s="60"/>
      <c r="Y147" s="27"/>
      <c r="Z147" s="27"/>
      <c r="AA147" s="27"/>
      <c r="AB147" s="27"/>
      <c r="AC147" s="27"/>
      <c r="AD147" s="26"/>
      <c r="AE147" s="9"/>
    </row>
    <row r="148" spans="1:31" ht="27.75" customHeight="1">
      <c r="A148" s="14">
        <v>140</v>
      </c>
      <c r="B148" s="300"/>
      <c r="C148" s="16"/>
      <c r="D148" s="257"/>
      <c r="E148" s="301"/>
      <c r="F148" s="303"/>
      <c r="G148" s="302"/>
      <c r="H148" s="18"/>
      <c r="I148" s="50"/>
      <c r="J148" s="50"/>
      <c r="K148" s="50"/>
      <c r="L148" s="50"/>
      <c r="M148" s="50"/>
      <c r="N148" s="50"/>
      <c r="O148" s="50"/>
      <c r="P148" s="50"/>
      <c r="Q148" s="57"/>
      <c r="R148" s="58"/>
      <c r="S148" s="58"/>
      <c r="T148" s="58"/>
      <c r="U148" s="58"/>
      <c r="V148" s="256"/>
      <c r="W148" s="59"/>
      <c r="X148" s="60"/>
      <c r="Y148" s="27"/>
      <c r="Z148" s="27"/>
      <c r="AA148" s="27"/>
      <c r="AB148" s="27"/>
      <c r="AC148" s="27"/>
      <c r="AD148" s="26"/>
      <c r="AE148" s="9"/>
    </row>
    <row r="149" spans="1:31" ht="27.75" customHeight="1">
      <c r="A149" s="14">
        <v>141</v>
      </c>
      <c r="B149" s="300"/>
      <c r="C149" s="16"/>
      <c r="D149" s="257"/>
      <c r="E149" s="301"/>
      <c r="F149" s="303"/>
      <c r="G149" s="302"/>
      <c r="H149" s="18"/>
      <c r="I149" s="50"/>
      <c r="J149" s="50"/>
      <c r="K149" s="50"/>
      <c r="L149" s="50"/>
      <c r="M149" s="50"/>
      <c r="N149" s="50"/>
      <c r="O149" s="50"/>
      <c r="P149" s="50"/>
      <c r="Q149" s="57"/>
      <c r="R149" s="58"/>
      <c r="S149" s="58"/>
      <c r="T149" s="58"/>
      <c r="U149" s="58"/>
      <c r="V149" s="256"/>
      <c r="W149" s="59"/>
      <c r="X149" s="60"/>
      <c r="Y149" s="27"/>
      <c r="Z149" s="27"/>
      <c r="AA149" s="27"/>
      <c r="AB149" s="27"/>
      <c r="AC149" s="27"/>
      <c r="AD149" s="26"/>
      <c r="AE149" s="9"/>
    </row>
    <row r="150" spans="1:31" ht="27.75" customHeight="1">
      <c r="A150" s="14">
        <v>142</v>
      </c>
      <c r="B150" s="300"/>
      <c r="C150" s="16"/>
      <c r="D150" s="257"/>
      <c r="E150" s="301"/>
      <c r="F150" s="303"/>
      <c r="G150" s="302"/>
      <c r="H150" s="18"/>
      <c r="I150" s="50"/>
      <c r="J150" s="50"/>
      <c r="K150" s="50"/>
      <c r="L150" s="50"/>
      <c r="M150" s="50"/>
      <c r="N150" s="50"/>
      <c r="O150" s="50"/>
      <c r="P150" s="50"/>
      <c r="Q150" s="57"/>
      <c r="R150" s="58"/>
      <c r="S150" s="58"/>
      <c r="T150" s="58"/>
      <c r="U150" s="58"/>
      <c r="V150" s="256"/>
      <c r="W150" s="59"/>
      <c r="X150" s="60"/>
      <c r="Y150" s="27"/>
      <c r="Z150" s="27"/>
      <c r="AA150" s="27"/>
      <c r="AB150" s="27"/>
      <c r="AC150" s="27"/>
      <c r="AD150" s="26"/>
      <c r="AE150" s="9"/>
    </row>
    <row r="151" spans="1:31" ht="27.75" customHeight="1">
      <c r="A151" s="14">
        <v>143</v>
      </c>
      <c r="B151" s="300"/>
      <c r="C151" s="16"/>
      <c r="D151" s="257"/>
      <c r="E151" s="301"/>
      <c r="F151" s="303"/>
      <c r="G151" s="302"/>
      <c r="H151" s="18"/>
      <c r="I151" s="50"/>
      <c r="J151" s="50"/>
      <c r="K151" s="50"/>
      <c r="L151" s="50"/>
      <c r="M151" s="50"/>
      <c r="N151" s="50"/>
      <c r="O151" s="50"/>
      <c r="P151" s="50"/>
      <c r="Q151" s="57"/>
      <c r="R151" s="58"/>
      <c r="S151" s="58"/>
      <c r="T151" s="58"/>
      <c r="U151" s="58"/>
      <c r="V151" s="256"/>
      <c r="W151" s="59"/>
      <c r="X151" s="60"/>
      <c r="Y151" s="27"/>
      <c r="Z151" s="27"/>
      <c r="AA151" s="27"/>
      <c r="AB151" s="27"/>
      <c r="AC151" s="27"/>
      <c r="AD151" s="26"/>
      <c r="AE151" s="9"/>
    </row>
    <row r="152" spans="1:31" ht="27.75" customHeight="1">
      <c r="A152" s="14">
        <v>144</v>
      </c>
      <c r="B152" s="300"/>
      <c r="C152" s="16"/>
      <c r="D152" s="257"/>
      <c r="E152" s="301"/>
      <c r="F152" s="303"/>
      <c r="G152" s="302"/>
      <c r="H152" s="18"/>
      <c r="I152" s="50"/>
      <c r="J152" s="50"/>
      <c r="K152" s="50"/>
      <c r="L152" s="50"/>
      <c r="M152" s="50"/>
      <c r="N152" s="50"/>
      <c r="O152" s="50"/>
      <c r="P152" s="50"/>
      <c r="Q152" s="57"/>
      <c r="R152" s="58"/>
      <c r="S152" s="58"/>
      <c r="T152" s="58"/>
      <c r="U152" s="58"/>
      <c r="V152" s="256"/>
      <c r="W152" s="59"/>
      <c r="X152" s="60"/>
      <c r="Y152" s="27"/>
      <c r="Z152" s="27"/>
      <c r="AA152" s="27"/>
      <c r="AB152" s="27"/>
      <c r="AC152" s="27"/>
      <c r="AD152" s="26"/>
      <c r="AE152" s="9"/>
    </row>
    <row r="153" spans="1:31" ht="27.75" customHeight="1">
      <c r="A153" s="14">
        <v>145</v>
      </c>
      <c r="B153" s="300"/>
      <c r="C153" s="16"/>
      <c r="D153" s="257"/>
      <c r="E153" s="301"/>
      <c r="F153" s="303"/>
      <c r="G153" s="302"/>
      <c r="H153" s="18"/>
      <c r="I153" s="50"/>
      <c r="J153" s="50"/>
      <c r="K153" s="50"/>
      <c r="L153" s="50"/>
      <c r="M153" s="50"/>
      <c r="N153" s="50"/>
      <c r="O153" s="50"/>
      <c r="P153" s="50"/>
      <c r="Q153" s="57"/>
      <c r="R153" s="58"/>
      <c r="S153" s="58"/>
      <c r="T153" s="58"/>
      <c r="U153" s="58"/>
      <c r="V153" s="256"/>
      <c r="W153" s="59"/>
      <c r="X153" s="60"/>
      <c r="Y153" s="27"/>
      <c r="Z153" s="27"/>
      <c r="AA153" s="27"/>
      <c r="AB153" s="27"/>
      <c r="AC153" s="27"/>
      <c r="AD153" s="26"/>
      <c r="AE153" s="9"/>
    </row>
    <row r="154" spans="1:31" ht="27.75" customHeight="1">
      <c r="A154" s="14">
        <v>146</v>
      </c>
      <c r="B154" s="300"/>
      <c r="C154" s="16"/>
      <c r="D154" s="257"/>
      <c r="E154" s="301"/>
      <c r="F154" s="303"/>
      <c r="G154" s="302"/>
      <c r="H154" s="18"/>
      <c r="I154" s="50"/>
      <c r="J154" s="50"/>
      <c r="K154" s="50"/>
      <c r="L154" s="50"/>
      <c r="M154" s="50"/>
      <c r="N154" s="50"/>
      <c r="O154" s="50"/>
      <c r="P154" s="50"/>
      <c r="Q154" s="57"/>
      <c r="R154" s="58"/>
      <c r="S154" s="58"/>
      <c r="T154" s="58"/>
      <c r="U154" s="58"/>
      <c r="V154" s="256"/>
      <c r="W154" s="59"/>
      <c r="X154" s="60"/>
      <c r="Y154" s="27"/>
      <c r="Z154" s="27"/>
      <c r="AA154" s="27"/>
      <c r="AB154" s="27"/>
      <c r="AC154" s="27"/>
      <c r="AD154" s="26"/>
      <c r="AE154" s="9"/>
    </row>
    <row r="155" spans="1:31" ht="27.75" customHeight="1">
      <c r="A155" s="14">
        <v>147</v>
      </c>
      <c r="B155" s="300"/>
      <c r="C155" s="16"/>
      <c r="D155" s="257"/>
      <c r="E155" s="301"/>
      <c r="F155" s="303"/>
      <c r="G155" s="302"/>
      <c r="H155" s="18"/>
      <c r="I155" s="50"/>
      <c r="J155" s="50"/>
      <c r="K155" s="50"/>
      <c r="L155" s="50"/>
      <c r="M155" s="50"/>
      <c r="N155" s="50"/>
      <c r="O155" s="50"/>
      <c r="P155" s="50"/>
      <c r="Q155" s="57"/>
      <c r="R155" s="58"/>
      <c r="S155" s="58"/>
      <c r="T155" s="58"/>
      <c r="U155" s="58"/>
      <c r="V155" s="256"/>
      <c r="W155" s="59"/>
      <c r="X155" s="60"/>
      <c r="Y155" s="27"/>
      <c r="Z155" s="27"/>
      <c r="AA155" s="27"/>
      <c r="AB155" s="27"/>
      <c r="AC155" s="27"/>
      <c r="AD155" s="26"/>
      <c r="AE155" s="9"/>
    </row>
    <row r="156" spans="1:31" ht="27.75" customHeight="1">
      <c r="A156" s="14">
        <v>148</v>
      </c>
      <c r="B156" s="300"/>
      <c r="C156" s="16"/>
      <c r="D156" s="257"/>
      <c r="E156" s="301"/>
      <c r="F156" s="303"/>
      <c r="G156" s="302"/>
      <c r="H156" s="18"/>
      <c r="I156" s="50"/>
      <c r="J156" s="50"/>
      <c r="K156" s="50"/>
      <c r="L156" s="50"/>
      <c r="M156" s="50"/>
      <c r="N156" s="50"/>
      <c r="O156" s="50"/>
      <c r="P156" s="50"/>
      <c r="Q156" s="57"/>
      <c r="R156" s="58"/>
      <c r="S156" s="58"/>
      <c r="T156" s="58"/>
      <c r="U156" s="58"/>
      <c r="V156" s="256"/>
      <c r="W156" s="59"/>
      <c r="X156" s="60"/>
      <c r="Y156" s="27"/>
      <c r="Z156" s="27"/>
      <c r="AA156" s="27"/>
      <c r="AB156" s="27"/>
      <c r="AC156" s="27"/>
      <c r="AD156" s="26"/>
      <c r="AE156" s="9"/>
    </row>
    <row r="157" spans="1:31" ht="27.75" customHeight="1">
      <c r="A157" s="14">
        <v>149</v>
      </c>
      <c r="B157" s="300"/>
      <c r="C157" s="16"/>
      <c r="D157" s="257"/>
      <c r="E157" s="301"/>
      <c r="F157" s="303"/>
      <c r="G157" s="302"/>
      <c r="H157" s="18"/>
      <c r="I157" s="50"/>
      <c r="J157" s="50"/>
      <c r="K157" s="50"/>
      <c r="L157" s="50"/>
      <c r="M157" s="50"/>
      <c r="N157" s="50"/>
      <c r="O157" s="50"/>
      <c r="P157" s="50"/>
      <c r="Q157" s="57"/>
      <c r="R157" s="58"/>
      <c r="S157" s="58"/>
      <c r="T157" s="58"/>
      <c r="U157" s="58"/>
      <c r="V157" s="256"/>
      <c r="W157" s="59"/>
      <c r="X157" s="60"/>
      <c r="Y157" s="27"/>
      <c r="Z157" s="27"/>
      <c r="AA157" s="27"/>
      <c r="AB157" s="27"/>
      <c r="AC157" s="27"/>
      <c r="AD157" s="26"/>
      <c r="AE157" s="9"/>
    </row>
    <row r="158" spans="1:31" ht="27.75" customHeight="1">
      <c r="A158" s="14">
        <v>150</v>
      </c>
      <c r="B158" s="300"/>
      <c r="C158" s="16"/>
      <c r="D158" s="257"/>
      <c r="E158" s="301"/>
      <c r="F158" s="303"/>
      <c r="G158" s="302"/>
      <c r="H158" s="18"/>
      <c r="I158" s="50"/>
      <c r="J158" s="50"/>
      <c r="K158" s="50"/>
      <c r="L158" s="50"/>
      <c r="M158" s="50"/>
      <c r="N158" s="50"/>
      <c r="O158" s="50"/>
      <c r="P158" s="50"/>
      <c r="Q158" s="57"/>
      <c r="R158" s="58"/>
      <c r="S158" s="58"/>
      <c r="T158" s="58"/>
      <c r="U158" s="58"/>
      <c r="V158" s="256"/>
      <c r="W158" s="59"/>
      <c r="X158" s="60"/>
      <c r="Y158" s="27"/>
      <c r="Z158" s="27"/>
      <c r="AA158" s="27"/>
      <c r="AB158" s="27"/>
      <c r="AC158" s="27"/>
      <c r="AD158" s="26"/>
      <c r="AE158" s="9"/>
    </row>
    <row r="159" spans="1:31" ht="27.75" customHeight="1">
      <c r="A159" s="14">
        <v>151</v>
      </c>
      <c r="B159" s="300"/>
      <c r="C159" s="16"/>
      <c r="D159" s="257"/>
      <c r="E159" s="301"/>
      <c r="F159" s="303"/>
      <c r="G159" s="302"/>
      <c r="H159" s="18"/>
      <c r="I159" s="50"/>
      <c r="J159" s="50"/>
      <c r="K159" s="50"/>
      <c r="L159" s="50"/>
      <c r="M159" s="50"/>
      <c r="N159" s="50"/>
      <c r="O159" s="50"/>
      <c r="P159" s="50"/>
      <c r="Q159" s="57"/>
      <c r="R159" s="58"/>
      <c r="S159" s="58"/>
      <c r="T159" s="58"/>
      <c r="U159" s="58"/>
      <c r="V159" s="256"/>
      <c r="W159" s="59"/>
      <c r="X159" s="60"/>
      <c r="Y159" s="27"/>
      <c r="Z159" s="27"/>
      <c r="AA159" s="27"/>
      <c r="AB159" s="27"/>
      <c r="AC159" s="27"/>
      <c r="AD159" s="26"/>
      <c r="AE159" s="9"/>
    </row>
    <row r="160" spans="1:31" ht="27.75" customHeight="1">
      <c r="A160" s="14">
        <v>152</v>
      </c>
      <c r="B160" s="300"/>
      <c r="C160" s="16"/>
      <c r="D160" s="257"/>
      <c r="E160" s="301"/>
      <c r="F160" s="303"/>
      <c r="G160" s="302"/>
      <c r="H160" s="18"/>
      <c r="I160" s="50"/>
      <c r="J160" s="50"/>
      <c r="K160" s="50"/>
      <c r="L160" s="50"/>
      <c r="M160" s="50"/>
      <c r="N160" s="50"/>
      <c r="O160" s="50"/>
      <c r="P160" s="50"/>
      <c r="Q160" s="57"/>
      <c r="R160" s="58"/>
      <c r="S160" s="58"/>
      <c r="T160" s="58"/>
      <c r="U160" s="58"/>
      <c r="V160" s="256"/>
      <c r="W160" s="59"/>
      <c r="X160" s="60"/>
      <c r="Y160" s="27"/>
      <c r="Z160" s="27"/>
      <c r="AA160" s="27"/>
      <c r="AB160" s="27"/>
      <c r="AC160" s="27"/>
      <c r="AD160" s="26"/>
      <c r="AE160" s="9"/>
    </row>
    <row r="161" spans="1:31" ht="27.75" customHeight="1">
      <c r="A161" s="14">
        <v>153</v>
      </c>
      <c r="B161" s="300"/>
      <c r="C161" s="16"/>
      <c r="D161" s="257"/>
      <c r="E161" s="301"/>
      <c r="F161" s="303"/>
      <c r="G161" s="302"/>
      <c r="H161" s="18"/>
      <c r="I161" s="50"/>
      <c r="J161" s="50"/>
      <c r="K161" s="50"/>
      <c r="L161" s="50"/>
      <c r="M161" s="50"/>
      <c r="N161" s="50"/>
      <c r="O161" s="50"/>
      <c r="P161" s="50"/>
      <c r="Q161" s="57"/>
      <c r="R161" s="58"/>
      <c r="S161" s="58"/>
      <c r="T161" s="58"/>
      <c r="U161" s="58"/>
      <c r="V161" s="256"/>
      <c r="W161" s="59"/>
      <c r="X161" s="60"/>
      <c r="Y161" s="27"/>
      <c r="Z161" s="27"/>
      <c r="AA161" s="27"/>
      <c r="AB161" s="27"/>
      <c r="AC161" s="27"/>
      <c r="AD161" s="26"/>
      <c r="AE161" s="9"/>
    </row>
    <row r="162" spans="1:31" ht="27.75" customHeight="1">
      <c r="A162" s="14">
        <v>154</v>
      </c>
      <c r="B162" s="300"/>
      <c r="C162" s="16"/>
      <c r="D162" s="257"/>
      <c r="E162" s="301"/>
      <c r="F162" s="303"/>
      <c r="G162" s="302"/>
      <c r="H162" s="18"/>
      <c r="I162" s="50"/>
      <c r="J162" s="50"/>
      <c r="K162" s="50"/>
      <c r="L162" s="50"/>
      <c r="M162" s="50"/>
      <c r="N162" s="50"/>
      <c r="O162" s="50"/>
      <c r="P162" s="50"/>
      <c r="Q162" s="57"/>
      <c r="R162" s="58"/>
      <c r="S162" s="58"/>
      <c r="T162" s="58"/>
      <c r="U162" s="58"/>
      <c r="V162" s="256"/>
      <c r="W162" s="59"/>
      <c r="X162" s="60"/>
      <c r="Y162" s="27"/>
      <c r="Z162" s="27"/>
      <c r="AA162" s="27"/>
      <c r="AB162" s="27"/>
      <c r="AC162" s="27"/>
      <c r="AD162" s="26"/>
      <c r="AE162" s="9"/>
    </row>
    <row r="163" spans="1:31" ht="27.75" customHeight="1">
      <c r="A163" s="14">
        <v>155</v>
      </c>
      <c r="B163" s="300"/>
      <c r="C163" s="16"/>
      <c r="D163" s="257"/>
      <c r="E163" s="301"/>
      <c r="F163" s="303"/>
      <c r="G163" s="302"/>
      <c r="H163" s="18"/>
      <c r="I163" s="50"/>
      <c r="J163" s="50"/>
      <c r="K163" s="50"/>
      <c r="L163" s="50"/>
      <c r="M163" s="50"/>
      <c r="N163" s="50"/>
      <c r="O163" s="50"/>
      <c r="P163" s="50"/>
      <c r="Q163" s="57"/>
      <c r="R163" s="58"/>
      <c r="S163" s="58"/>
      <c r="T163" s="58"/>
      <c r="U163" s="58"/>
      <c r="V163" s="256"/>
      <c r="W163" s="59"/>
      <c r="X163" s="60"/>
      <c r="Y163" s="27"/>
      <c r="Z163" s="27"/>
      <c r="AA163" s="27"/>
      <c r="AB163" s="27"/>
      <c r="AC163" s="27"/>
      <c r="AD163" s="26"/>
      <c r="AE163" s="9"/>
    </row>
    <row r="164" spans="1:31" ht="27.75" customHeight="1">
      <c r="A164" s="14">
        <v>156</v>
      </c>
      <c r="B164" s="300"/>
      <c r="C164" s="16"/>
      <c r="D164" s="257"/>
      <c r="E164" s="301"/>
      <c r="F164" s="303"/>
      <c r="G164" s="302"/>
      <c r="H164" s="18"/>
      <c r="I164" s="50"/>
      <c r="J164" s="50"/>
      <c r="K164" s="50"/>
      <c r="L164" s="50"/>
      <c r="M164" s="50"/>
      <c r="N164" s="50"/>
      <c r="O164" s="50"/>
      <c r="P164" s="50"/>
      <c r="Q164" s="57"/>
      <c r="R164" s="58"/>
      <c r="S164" s="58"/>
      <c r="T164" s="58"/>
      <c r="U164" s="58"/>
      <c r="V164" s="256"/>
      <c r="W164" s="59"/>
      <c r="X164" s="60"/>
      <c r="Y164" s="27"/>
      <c r="Z164" s="27"/>
      <c r="AA164" s="27"/>
      <c r="AB164" s="27"/>
      <c r="AC164" s="27"/>
      <c r="AD164" s="26"/>
      <c r="AE164" s="9"/>
    </row>
    <row r="165" spans="1:31" ht="27.75" customHeight="1">
      <c r="A165" s="14">
        <v>157</v>
      </c>
      <c r="B165" s="300"/>
      <c r="C165" s="16"/>
      <c r="D165" s="257"/>
      <c r="E165" s="301"/>
      <c r="F165" s="303"/>
      <c r="G165" s="302"/>
      <c r="H165" s="18"/>
      <c r="I165" s="50"/>
      <c r="J165" s="50"/>
      <c r="K165" s="50"/>
      <c r="L165" s="50"/>
      <c r="M165" s="50"/>
      <c r="N165" s="50"/>
      <c r="O165" s="50"/>
      <c r="P165" s="50"/>
      <c r="Q165" s="57"/>
      <c r="R165" s="58"/>
      <c r="S165" s="58"/>
      <c r="T165" s="58"/>
      <c r="U165" s="58"/>
      <c r="V165" s="256"/>
      <c r="W165" s="59"/>
      <c r="X165" s="60"/>
      <c r="Y165" s="27"/>
      <c r="Z165" s="27"/>
      <c r="AA165" s="27"/>
      <c r="AB165" s="27"/>
      <c r="AC165" s="27"/>
      <c r="AD165" s="26"/>
      <c r="AE165" s="9"/>
    </row>
    <row r="166" spans="1:31" ht="27.75" customHeight="1">
      <c r="A166" s="14">
        <v>158</v>
      </c>
      <c r="B166" s="300"/>
      <c r="C166" s="16"/>
      <c r="D166" s="257"/>
      <c r="E166" s="301"/>
      <c r="F166" s="303"/>
      <c r="G166" s="302"/>
      <c r="H166" s="18"/>
      <c r="I166" s="50"/>
      <c r="J166" s="50"/>
      <c r="K166" s="50"/>
      <c r="L166" s="50"/>
      <c r="M166" s="50"/>
      <c r="N166" s="50"/>
      <c r="O166" s="50"/>
      <c r="P166" s="50"/>
      <c r="Q166" s="57"/>
      <c r="R166" s="58"/>
      <c r="S166" s="58"/>
      <c r="T166" s="58"/>
      <c r="U166" s="58"/>
      <c r="V166" s="256"/>
      <c r="W166" s="59"/>
      <c r="X166" s="60"/>
      <c r="Y166" s="27"/>
      <c r="Z166" s="27"/>
      <c r="AA166" s="27"/>
      <c r="AB166" s="27"/>
      <c r="AC166" s="27"/>
      <c r="AD166" s="26"/>
      <c r="AE166" s="9"/>
    </row>
    <row r="167" spans="1:31" ht="27.75" customHeight="1">
      <c r="A167" s="14">
        <v>159</v>
      </c>
      <c r="B167" s="300"/>
      <c r="C167" s="16"/>
      <c r="D167" s="257"/>
      <c r="E167" s="301"/>
      <c r="F167" s="303"/>
      <c r="G167" s="302"/>
      <c r="H167" s="18"/>
      <c r="I167" s="50"/>
      <c r="J167" s="50"/>
      <c r="K167" s="50"/>
      <c r="L167" s="50"/>
      <c r="M167" s="50"/>
      <c r="N167" s="50"/>
      <c r="O167" s="50"/>
      <c r="P167" s="50"/>
      <c r="Q167" s="57"/>
      <c r="R167" s="58"/>
      <c r="S167" s="58"/>
      <c r="T167" s="58"/>
      <c r="U167" s="58"/>
      <c r="V167" s="256"/>
      <c r="W167" s="59"/>
      <c r="X167" s="60"/>
      <c r="Y167" s="27"/>
      <c r="Z167" s="27"/>
      <c r="AA167" s="27"/>
      <c r="AB167" s="27"/>
      <c r="AC167" s="27"/>
      <c r="AD167" s="26"/>
      <c r="AE167" s="9"/>
    </row>
    <row r="168" spans="1:31" ht="27.75" customHeight="1">
      <c r="A168" s="14">
        <v>160</v>
      </c>
      <c r="B168" s="300"/>
      <c r="C168" s="16"/>
      <c r="D168" s="257"/>
      <c r="E168" s="301"/>
      <c r="F168" s="303"/>
      <c r="G168" s="302"/>
      <c r="H168" s="18"/>
      <c r="I168" s="50"/>
      <c r="J168" s="50"/>
      <c r="K168" s="50"/>
      <c r="L168" s="50"/>
      <c r="M168" s="50"/>
      <c r="N168" s="50"/>
      <c r="O168" s="50"/>
      <c r="P168" s="50"/>
      <c r="Q168" s="57"/>
      <c r="R168" s="58"/>
      <c r="S168" s="58"/>
      <c r="T168" s="58"/>
      <c r="U168" s="58"/>
      <c r="V168" s="256"/>
      <c r="W168" s="59"/>
      <c r="X168" s="60"/>
      <c r="Y168" s="27"/>
      <c r="Z168" s="27"/>
      <c r="AA168" s="27"/>
      <c r="AB168" s="27"/>
      <c r="AC168" s="27"/>
      <c r="AD168" s="26"/>
      <c r="AE168" s="9"/>
    </row>
    <row r="169" spans="1:31" ht="27.75" customHeight="1">
      <c r="A169" s="14">
        <v>161</v>
      </c>
      <c r="B169" s="300"/>
      <c r="C169" s="16"/>
      <c r="D169" s="257"/>
      <c r="E169" s="301"/>
      <c r="F169" s="303"/>
      <c r="G169" s="302"/>
      <c r="H169" s="18"/>
      <c r="I169" s="50"/>
      <c r="J169" s="50"/>
      <c r="K169" s="50"/>
      <c r="L169" s="50"/>
      <c r="M169" s="50"/>
      <c r="N169" s="50"/>
      <c r="O169" s="50"/>
      <c r="P169" s="50"/>
      <c r="Q169" s="57"/>
      <c r="R169" s="58"/>
      <c r="S169" s="58"/>
      <c r="T169" s="58"/>
      <c r="U169" s="58"/>
      <c r="V169" s="256"/>
      <c r="W169" s="59"/>
      <c r="X169" s="60"/>
      <c r="Y169" s="27"/>
      <c r="Z169" s="27"/>
      <c r="AA169" s="27"/>
      <c r="AB169" s="27"/>
      <c r="AC169" s="27"/>
      <c r="AD169" s="26"/>
      <c r="AE169" s="9"/>
    </row>
    <row r="170" spans="1:31" ht="27.75" customHeight="1">
      <c r="A170" s="14">
        <v>162</v>
      </c>
      <c r="B170" s="300"/>
      <c r="C170" s="16"/>
      <c r="D170" s="257"/>
      <c r="E170" s="301"/>
      <c r="F170" s="303"/>
      <c r="G170" s="302"/>
      <c r="H170" s="18"/>
      <c r="I170" s="50"/>
      <c r="J170" s="50"/>
      <c r="K170" s="50"/>
      <c r="L170" s="50"/>
      <c r="M170" s="50"/>
      <c r="N170" s="50"/>
      <c r="O170" s="50"/>
      <c r="P170" s="50"/>
      <c r="Q170" s="57"/>
      <c r="R170" s="58"/>
      <c r="S170" s="58"/>
      <c r="T170" s="58"/>
      <c r="U170" s="58"/>
      <c r="V170" s="256"/>
      <c r="W170" s="59"/>
      <c r="X170" s="60"/>
      <c r="Y170" s="27"/>
      <c r="Z170" s="27"/>
      <c r="AA170" s="27"/>
      <c r="AB170" s="27"/>
      <c r="AC170" s="27"/>
      <c r="AD170" s="26"/>
      <c r="AE170" s="9"/>
    </row>
    <row r="171" spans="1:31" ht="27.75" customHeight="1">
      <c r="A171" s="14">
        <v>163</v>
      </c>
      <c r="B171" s="300"/>
      <c r="C171" s="16"/>
      <c r="D171" s="257"/>
      <c r="E171" s="301"/>
      <c r="F171" s="303"/>
      <c r="G171" s="302"/>
      <c r="H171" s="18"/>
      <c r="I171" s="50"/>
      <c r="J171" s="50"/>
      <c r="K171" s="50"/>
      <c r="L171" s="50"/>
      <c r="M171" s="50"/>
      <c r="N171" s="50"/>
      <c r="O171" s="50"/>
      <c r="P171" s="50"/>
      <c r="Q171" s="57"/>
      <c r="R171" s="58"/>
      <c r="S171" s="58"/>
      <c r="T171" s="58"/>
      <c r="U171" s="58"/>
      <c r="V171" s="256"/>
      <c r="W171" s="59"/>
      <c r="X171" s="60"/>
      <c r="Y171" s="27"/>
      <c r="Z171" s="27"/>
      <c r="AA171" s="27"/>
      <c r="AB171" s="27"/>
      <c r="AC171" s="27"/>
      <c r="AD171" s="26"/>
      <c r="AE171" s="9"/>
    </row>
    <row r="172" spans="1:31" ht="27.75" customHeight="1">
      <c r="A172" s="14">
        <v>164</v>
      </c>
      <c r="B172" s="300"/>
      <c r="C172" s="16"/>
      <c r="D172" s="257"/>
      <c r="E172" s="301"/>
      <c r="F172" s="303"/>
      <c r="G172" s="302"/>
      <c r="H172" s="18"/>
      <c r="I172" s="50"/>
      <c r="J172" s="50"/>
      <c r="K172" s="50"/>
      <c r="L172" s="50"/>
      <c r="M172" s="50"/>
      <c r="N172" s="50"/>
      <c r="O172" s="50"/>
      <c r="P172" s="50"/>
      <c r="Q172" s="57"/>
      <c r="R172" s="58"/>
      <c r="S172" s="58"/>
      <c r="T172" s="58"/>
      <c r="U172" s="58"/>
      <c r="V172" s="256"/>
      <c r="W172" s="59"/>
      <c r="X172" s="60"/>
      <c r="Y172" s="27"/>
      <c r="Z172" s="27"/>
      <c r="AA172" s="27"/>
      <c r="AB172" s="27"/>
      <c r="AC172" s="27"/>
      <c r="AD172" s="26"/>
      <c r="AE172" s="9"/>
    </row>
    <row r="173" spans="1:31" ht="27.75" customHeight="1">
      <c r="A173" s="14">
        <v>165</v>
      </c>
      <c r="B173" s="300"/>
      <c r="C173" s="16"/>
      <c r="D173" s="257"/>
      <c r="E173" s="301"/>
      <c r="F173" s="303"/>
      <c r="G173" s="302"/>
      <c r="H173" s="18"/>
      <c r="I173" s="50"/>
      <c r="J173" s="50"/>
      <c r="K173" s="50"/>
      <c r="L173" s="50"/>
      <c r="M173" s="50"/>
      <c r="N173" s="50"/>
      <c r="O173" s="50"/>
      <c r="P173" s="50"/>
      <c r="Q173" s="57"/>
      <c r="R173" s="58"/>
      <c r="S173" s="58"/>
      <c r="T173" s="58"/>
      <c r="U173" s="58"/>
      <c r="V173" s="256"/>
      <c r="W173" s="59"/>
      <c r="X173" s="60"/>
      <c r="Y173" s="27"/>
      <c r="Z173" s="27"/>
      <c r="AA173" s="27"/>
      <c r="AB173" s="27"/>
      <c r="AC173" s="27"/>
      <c r="AD173" s="26"/>
      <c r="AE173" s="9"/>
    </row>
    <row r="174" spans="1:31" ht="27.75" customHeight="1">
      <c r="A174" s="14">
        <v>166</v>
      </c>
      <c r="B174" s="300"/>
      <c r="C174" s="16"/>
      <c r="D174" s="257"/>
      <c r="E174" s="301"/>
      <c r="F174" s="303"/>
      <c r="G174" s="302"/>
      <c r="H174" s="18"/>
      <c r="I174" s="50"/>
      <c r="J174" s="50"/>
      <c r="K174" s="50"/>
      <c r="L174" s="50"/>
      <c r="M174" s="50"/>
      <c r="N174" s="50"/>
      <c r="O174" s="50"/>
      <c r="P174" s="50"/>
      <c r="Q174" s="57"/>
      <c r="R174" s="58"/>
      <c r="S174" s="58"/>
      <c r="T174" s="58"/>
      <c r="U174" s="58"/>
      <c r="V174" s="256"/>
      <c r="W174" s="59"/>
      <c r="X174" s="60"/>
      <c r="Y174" s="27"/>
      <c r="Z174" s="27"/>
      <c r="AA174" s="27"/>
      <c r="AB174" s="27"/>
      <c r="AC174" s="27"/>
      <c r="AD174" s="26"/>
      <c r="AE174" s="9"/>
    </row>
    <row r="175" spans="1:31" ht="27.75" customHeight="1">
      <c r="A175" s="14">
        <v>167</v>
      </c>
      <c r="B175" s="300"/>
      <c r="C175" s="16"/>
      <c r="D175" s="257"/>
      <c r="E175" s="301"/>
      <c r="F175" s="303"/>
      <c r="G175" s="302"/>
      <c r="H175" s="18"/>
      <c r="I175" s="50"/>
      <c r="J175" s="50"/>
      <c r="K175" s="50"/>
      <c r="L175" s="50"/>
      <c r="M175" s="50"/>
      <c r="N175" s="50"/>
      <c r="O175" s="50"/>
      <c r="P175" s="50"/>
      <c r="Q175" s="57"/>
      <c r="R175" s="58"/>
      <c r="S175" s="58"/>
      <c r="T175" s="58"/>
      <c r="U175" s="58"/>
      <c r="V175" s="256"/>
      <c r="W175" s="59"/>
      <c r="X175" s="60"/>
      <c r="Y175" s="27"/>
      <c r="Z175" s="27"/>
      <c r="AA175" s="27"/>
      <c r="AB175" s="27"/>
      <c r="AC175" s="27"/>
      <c r="AD175" s="26"/>
      <c r="AE175" s="9"/>
    </row>
    <row r="176" spans="1:31" ht="27.75" customHeight="1">
      <c r="A176" s="14">
        <v>168</v>
      </c>
      <c r="B176" s="300"/>
      <c r="C176" s="16"/>
      <c r="D176" s="257"/>
      <c r="E176" s="301"/>
      <c r="F176" s="303"/>
      <c r="G176" s="302"/>
      <c r="H176" s="18"/>
      <c r="I176" s="50"/>
      <c r="J176" s="50"/>
      <c r="K176" s="50"/>
      <c r="L176" s="50"/>
      <c r="M176" s="50"/>
      <c r="N176" s="50"/>
      <c r="O176" s="50"/>
      <c r="P176" s="50"/>
      <c r="Q176" s="57"/>
      <c r="R176" s="58"/>
      <c r="S176" s="58"/>
      <c r="T176" s="58"/>
      <c r="U176" s="58"/>
      <c r="V176" s="256"/>
      <c r="W176" s="59"/>
      <c r="X176" s="60"/>
      <c r="Y176" s="27"/>
      <c r="Z176" s="27"/>
      <c r="AA176" s="27"/>
      <c r="AB176" s="27"/>
      <c r="AC176" s="27"/>
      <c r="AD176" s="26"/>
      <c r="AE176" s="9"/>
    </row>
    <row r="177" spans="1:31" ht="27.75" customHeight="1">
      <c r="A177" s="14">
        <v>169</v>
      </c>
      <c r="B177" s="300"/>
      <c r="C177" s="16"/>
      <c r="D177" s="257"/>
      <c r="E177" s="301"/>
      <c r="F177" s="303"/>
      <c r="G177" s="302"/>
      <c r="H177" s="18"/>
      <c r="I177" s="50"/>
      <c r="J177" s="50"/>
      <c r="K177" s="50"/>
      <c r="L177" s="50"/>
      <c r="M177" s="50"/>
      <c r="N177" s="50"/>
      <c r="O177" s="50"/>
      <c r="P177" s="50"/>
      <c r="Q177" s="57"/>
      <c r="R177" s="58"/>
      <c r="S177" s="58"/>
      <c r="T177" s="58"/>
      <c r="U177" s="58"/>
      <c r="V177" s="256"/>
      <c r="W177" s="59"/>
      <c r="X177" s="60"/>
      <c r="Y177" s="27"/>
      <c r="Z177" s="27"/>
      <c r="AA177" s="27"/>
      <c r="AB177" s="27"/>
      <c r="AC177" s="27"/>
      <c r="AD177" s="26"/>
      <c r="AE177" s="9"/>
    </row>
    <row r="178" spans="1:31" ht="27.75" customHeight="1">
      <c r="A178" s="14">
        <v>170</v>
      </c>
      <c r="B178" s="300"/>
      <c r="C178" s="16"/>
      <c r="D178" s="257"/>
      <c r="E178" s="301"/>
      <c r="F178" s="303"/>
      <c r="G178" s="302"/>
      <c r="H178" s="18"/>
      <c r="I178" s="50"/>
      <c r="J178" s="50"/>
      <c r="K178" s="50"/>
      <c r="L178" s="50"/>
      <c r="M178" s="50"/>
      <c r="N178" s="50"/>
      <c r="O178" s="50"/>
      <c r="P178" s="50"/>
      <c r="Q178" s="57"/>
      <c r="R178" s="58"/>
      <c r="S178" s="58"/>
      <c r="T178" s="58"/>
      <c r="U178" s="58"/>
      <c r="V178" s="256"/>
      <c r="W178" s="59"/>
      <c r="X178" s="60"/>
      <c r="Y178" s="27"/>
      <c r="Z178" s="27"/>
      <c r="AA178" s="27"/>
      <c r="AB178" s="27"/>
      <c r="AC178" s="27"/>
      <c r="AD178" s="26"/>
      <c r="AE178" s="9"/>
    </row>
    <row r="179" spans="1:31" ht="27.75" customHeight="1">
      <c r="A179" s="14">
        <v>171</v>
      </c>
      <c r="B179" s="300"/>
      <c r="C179" s="16"/>
      <c r="D179" s="257"/>
      <c r="E179" s="301"/>
      <c r="F179" s="303"/>
      <c r="G179" s="302"/>
      <c r="H179" s="18"/>
      <c r="I179" s="50"/>
      <c r="J179" s="50"/>
      <c r="K179" s="50"/>
      <c r="L179" s="50"/>
      <c r="M179" s="50"/>
      <c r="N179" s="50"/>
      <c r="O179" s="50"/>
      <c r="P179" s="50"/>
      <c r="Q179" s="57"/>
      <c r="R179" s="58"/>
      <c r="S179" s="58"/>
      <c r="T179" s="58"/>
      <c r="U179" s="58"/>
      <c r="V179" s="256"/>
      <c r="W179" s="59"/>
      <c r="X179" s="60"/>
      <c r="Y179" s="27"/>
      <c r="Z179" s="27"/>
      <c r="AA179" s="27"/>
      <c r="AB179" s="27"/>
      <c r="AC179" s="27"/>
      <c r="AD179" s="26"/>
      <c r="AE179" s="9"/>
    </row>
    <row r="180" spans="1:31" ht="27.75" customHeight="1">
      <c r="A180" s="14">
        <v>172</v>
      </c>
      <c r="B180" s="300"/>
      <c r="C180" s="16"/>
      <c r="D180" s="257"/>
      <c r="E180" s="301"/>
      <c r="F180" s="303"/>
      <c r="G180" s="302"/>
      <c r="H180" s="18"/>
      <c r="I180" s="50"/>
      <c r="J180" s="50"/>
      <c r="K180" s="50"/>
      <c r="L180" s="50"/>
      <c r="M180" s="50"/>
      <c r="N180" s="50"/>
      <c r="O180" s="50"/>
      <c r="P180" s="50"/>
      <c r="Q180" s="57"/>
      <c r="R180" s="58"/>
      <c r="S180" s="58"/>
      <c r="T180" s="58"/>
      <c r="U180" s="58"/>
      <c r="V180" s="256"/>
      <c r="W180" s="59"/>
      <c r="X180" s="60"/>
      <c r="Y180" s="27"/>
      <c r="Z180" s="27"/>
      <c r="AA180" s="27"/>
      <c r="AB180" s="27"/>
      <c r="AC180" s="27"/>
      <c r="AD180" s="26"/>
      <c r="AE180" s="9"/>
    </row>
    <row r="181" spans="1:31" ht="27.75" customHeight="1">
      <c r="A181" s="14">
        <v>173</v>
      </c>
      <c r="B181" s="300"/>
      <c r="C181" s="16"/>
      <c r="D181" s="257"/>
      <c r="E181" s="301"/>
      <c r="F181" s="303"/>
      <c r="G181" s="302"/>
      <c r="H181" s="18"/>
      <c r="I181" s="50"/>
      <c r="J181" s="50"/>
      <c r="K181" s="50"/>
      <c r="L181" s="50"/>
      <c r="M181" s="50"/>
      <c r="N181" s="50"/>
      <c r="O181" s="50"/>
      <c r="P181" s="50"/>
      <c r="Q181" s="57"/>
      <c r="R181" s="58"/>
      <c r="S181" s="58"/>
      <c r="T181" s="58"/>
      <c r="U181" s="58"/>
      <c r="V181" s="256"/>
      <c r="W181" s="59"/>
      <c r="X181" s="60"/>
      <c r="Y181" s="27"/>
      <c r="Z181" s="27"/>
      <c r="AA181" s="27"/>
      <c r="AB181" s="27"/>
      <c r="AC181" s="27"/>
      <c r="AD181" s="26"/>
      <c r="AE181" s="9"/>
    </row>
    <row r="182" spans="1:31" ht="27.75" customHeight="1">
      <c r="A182" s="14">
        <v>174</v>
      </c>
      <c r="B182" s="300"/>
      <c r="C182" s="16"/>
      <c r="D182" s="257"/>
      <c r="E182" s="301"/>
      <c r="F182" s="303"/>
      <c r="G182" s="302"/>
      <c r="H182" s="18"/>
      <c r="I182" s="50"/>
      <c r="J182" s="50"/>
      <c r="K182" s="50"/>
      <c r="L182" s="50"/>
      <c r="M182" s="50"/>
      <c r="N182" s="50"/>
      <c r="O182" s="50"/>
      <c r="P182" s="50"/>
      <c r="Q182" s="57"/>
      <c r="R182" s="58"/>
      <c r="S182" s="58"/>
      <c r="T182" s="58"/>
      <c r="U182" s="58"/>
      <c r="V182" s="256"/>
      <c r="W182" s="59"/>
      <c r="X182" s="60"/>
      <c r="Y182" s="27"/>
      <c r="Z182" s="27"/>
      <c r="AA182" s="27"/>
      <c r="AB182" s="27"/>
      <c r="AC182" s="27"/>
      <c r="AD182" s="26"/>
      <c r="AE182" s="9"/>
    </row>
    <row r="183" spans="1:31" ht="27.75" customHeight="1">
      <c r="A183" s="14">
        <v>175</v>
      </c>
      <c r="B183" s="300"/>
      <c r="C183" s="16"/>
      <c r="D183" s="257"/>
      <c r="E183" s="301"/>
      <c r="F183" s="303"/>
      <c r="G183" s="302"/>
      <c r="H183" s="18"/>
      <c r="I183" s="50"/>
      <c r="J183" s="50"/>
      <c r="K183" s="50"/>
      <c r="L183" s="50"/>
      <c r="M183" s="50"/>
      <c r="N183" s="50"/>
      <c r="O183" s="50"/>
      <c r="P183" s="50"/>
      <c r="Q183" s="57"/>
      <c r="R183" s="58"/>
      <c r="S183" s="58"/>
      <c r="T183" s="58"/>
      <c r="U183" s="58"/>
      <c r="V183" s="256"/>
      <c r="W183" s="59"/>
      <c r="X183" s="60"/>
      <c r="Y183" s="27"/>
      <c r="Z183" s="27"/>
      <c r="AA183" s="27"/>
      <c r="AB183" s="27"/>
      <c r="AC183" s="27"/>
      <c r="AD183" s="26"/>
      <c r="AE183" s="9"/>
    </row>
    <row r="184" spans="1:31" ht="27.75" customHeight="1">
      <c r="A184" s="14">
        <v>176</v>
      </c>
      <c r="B184" s="300"/>
      <c r="C184" s="16"/>
      <c r="D184" s="257"/>
      <c r="E184" s="301"/>
      <c r="F184" s="303"/>
      <c r="G184" s="302"/>
      <c r="H184" s="18"/>
      <c r="I184" s="50"/>
      <c r="J184" s="50"/>
      <c r="K184" s="50"/>
      <c r="L184" s="50"/>
      <c r="M184" s="50"/>
      <c r="N184" s="50"/>
      <c r="O184" s="50"/>
      <c r="P184" s="50"/>
      <c r="Q184" s="57"/>
      <c r="R184" s="58"/>
      <c r="S184" s="58"/>
      <c r="T184" s="58"/>
      <c r="U184" s="58"/>
      <c r="V184" s="256"/>
      <c r="W184" s="59"/>
      <c r="X184" s="60"/>
      <c r="Y184" s="27"/>
      <c r="Z184" s="27"/>
      <c r="AA184" s="27"/>
      <c r="AB184" s="27"/>
      <c r="AC184" s="27"/>
      <c r="AD184" s="26"/>
      <c r="AE184" s="9"/>
    </row>
    <row r="185" spans="1:31" ht="27.75" customHeight="1">
      <c r="A185" s="14">
        <v>177</v>
      </c>
      <c r="B185" s="300"/>
      <c r="C185" s="16"/>
      <c r="D185" s="257"/>
      <c r="E185" s="301"/>
      <c r="F185" s="303"/>
      <c r="G185" s="302"/>
      <c r="H185" s="18"/>
      <c r="I185" s="50"/>
      <c r="J185" s="50"/>
      <c r="K185" s="50"/>
      <c r="L185" s="50"/>
      <c r="M185" s="50"/>
      <c r="N185" s="50"/>
      <c r="O185" s="50"/>
      <c r="P185" s="50"/>
      <c r="Q185" s="57"/>
      <c r="R185" s="58"/>
      <c r="S185" s="58"/>
      <c r="T185" s="58"/>
      <c r="U185" s="58"/>
      <c r="V185" s="256"/>
      <c r="W185" s="59"/>
      <c r="X185" s="60"/>
      <c r="Y185" s="27"/>
      <c r="Z185" s="27"/>
      <c r="AA185" s="27"/>
      <c r="AB185" s="27"/>
      <c r="AC185" s="27"/>
      <c r="AD185" s="26"/>
      <c r="AE185" s="9"/>
    </row>
    <row r="186" spans="1:31" ht="27.75" customHeight="1">
      <c r="A186" s="14">
        <v>178</v>
      </c>
      <c r="B186" s="300"/>
      <c r="C186" s="16"/>
      <c r="D186" s="257"/>
      <c r="E186" s="301"/>
      <c r="F186" s="303"/>
      <c r="G186" s="302"/>
      <c r="H186" s="18"/>
      <c r="I186" s="50"/>
      <c r="J186" s="50"/>
      <c r="K186" s="50"/>
      <c r="L186" s="50"/>
      <c r="M186" s="50"/>
      <c r="N186" s="50"/>
      <c r="O186" s="50"/>
      <c r="P186" s="50"/>
      <c r="Q186" s="57"/>
      <c r="R186" s="58"/>
      <c r="S186" s="58"/>
      <c r="T186" s="58"/>
      <c r="U186" s="58"/>
      <c r="V186" s="256"/>
      <c r="W186" s="59"/>
      <c r="X186" s="60"/>
      <c r="Y186" s="27"/>
      <c r="Z186" s="27"/>
      <c r="AA186" s="27"/>
      <c r="AB186" s="27"/>
      <c r="AC186" s="27"/>
      <c r="AD186" s="26"/>
      <c r="AE186" s="9"/>
    </row>
    <row r="187" spans="1:31" ht="27.75" customHeight="1">
      <c r="A187" s="14">
        <v>179</v>
      </c>
      <c r="B187" s="300"/>
      <c r="C187" s="16"/>
      <c r="D187" s="257"/>
      <c r="E187" s="301"/>
      <c r="F187" s="303"/>
      <c r="G187" s="302"/>
      <c r="H187" s="18"/>
      <c r="I187" s="50"/>
      <c r="J187" s="50"/>
      <c r="K187" s="50"/>
      <c r="L187" s="50"/>
      <c r="M187" s="50"/>
      <c r="N187" s="50"/>
      <c r="O187" s="50"/>
      <c r="P187" s="50"/>
      <c r="Q187" s="57"/>
      <c r="R187" s="58"/>
      <c r="S187" s="58"/>
      <c r="T187" s="58"/>
      <c r="U187" s="58"/>
      <c r="V187" s="256"/>
      <c r="W187" s="59"/>
      <c r="X187" s="60"/>
      <c r="Y187" s="27"/>
      <c r="Z187" s="27"/>
      <c r="AA187" s="27"/>
      <c r="AB187" s="27"/>
      <c r="AC187" s="27"/>
      <c r="AD187" s="26"/>
      <c r="AE187" s="9"/>
    </row>
    <row r="188" spans="1:31" ht="27.75" customHeight="1">
      <c r="A188" s="14">
        <v>180</v>
      </c>
      <c r="B188" s="300"/>
      <c r="C188" s="16"/>
      <c r="D188" s="257"/>
      <c r="E188" s="301"/>
      <c r="F188" s="303"/>
      <c r="G188" s="302"/>
      <c r="H188" s="18"/>
      <c r="I188" s="50"/>
      <c r="J188" s="50"/>
      <c r="K188" s="50"/>
      <c r="L188" s="50"/>
      <c r="M188" s="50"/>
      <c r="N188" s="50"/>
      <c r="O188" s="50"/>
      <c r="P188" s="50"/>
      <c r="Q188" s="57"/>
      <c r="R188" s="58"/>
      <c r="S188" s="58"/>
      <c r="T188" s="58"/>
      <c r="U188" s="58"/>
      <c r="V188" s="256"/>
      <c r="W188" s="59"/>
      <c r="X188" s="60"/>
      <c r="Y188" s="27"/>
      <c r="Z188" s="27"/>
      <c r="AA188" s="27"/>
      <c r="AB188" s="27"/>
      <c r="AC188" s="27"/>
      <c r="AD188" s="26"/>
      <c r="AE188" s="9"/>
    </row>
    <row r="189" spans="1:31" ht="27.75" customHeight="1">
      <c r="A189" s="14">
        <v>181</v>
      </c>
      <c r="B189" s="300"/>
      <c r="C189" s="16"/>
      <c r="D189" s="257"/>
      <c r="E189" s="301"/>
      <c r="F189" s="303"/>
      <c r="G189" s="302"/>
      <c r="H189" s="18"/>
      <c r="I189" s="50"/>
      <c r="J189" s="50"/>
      <c r="K189" s="50"/>
      <c r="L189" s="50"/>
      <c r="M189" s="50"/>
      <c r="N189" s="50"/>
      <c r="O189" s="50"/>
      <c r="P189" s="50"/>
      <c r="Q189" s="57"/>
      <c r="R189" s="58"/>
      <c r="S189" s="58"/>
      <c r="T189" s="58"/>
      <c r="U189" s="58"/>
      <c r="V189" s="256"/>
      <c r="W189" s="59"/>
      <c r="X189" s="60"/>
      <c r="Y189" s="27"/>
      <c r="Z189" s="27"/>
      <c r="AA189" s="27"/>
      <c r="AB189" s="27"/>
      <c r="AC189" s="27"/>
      <c r="AD189" s="26"/>
      <c r="AE189" s="9"/>
    </row>
    <row r="190" spans="1:31" ht="27.75" customHeight="1">
      <c r="A190" s="14">
        <v>182</v>
      </c>
      <c r="B190" s="300"/>
      <c r="C190" s="16"/>
      <c r="D190" s="257"/>
      <c r="E190" s="301"/>
      <c r="F190" s="303"/>
      <c r="G190" s="302"/>
      <c r="H190" s="18"/>
      <c r="I190" s="50"/>
      <c r="J190" s="50"/>
      <c r="K190" s="50"/>
      <c r="L190" s="50"/>
      <c r="M190" s="50"/>
      <c r="N190" s="50"/>
      <c r="O190" s="50"/>
      <c r="P190" s="50"/>
      <c r="Q190" s="57"/>
      <c r="R190" s="58"/>
      <c r="S190" s="58"/>
      <c r="T190" s="58"/>
      <c r="U190" s="58"/>
      <c r="V190" s="256"/>
      <c r="W190" s="59"/>
      <c r="X190" s="60"/>
      <c r="Y190" s="27"/>
      <c r="Z190" s="27"/>
      <c r="AA190" s="27"/>
      <c r="AB190" s="27"/>
      <c r="AC190" s="27"/>
      <c r="AD190" s="26"/>
      <c r="AE190" s="9"/>
    </row>
    <row r="191" spans="1:31" ht="27.75" customHeight="1">
      <c r="A191" s="14">
        <v>183</v>
      </c>
      <c r="B191" s="300"/>
      <c r="C191" s="16"/>
      <c r="D191" s="257"/>
      <c r="E191" s="301"/>
      <c r="F191" s="303"/>
      <c r="G191" s="302"/>
      <c r="H191" s="18"/>
      <c r="I191" s="50"/>
      <c r="J191" s="50"/>
      <c r="K191" s="50"/>
      <c r="L191" s="50"/>
      <c r="M191" s="50"/>
      <c r="N191" s="50"/>
      <c r="O191" s="50"/>
      <c r="P191" s="50"/>
      <c r="Q191" s="57"/>
      <c r="R191" s="58"/>
      <c r="S191" s="58"/>
      <c r="T191" s="58"/>
      <c r="U191" s="58"/>
      <c r="V191" s="256"/>
      <c r="W191" s="59"/>
      <c r="X191" s="60"/>
      <c r="Y191" s="27"/>
      <c r="Z191" s="27"/>
      <c r="AA191" s="27"/>
      <c r="AB191" s="27"/>
      <c r="AC191" s="27"/>
      <c r="AD191" s="26"/>
      <c r="AE191" s="9"/>
    </row>
    <row r="192" spans="1:31" ht="27.75" customHeight="1">
      <c r="A192" s="14">
        <v>184</v>
      </c>
      <c r="B192" s="300"/>
      <c r="C192" s="16"/>
      <c r="D192" s="257"/>
      <c r="E192" s="301"/>
      <c r="F192" s="303"/>
      <c r="G192" s="302"/>
      <c r="H192" s="18"/>
      <c r="I192" s="50"/>
      <c r="J192" s="50"/>
      <c r="K192" s="50"/>
      <c r="L192" s="50"/>
      <c r="M192" s="50"/>
      <c r="N192" s="50"/>
      <c r="O192" s="50"/>
      <c r="P192" s="50"/>
      <c r="Q192" s="57"/>
      <c r="R192" s="58"/>
      <c r="S192" s="58"/>
      <c r="T192" s="58"/>
      <c r="U192" s="58"/>
      <c r="V192" s="256"/>
      <c r="W192" s="59"/>
      <c r="X192" s="60"/>
      <c r="Y192" s="27"/>
      <c r="Z192" s="27"/>
      <c r="AA192" s="27"/>
      <c r="AB192" s="27"/>
      <c r="AC192" s="27"/>
      <c r="AD192" s="26"/>
      <c r="AE192" s="9"/>
    </row>
    <row r="193" spans="1:31" ht="27.75" customHeight="1">
      <c r="A193" s="14">
        <v>185</v>
      </c>
      <c r="B193" s="300"/>
      <c r="C193" s="16"/>
      <c r="D193" s="257"/>
      <c r="E193" s="301"/>
      <c r="F193" s="303"/>
      <c r="G193" s="302"/>
      <c r="H193" s="18"/>
      <c r="I193" s="50"/>
      <c r="J193" s="50"/>
      <c r="K193" s="50"/>
      <c r="L193" s="50"/>
      <c r="M193" s="50"/>
      <c r="N193" s="50"/>
      <c r="O193" s="50"/>
      <c r="P193" s="50"/>
      <c r="Q193" s="57"/>
      <c r="R193" s="58"/>
      <c r="S193" s="58"/>
      <c r="T193" s="58"/>
      <c r="U193" s="58"/>
      <c r="V193" s="256"/>
      <c r="W193" s="59"/>
      <c r="X193" s="60"/>
      <c r="Y193" s="27"/>
      <c r="Z193" s="27"/>
      <c r="AA193" s="27"/>
      <c r="AB193" s="27"/>
      <c r="AC193" s="27"/>
      <c r="AD193" s="26"/>
      <c r="AE193" s="9"/>
    </row>
    <row r="194" spans="1:31" ht="27.75" customHeight="1">
      <c r="A194" s="14">
        <v>186</v>
      </c>
      <c r="B194" s="300"/>
      <c r="C194" s="16"/>
      <c r="D194" s="257"/>
      <c r="E194" s="301"/>
      <c r="F194" s="303"/>
      <c r="G194" s="302"/>
      <c r="H194" s="18"/>
      <c r="I194" s="50"/>
      <c r="J194" s="50"/>
      <c r="K194" s="50"/>
      <c r="L194" s="50"/>
      <c r="M194" s="50"/>
      <c r="N194" s="50"/>
      <c r="O194" s="50"/>
      <c r="P194" s="50"/>
      <c r="Q194" s="57"/>
      <c r="R194" s="58"/>
      <c r="S194" s="58"/>
      <c r="T194" s="58"/>
      <c r="U194" s="58"/>
      <c r="V194" s="256"/>
      <c r="W194" s="59"/>
      <c r="X194" s="60"/>
      <c r="Y194" s="27"/>
      <c r="Z194" s="27"/>
      <c r="AA194" s="27"/>
      <c r="AB194" s="27"/>
      <c r="AC194" s="27"/>
      <c r="AD194" s="26"/>
      <c r="AE194" s="9"/>
    </row>
    <row r="195" spans="1:31" ht="27.75" customHeight="1">
      <c r="A195" s="14">
        <v>187</v>
      </c>
      <c r="B195" s="300"/>
      <c r="C195" s="16"/>
      <c r="D195" s="257"/>
      <c r="E195" s="301"/>
      <c r="F195" s="303"/>
      <c r="G195" s="302"/>
      <c r="H195" s="18"/>
      <c r="I195" s="50"/>
      <c r="J195" s="50"/>
      <c r="K195" s="50"/>
      <c r="L195" s="50"/>
      <c r="M195" s="50"/>
      <c r="N195" s="50"/>
      <c r="O195" s="50"/>
      <c r="P195" s="50"/>
      <c r="Q195" s="57"/>
      <c r="R195" s="58"/>
      <c r="S195" s="58"/>
      <c r="T195" s="58"/>
      <c r="U195" s="58"/>
      <c r="V195" s="256"/>
      <c r="W195" s="59"/>
      <c r="X195" s="60"/>
      <c r="Y195" s="27"/>
      <c r="Z195" s="27"/>
      <c r="AA195" s="27"/>
      <c r="AB195" s="27"/>
      <c r="AC195" s="27"/>
      <c r="AD195" s="26"/>
      <c r="AE195" s="9"/>
    </row>
    <row r="196" spans="1:31" ht="27.75" customHeight="1">
      <c r="A196" s="14">
        <v>188</v>
      </c>
      <c r="B196" s="300"/>
      <c r="C196" s="16"/>
      <c r="D196" s="257"/>
      <c r="E196" s="301"/>
      <c r="F196" s="303"/>
      <c r="G196" s="302"/>
      <c r="H196" s="18"/>
      <c r="I196" s="50"/>
      <c r="J196" s="50"/>
      <c r="K196" s="50"/>
      <c r="L196" s="50"/>
      <c r="M196" s="50"/>
      <c r="N196" s="50"/>
      <c r="O196" s="50"/>
      <c r="P196" s="50"/>
      <c r="Q196" s="57"/>
      <c r="R196" s="58"/>
      <c r="S196" s="58"/>
      <c r="T196" s="58"/>
      <c r="U196" s="58"/>
      <c r="V196" s="256"/>
      <c r="W196" s="59"/>
      <c r="X196" s="60"/>
      <c r="Y196" s="27"/>
      <c r="Z196" s="27"/>
      <c r="AA196" s="27"/>
      <c r="AB196" s="27"/>
      <c r="AC196" s="27"/>
      <c r="AD196" s="26"/>
      <c r="AE196" s="9"/>
    </row>
    <row r="197" spans="1:31" ht="27.75" customHeight="1">
      <c r="A197" s="14">
        <v>189</v>
      </c>
      <c r="B197" s="300"/>
      <c r="C197" s="16"/>
      <c r="D197" s="257"/>
      <c r="E197" s="301"/>
      <c r="F197" s="303"/>
      <c r="G197" s="302"/>
      <c r="H197" s="18"/>
      <c r="I197" s="50"/>
      <c r="J197" s="50"/>
      <c r="K197" s="50"/>
      <c r="L197" s="50"/>
      <c r="M197" s="50"/>
      <c r="N197" s="50"/>
      <c r="O197" s="50"/>
      <c r="P197" s="50"/>
      <c r="Q197" s="57"/>
      <c r="R197" s="58"/>
      <c r="S197" s="58"/>
      <c r="T197" s="58"/>
      <c r="U197" s="58"/>
      <c r="V197" s="256"/>
      <c r="W197" s="59"/>
      <c r="X197" s="60"/>
      <c r="Y197" s="27"/>
      <c r="Z197" s="27"/>
      <c r="AA197" s="27"/>
      <c r="AB197" s="27"/>
      <c r="AC197" s="27"/>
      <c r="AD197" s="26"/>
      <c r="AE197" s="9"/>
    </row>
    <row r="198" spans="1:31" ht="27.75" customHeight="1">
      <c r="A198" s="14">
        <v>190</v>
      </c>
      <c r="B198" s="300"/>
      <c r="C198" s="16"/>
      <c r="D198" s="257"/>
      <c r="E198" s="301"/>
      <c r="F198" s="303"/>
      <c r="G198" s="302"/>
      <c r="H198" s="18"/>
      <c r="I198" s="50"/>
      <c r="J198" s="50"/>
      <c r="K198" s="50"/>
      <c r="L198" s="50"/>
      <c r="M198" s="50"/>
      <c r="N198" s="50"/>
      <c r="O198" s="50"/>
      <c r="P198" s="50"/>
      <c r="Q198" s="57"/>
      <c r="R198" s="58"/>
      <c r="S198" s="58"/>
      <c r="T198" s="58"/>
      <c r="U198" s="58"/>
      <c r="V198" s="256"/>
      <c r="W198" s="59"/>
      <c r="X198" s="60"/>
      <c r="Y198" s="27"/>
      <c r="Z198" s="27"/>
      <c r="AA198" s="27"/>
      <c r="AB198" s="27"/>
      <c r="AC198" s="27"/>
      <c r="AD198" s="26"/>
      <c r="AE198" s="9"/>
    </row>
    <row r="199" spans="1:31" ht="27.75" customHeight="1">
      <c r="A199" s="14">
        <v>191</v>
      </c>
      <c r="B199" s="300"/>
      <c r="C199" s="16"/>
      <c r="D199" s="257"/>
      <c r="E199" s="301"/>
      <c r="F199" s="303"/>
      <c r="G199" s="302"/>
      <c r="H199" s="18"/>
      <c r="I199" s="50"/>
      <c r="J199" s="50"/>
      <c r="K199" s="50"/>
      <c r="L199" s="50"/>
      <c r="M199" s="50"/>
      <c r="N199" s="50"/>
      <c r="O199" s="50"/>
      <c r="P199" s="50"/>
      <c r="Q199" s="57"/>
      <c r="R199" s="58"/>
      <c r="S199" s="58"/>
      <c r="T199" s="58"/>
      <c r="U199" s="58"/>
      <c r="V199" s="256"/>
      <c r="W199" s="59"/>
      <c r="X199" s="60"/>
      <c r="Y199" s="27"/>
      <c r="Z199" s="27"/>
      <c r="AA199" s="27"/>
      <c r="AB199" s="27"/>
      <c r="AC199" s="27"/>
      <c r="AD199" s="26"/>
      <c r="AE199" s="9"/>
    </row>
    <row r="200" spans="1:31" ht="27.75" customHeight="1">
      <c r="A200" s="14">
        <v>192</v>
      </c>
      <c r="B200" s="300"/>
      <c r="C200" s="16"/>
      <c r="D200" s="257"/>
      <c r="E200" s="301"/>
      <c r="F200" s="303"/>
      <c r="G200" s="302"/>
      <c r="H200" s="18"/>
      <c r="I200" s="50"/>
      <c r="J200" s="50"/>
      <c r="K200" s="50"/>
      <c r="L200" s="50"/>
      <c r="M200" s="50"/>
      <c r="N200" s="50"/>
      <c r="O200" s="50"/>
      <c r="P200" s="50"/>
      <c r="Q200" s="57"/>
      <c r="R200" s="58"/>
      <c r="S200" s="58"/>
      <c r="T200" s="58"/>
      <c r="U200" s="58"/>
      <c r="V200" s="256"/>
      <c r="W200" s="59"/>
      <c r="X200" s="60"/>
      <c r="Y200" s="27"/>
      <c r="Z200" s="27"/>
      <c r="AA200" s="27"/>
      <c r="AB200" s="27"/>
      <c r="AC200" s="27"/>
      <c r="AD200" s="26"/>
      <c r="AE200" s="9"/>
    </row>
    <row r="201" spans="1:31" ht="27.75" customHeight="1">
      <c r="A201" s="14">
        <v>193</v>
      </c>
      <c r="B201" s="300"/>
      <c r="C201" s="16"/>
      <c r="D201" s="257"/>
      <c r="E201" s="301"/>
      <c r="F201" s="303"/>
      <c r="G201" s="302"/>
      <c r="H201" s="18"/>
      <c r="I201" s="50"/>
      <c r="J201" s="50"/>
      <c r="K201" s="50"/>
      <c r="L201" s="50"/>
      <c r="M201" s="50"/>
      <c r="N201" s="50"/>
      <c r="O201" s="50"/>
      <c r="P201" s="50"/>
      <c r="Q201" s="57"/>
      <c r="R201" s="58"/>
      <c r="S201" s="58"/>
      <c r="T201" s="58"/>
      <c r="U201" s="58"/>
      <c r="V201" s="256"/>
      <c r="W201" s="59"/>
      <c r="X201" s="60"/>
      <c r="Y201" s="27"/>
      <c r="Z201" s="27"/>
      <c r="AA201" s="27"/>
      <c r="AB201" s="27"/>
      <c r="AC201" s="27"/>
      <c r="AD201" s="26"/>
      <c r="AE201" s="9"/>
    </row>
    <row r="202" spans="1:31" ht="27.75" customHeight="1">
      <c r="A202" s="14">
        <v>194</v>
      </c>
      <c r="B202" s="300"/>
      <c r="C202" s="16"/>
      <c r="D202" s="257"/>
      <c r="E202" s="301"/>
      <c r="F202" s="303"/>
      <c r="G202" s="302"/>
      <c r="H202" s="18"/>
      <c r="I202" s="50"/>
      <c r="J202" s="50"/>
      <c r="K202" s="50"/>
      <c r="L202" s="50"/>
      <c r="M202" s="50"/>
      <c r="N202" s="50"/>
      <c r="O202" s="50"/>
      <c r="P202" s="50"/>
      <c r="Q202" s="57"/>
      <c r="R202" s="58"/>
      <c r="S202" s="58"/>
      <c r="T202" s="58"/>
      <c r="U202" s="58"/>
      <c r="V202" s="256"/>
      <c r="W202" s="59"/>
      <c r="X202" s="60"/>
      <c r="Y202" s="27"/>
      <c r="Z202" s="27"/>
      <c r="AA202" s="27"/>
      <c r="AB202" s="27"/>
      <c r="AC202" s="27"/>
      <c r="AD202" s="26"/>
      <c r="AE202" s="9"/>
    </row>
    <row r="203" spans="1:31" ht="27.75" customHeight="1">
      <c r="A203" s="14">
        <v>195</v>
      </c>
      <c r="B203" s="300"/>
      <c r="C203" s="16"/>
      <c r="D203" s="257"/>
      <c r="E203" s="301"/>
      <c r="F203" s="303"/>
      <c r="G203" s="302"/>
      <c r="H203" s="18"/>
      <c r="I203" s="50"/>
      <c r="J203" s="50"/>
      <c r="K203" s="50"/>
      <c r="L203" s="50"/>
      <c r="M203" s="50"/>
      <c r="N203" s="50"/>
      <c r="O203" s="50"/>
      <c r="P203" s="50"/>
      <c r="Q203" s="57"/>
      <c r="R203" s="58"/>
      <c r="S203" s="58"/>
      <c r="T203" s="58"/>
      <c r="U203" s="58"/>
      <c r="V203" s="256"/>
      <c r="W203" s="59"/>
      <c r="X203" s="60"/>
      <c r="Y203" s="27"/>
      <c r="Z203" s="27"/>
      <c r="AA203" s="27"/>
      <c r="AB203" s="27"/>
      <c r="AC203" s="27"/>
      <c r="AD203" s="26"/>
      <c r="AE203" s="9"/>
    </row>
    <row r="204" spans="1:31" ht="27.75" customHeight="1">
      <c r="A204" s="14">
        <v>196</v>
      </c>
      <c r="B204" s="300"/>
      <c r="C204" s="16"/>
      <c r="D204" s="257"/>
      <c r="E204" s="301"/>
      <c r="F204" s="303"/>
      <c r="G204" s="302"/>
      <c r="H204" s="18"/>
      <c r="I204" s="50"/>
      <c r="J204" s="50"/>
      <c r="K204" s="50"/>
      <c r="L204" s="50"/>
      <c r="M204" s="50"/>
      <c r="N204" s="50"/>
      <c r="O204" s="50"/>
      <c r="P204" s="50"/>
      <c r="Q204" s="57"/>
      <c r="R204" s="58"/>
      <c r="S204" s="58"/>
      <c r="T204" s="58"/>
      <c r="U204" s="58"/>
      <c r="V204" s="256"/>
      <c r="W204" s="59"/>
      <c r="X204" s="60"/>
      <c r="Y204" s="27"/>
      <c r="Z204" s="27"/>
      <c r="AA204" s="27"/>
      <c r="AB204" s="27"/>
      <c r="AC204" s="27"/>
      <c r="AD204" s="26"/>
      <c r="AE204" s="9"/>
    </row>
    <row r="205" spans="1:31" ht="27.75" customHeight="1">
      <c r="A205" s="14">
        <v>197</v>
      </c>
      <c r="B205" s="300"/>
      <c r="C205" s="16"/>
      <c r="D205" s="257"/>
      <c r="E205" s="301"/>
      <c r="F205" s="303"/>
      <c r="G205" s="302"/>
      <c r="H205" s="18"/>
      <c r="I205" s="50"/>
      <c r="J205" s="50"/>
      <c r="K205" s="50"/>
      <c r="L205" s="50"/>
      <c r="M205" s="50"/>
      <c r="N205" s="50"/>
      <c r="O205" s="50"/>
      <c r="P205" s="50"/>
      <c r="Q205" s="57"/>
      <c r="R205" s="58"/>
      <c r="S205" s="58"/>
      <c r="T205" s="58"/>
      <c r="U205" s="58"/>
      <c r="V205" s="256"/>
      <c r="W205" s="59"/>
      <c r="X205" s="60"/>
      <c r="Y205" s="27"/>
      <c r="Z205" s="27"/>
      <c r="AA205" s="27"/>
      <c r="AB205" s="27"/>
      <c r="AC205" s="27"/>
      <c r="AD205" s="26"/>
      <c r="AE205" s="9"/>
    </row>
    <row r="206" spans="1:31" ht="27.75" customHeight="1">
      <c r="A206" s="14">
        <v>198</v>
      </c>
      <c r="B206" s="300"/>
      <c r="C206" s="16"/>
      <c r="D206" s="257"/>
      <c r="E206" s="301"/>
      <c r="F206" s="303"/>
      <c r="G206" s="302"/>
      <c r="H206" s="18"/>
      <c r="I206" s="50"/>
      <c r="J206" s="50"/>
      <c r="K206" s="50"/>
      <c r="L206" s="50"/>
      <c r="M206" s="50"/>
      <c r="N206" s="50"/>
      <c r="O206" s="50"/>
      <c r="P206" s="50"/>
      <c r="Q206" s="57"/>
      <c r="R206" s="58"/>
      <c r="S206" s="58"/>
      <c r="T206" s="58"/>
      <c r="U206" s="58"/>
      <c r="V206" s="256"/>
      <c r="W206" s="59"/>
      <c r="X206" s="60"/>
      <c r="Y206" s="27"/>
      <c r="Z206" s="27"/>
      <c r="AA206" s="27"/>
      <c r="AB206" s="27"/>
      <c r="AC206" s="27"/>
      <c r="AD206" s="26"/>
      <c r="AE206" s="9"/>
    </row>
    <row r="207" spans="1:31" ht="27.75" customHeight="1">
      <c r="A207" s="14">
        <v>199</v>
      </c>
      <c r="B207" s="300"/>
      <c r="C207" s="16"/>
      <c r="D207" s="257"/>
      <c r="E207" s="301"/>
      <c r="F207" s="303"/>
      <c r="G207" s="302"/>
      <c r="H207" s="18"/>
      <c r="I207" s="50"/>
      <c r="J207" s="50"/>
      <c r="K207" s="50"/>
      <c r="L207" s="50"/>
      <c r="M207" s="50"/>
      <c r="N207" s="50"/>
      <c r="O207" s="50"/>
      <c r="P207" s="50"/>
      <c r="Q207" s="57"/>
      <c r="R207" s="58"/>
      <c r="S207" s="58"/>
      <c r="T207" s="58"/>
      <c r="U207" s="58"/>
      <c r="V207" s="256"/>
      <c r="W207" s="59"/>
      <c r="X207" s="60"/>
      <c r="Y207" s="27"/>
      <c r="Z207" s="27"/>
      <c r="AA207" s="27"/>
      <c r="AB207" s="27"/>
      <c r="AC207" s="27"/>
      <c r="AD207" s="26"/>
      <c r="AE207" s="9"/>
    </row>
    <row r="208" spans="1:31" ht="27.75" customHeight="1">
      <c r="A208" s="14">
        <v>200</v>
      </c>
      <c r="B208" s="300"/>
      <c r="C208" s="16"/>
      <c r="D208" s="257"/>
      <c r="E208" s="301"/>
      <c r="F208" s="303"/>
      <c r="G208" s="302"/>
      <c r="H208" s="18"/>
      <c r="I208" s="50"/>
      <c r="J208" s="50"/>
      <c r="K208" s="50"/>
      <c r="L208" s="50"/>
      <c r="M208" s="50"/>
      <c r="N208" s="50"/>
      <c r="O208" s="50"/>
      <c r="P208" s="50"/>
      <c r="Q208" s="57"/>
      <c r="R208" s="58"/>
      <c r="S208" s="58"/>
      <c r="T208" s="58"/>
      <c r="U208" s="58"/>
      <c r="V208" s="256"/>
      <c r="W208" s="59"/>
      <c r="X208" s="60"/>
      <c r="Y208" s="27"/>
      <c r="Z208" s="27"/>
      <c r="AA208" s="27"/>
      <c r="AB208" s="27"/>
      <c r="AC208" s="27"/>
      <c r="AD208" s="26"/>
      <c r="AE208" s="9"/>
    </row>
    <row r="209" spans="1:31" ht="27.75" customHeight="1">
      <c r="A209" s="14">
        <v>201</v>
      </c>
      <c r="B209" s="300"/>
      <c r="C209" s="16"/>
      <c r="D209" s="257"/>
      <c r="E209" s="301"/>
      <c r="F209" s="303"/>
      <c r="G209" s="302"/>
      <c r="H209" s="18"/>
      <c r="I209" s="50"/>
      <c r="J209" s="50"/>
      <c r="K209" s="50"/>
      <c r="L209" s="50"/>
      <c r="M209" s="50"/>
      <c r="N209" s="50"/>
      <c r="O209" s="50"/>
      <c r="P209" s="50"/>
      <c r="Q209" s="57"/>
      <c r="R209" s="58"/>
      <c r="S209" s="58"/>
      <c r="T209" s="58"/>
      <c r="U209" s="58"/>
      <c r="V209" s="256"/>
      <c r="W209" s="59"/>
      <c r="X209" s="60"/>
      <c r="Y209" s="27"/>
      <c r="Z209" s="27"/>
      <c r="AA209" s="27"/>
      <c r="AB209" s="27"/>
      <c r="AC209" s="27"/>
      <c r="AD209" s="26"/>
      <c r="AE209" s="9"/>
    </row>
    <row r="210" spans="1:31" ht="27.75" customHeight="1">
      <c r="A210" s="14">
        <v>202</v>
      </c>
      <c r="B210" s="300"/>
      <c r="C210" s="16"/>
      <c r="D210" s="257"/>
      <c r="E210" s="301"/>
      <c r="F210" s="303"/>
      <c r="G210" s="302"/>
      <c r="H210" s="18"/>
      <c r="I210" s="50"/>
      <c r="J210" s="50"/>
      <c r="K210" s="50"/>
      <c r="L210" s="50"/>
      <c r="M210" s="50"/>
      <c r="N210" s="50"/>
      <c r="O210" s="50"/>
      <c r="P210" s="50"/>
      <c r="Q210" s="57"/>
      <c r="R210" s="58"/>
      <c r="S210" s="58"/>
      <c r="T210" s="58"/>
      <c r="U210" s="58"/>
      <c r="V210" s="256"/>
      <c r="W210" s="59"/>
      <c r="X210" s="60"/>
      <c r="Y210" s="27"/>
      <c r="Z210" s="27"/>
      <c r="AA210" s="27"/>
      <c r="AB210" s="27"/>
      <c r="AC210" s="27"/>
      <c r="AD210" s="26"/>
      <c r="AE210" s="9"/>
    </row>
    <row r="211" spans="1:31" ht="27.75" customHeight="1">
      <c r="A211" s="14">
        <v>203</v>
      </c>
      <c r="B211" s="300"/>
      <c r="C211" s="16"/>
      <c r="D211" s="257"/>
      <c r="E211" s="301"/>
      <c r="F211" s="303"/>
      <c r="G211" s="302"/>
      <c r="H211" s="18"/>
      <c r="I211" s="50"/>
      <c r="J211" s="50"/>
      <c r="K211" s="50"/>
      <c r="L211" s="50"/>
      <c r="M211" s="50"/>
      <c r="N211" s="50"/>
      <c r="O211" s="50"/>
      <c r="P211" s="50"/>
      <c r="Q211" s="57"/>
      <c r="R211" s="58"/>
      <c r="S211" s="58"/>
      <c r="T211" s="58"/>
      <c r="U211" s="58"/>
      <c r="V211" s="256"/>
      <c r="W211" s="59"/>
      <c r="X211" s="60"/>
      <c r="Y211" s="27"/>
      <c r="Z211" s="27"/>
      <c r="AA211" s="27"/>
      <c r="AB211" s="27"/>
      <c r="AC211" s="27"/>
      <c r="AD211" s="26"/>
      <c r="AE211" s="9"/>
    </row>
    <row r="212" spans="1:31" ht="27.75" customHeight="1">
      <c r="A212" s="14">
        <v>204</v>
      </c>
      <c r="B212" s="300"/>
      <c r="C212" s="16"/>
      <c r="D212" s="257"/>
      <c r="E212" s="301"/>
      <c r="F212" s="303"/>
      <c r="G212" s="302"/>
      <c r="H212" s="18"/>
      <c r="I212" s="50"/>
      <c r="J212" s="50"/>
      <c r="K212" s="50"/>
      <c r="L212" s="50"/>
      <c r="M212" s="50"/>
      <c r="N212" s="50"/>
      <c r="O212" s="50"/>
      <c r="P212" s="50"/>
      <c r="Q212" s="57"/>
      <c r="R212" s="58"/>
      <c r="S212" s="58"/>
      <c r="T212" s="58"/>
      <c r="U212" s="58"/>
      <c r="V212" s="256"/>
      <c r="W212" s="59"/>
      <c r="X212" s="60"/>
      <c r="Y212" s="27"/>
      <c r="Z212" s="27"/>
      <c r="AA212" s="27"/>
      <c r="AB212" s="27"/>
      <c r="AC212" s="27"/>
      <c r="AD212" s="26"/>
      <c r="AE212" s="9"/>
    </row>
    <row r="213" spans="1:31" ht="27.75" customHeight="1">
      <c r="A213" s="14">
        <v>205</v>
      </c>
      <c r="B213" s="300"/>
      <c r="C213" s="16"/>
      <c r="D213" s="257"/>
      <c r="E213" s="301"/>
      <c r="F213" s="303"/>
      <c r="G213" s="302"/>
      <c r="H213" s="18"/>
      <c r="I213" s="50"/>
      <c r="J213" s="50"/>
      <c r="K213" s="50"/>
      <c r="L213" s="50"/>
      <c r="M213" s="50"/>
      <c r="N213" s="50"/>
      <c r="O213" s="50"/>
      <c r="P213" s="50"/>
      <c r="Q213" s="57"/>
      <c r="R213" s="58"/>
      <c r="S213" s="58"/>
      <c r="T213" s="58"/>
      <c r="U213" s="58"/>
      <c r="V213" s="256"/>
      <c r="W213" s="59"/>
      <c r="X213" s="60"/>
      <c r="Y213" s="27"/>
      <c r="Z213" s="27"/>
      <c r="AA213" s="27"/>
      <c r="AB213" s="27"/>
      <c r="AC213" s="27"/>
      <c r="AD213" s="26"/>
      <c r="AE213" s="9"/>
    </row>
    <row r="214" spans="1:31" ht="27.75" customHeight="1">
      <c r="A214" s="14">
        <v>206</v>
      </c>
      <c r="B214" s="300"/>
      <c r="C214" s="16"/>
      <c r="D214" s="257"/>
      <c r="E214" s="301"/>
      <c r="F214" s="303"/>
      <c r="G214" s="302"/>
      <c r="H214" s="18"/>
      <c r="I214" s="50"/>
      <c r="J214" s="50"/>
      <c r="K214" s="50"/>
      <c r="L214" s="50"/>
      <c r="M214" s="50"/>
      <c r="N214" s="50"/>
      <c r="O214" s="50"/>
      <c r="P214" s="50"/>
      <c r="Q214" s="57"/>
      <c r="R214" s="58"/>
      <c r="S214" s="58"/>
      <c r="T214" s="58"/>
      <c r="U214" s="58"/>
      <c r="V214" s="256"/>
      <c r="W214" s="59"/>
      <c r="X214" s="60"/>
      <c r="Y214" s="27"/>
      <c r="Z214" s="27"/>
      <c r="AA214" s="27"/>
      <c r="AB214" s="27"/>
      <c r="AC214" s="27"/>
      <c r="AD214" s="26"/>
      <c r="AE214" s="9"/>
    </row>
    <row r="215" spans="1:31" ht="27.75" customHeight="1">
      <c r="A215" s="14">
        <v>207</v>
      </c>
      <c r="B215" s="300"/>
      <c r="C215" s="16"/>
      <c r="D215" s="257"/>
      <c r="E215" s="301"/>
      <c r="F215" s="303"/>
      <c r="G215" s="302"/>
      <c r="H215" s="18"/>
      <c r="I215" s="50"/>
      <c r="J215" s="50"/>
      <c r="K215" s="50"/>
      <c r="L215" s="50"/>
      <c r="M215" s="50"/>
      <c r="N215" s="50"/>
      <c r="O215" s="50"/>
      <c r="P215" s="50"/>
      <c r="Q215" s="57"/>
      <c r="R215" s="58"/>
      <c r="S215" s="58"/>
      <c r="T215" s="58"/>
      <c r="U215" s="58"/>
      <c r="V215" s="256"/>
      <c r="W215" s="59"/>
      <c r="X215" s="60"/>
      <c r="Y215" s="27"/>
      <c r="Z215" s="27"/>
      <c r="AA215" s="27"/>
      <c r="AB215" s="27"/>
      <c r="AC215" s="27"/>
      <c r="AD215" s="26"/>
      <c r="AE215" s="9"/>
    </row>
    <row r="216" spans="1:31" ht="27.75" customHeight="1">
      <c r="A216" s="14">
        <v>208</v>
      </c>
      <c r="B216" s="300"/>
      <c r="C216" s="16"/>
      <c r="D216" s="257"/>
      <c r="E216" s="301"/>
      <c r="F216" s="303"/>
      <c r="G216" s="302"/>
      <c r="H216" s="18"/>
      <c r="I216" s="50"/>
      <c r="J216" s="50"/>
      <c r="K216" s="50"/>
      <c r="L216" s="50"/>
      <c r="M216" s="50"/>
      <c r="N216" s="50"/>
      <c r="O216" s="50"/>
      <c r="P216" s="50"/>
      <c r="Q216" s="57"/>
      <c r="R216" s="58"/>
      <c r="S216" s="58"/>
      <c r="T216" s="58"/>
      <c r="U216" s="58"/>
      <c r="V216" s="256"/>
      <c r="W216" s="59"/>
      <c r="X216" s="60"/>
      <c r="Y216" s="27"/>
      <c r="Z216" s="27"/>
      <c r="AA216" s="27"/>
      <c r="AB216" s="27"/>
      <c r="AC216" s="27"/>
      <c r="AD216" s="26"/>
      <c r="AE216" s="9"/>
    </row>
    <row r="217" spans="1:31" ht="27.75" customHeight="1">
      <c r="A217" s="14">
        <v>209</v>
      </c>
      <c r="B217" s="300"/>
      <c r="C217" s="16"/>
      <c r="D217" s="257"/>
      <c r="E217" s="301"/>
      <c r="F217" s="303"/>
      <c r="G217" s="302"/>
      <c r="H217" s="18"/>
      <c r="I217" s="50"/>
      <c r="J217" s="50"/>
      <c r="K217" s="50"/>
      <c r="L217" s="50"/>
      <c r="M217" s="50"/>
      <c r="N217" s="50"/>
      <c r="O217" s="50"/>
      <c r="P217" s="50"/>
      <c r="Q217" s="57"/>
      <c r="R217" s="58"/>
      <c r="S217" s="58"/>
      <c r="T217" s="58"/>
      <c r="U217" s="58"/>
      <c r="V217" s="256"/>
      <c r="W217" s="59"/>
      <c r="X217" s="60"/>
      <c r="Y217" s="27"/>
      <c r="Z217" s="27"/>
      <c r="AA217" s="27"/>
      <c r="AB217" s="27"/>
      <c r="AC217" s="27"/>
      <c r="AD217" s="26"/>
      <c r="AE217" s="9"/>
    </row>
    <row r="218" spans="1:31" ht="27.75" customHeight="1">
      <c r="A218" s="14">
        <v>210</v>
      </c>
      <c r="B218" s="300"/>
      <c r="C218" s="16"/>
      <c r="D218" s="257"/>
      <c r="E218" s="301"/>
      <c r="F218" s="303"/>
      <c r="G218" s="302"/>
      <c r="H218" s="18"/>
      <c r="I218" s="50"/>
      <c r="J218" s="50"/>
      <c r="K218" s="50"/>
      <c r="L218" s="50"/>
      <c r="M218" s="50"/>
      <c r="N218" s="50"/>
      <c r="O218" s="50"/>
      <c r="P218" s="50"/>
      <c r="Q218" s="57"/>
      <c r="R218" s="58"/>
      <c r="S218" s="58"/>
      <c r="T218" s="58"/>
      <c r="U218" s="58"/>
      <c r="V218" s="256"/>
      <c r="W218" s="59"/>
      <c r="X218" s="60"/>
      <c r="Y218" s="27"/>
      <c r="Z218" s="27"/>
      <c r="AA218" s="27"/>
      <c r="AB218" s="27"/>
      <c r="AC218" s="27"/>
      <c r="AD218" s="26"/>
      <c r="AE218" s="9"/>
    </row>
    <row r="219" spans="1:31" ht="27.75" customHeight="1">
      <c r="A219" s="14">
        <v>211</v>
      </c>
      <c r="B219" s="300"/>
      <c r="C219" s="16"/>
      <c r="D219" s="257"/>
      <c r="E219" s="301"/>
      <c r="F219" s="303"/>
      <c r="G219" s="302"/>
      <c r="H219" s="18"/>
      <c r="I219" s="50"/>
      <c r="J219" s="50"/>
      <c r="K219" s="50"/>
      <c r="L219" s="50"/>
      <c r="M219" s="50"/>
      <c r="N219" s="50"/>
      <c r="O219" s="50"/>
      <c r="P219" s="50"/>
      <c r="Q219" s="57"/>
      <c r="R219" s="58"/>
      <c r="S219" s="58"/>
      <c r="T219" s="58"/>
      <c r="U219" s="58"/>
      <c r="V219" s="256"/>
      <c r="W219" s="59"/>
      <c r="X219" s="60"/>
      <c r="Y219" s="27"/>
      <c r="Z219" s="27"/>
      <c r="AA219" s="27"/>
      <c r="AB219" s="27"/>
      <c r="AC219" s="27"/>
      <c r="AD219" s="26"/>
      <c r="AE219" s="9"/>
    </row>
    <row r="220" spans="1:31" ht="27.75" customHeight="1">
      <c r="A220" s="14">
        <v>212</v>
      </c>
      <c r="B220" s="300"/>
      <c r="C220" s="16"/>
      <c r="D220" s="257"/>
      <c r="E220" s="301"/>
      <c r="F220" s="303"/>
      <c r="G220" s="302"/>
      <c r="H220" s="18"/>
      <c r="I220" s="50"/>
      <c r="J220" s="50"/>
      <c r="K220" s="50"/>
      <c r="L220" s="50"/>
      <c r="M220" s="50"/>
      <c r="N220" s="50"/>
      <c r="O220" s="50"/>
      <c r="P220" s="50"/>
      <c r="Q220" s="57"/>
      <c r="R220" s="58"/>
      <c r="S220" s="58"/>
      <c r="T220" s="58"/>
      <c r="U220" s="58"/>
      <c r="V220" s="256"/>
      <c r="W220" s="59"/>
      <c r="X220" s="60"/>
      <c r="Y220" s="27"/>
      <c r="Z220" s="27"/>
      <c r="AA220" s="27"/>
      <c r="AB220" s="27"/>
      <c r="AC220" s="27"/>
      <c r="AD220" s="26"/>
      <c r="AE220" s="9"/>
    </row>
    <row r="221" spans="1:31" ht="27.75" customHeight="1">
      <c r="A221" s="14">
        <v>213</v>
      </c>
      <c r="B221" s="300"/>
      <c r="C221" s="16"/>
      <c r="D221" s="257"/>
      <c r="E221" s="301"/>
      <c r="F221" s="303"/>
      <c r="G221" s="302"/>
      <c r="H221" s="18"/>
      <c r="I221" s="50"/>
      <c r="J221" s="50"/>
      <c r="K221" s="50"/>
      <c r="L221" s="50"/>
      <c r="M221" s="50"/>
      <c r="N221" s="50"/>
      <c r="O221" s="50"/>
      <c r="P221" s="50"/>
      <c r="Q221" s="57"/>
      <c r="R221" s="58"/>
      <c r="S221" s="58"/>
      <c r="T221" s="58"/>
      <c r="U221" s="58"/>
      <c r="V221" s="256"/>
      <c r="W221" s="59"/>
      <c r="X221" s="60"/>
      <c r="Y221" s="27"/>
      <c r="Z221" s="27"/>
      <c r="AA221" s="27"/>
      <c r="AB221" s="27"/>
      <c r="AC221" s="27"/>
      <c r="AD221" s="26"/>
      <c r="AE221" s="9"/>
    </row>
    <row r="222" spans="1:31" ht="27.75" customHeight="1">
      <c r="A222" s="14">
        <v>214</v>
      </c>
      <c r="B222" s="300"/>
      <c r="C222" s="16"/>
      <c r="D222" s="257"/>
      <c r="E222" s="301"/>
      <c r="F222" s="303"/>
      <c r="G222" s="302"/>
      <c r="H222" s="18"/>
      <c r="I222" s="50"/>
      <c r="J222" s="50"/>
      <c r="K222" s="50"/>
      <c r="L222" s="50"/>
      <c r="M222" s="50"/>
      <c r="N222" s="50"/>
      <c r="O222" s="50"/>
      <c r="P222" s="50"/>
      <c r="Q222" s="57"/>
      <c r="R222" s="58"/>
      <c r="S222" s="58"/>
      <c r="T222" s="58"/>
      <c r="U222" s="58"/>
      <c r="V222" s="256"/>
      <c r="W222" s="59"/>
      <c r="X222" s="60"/>
      <c r="Y222" s="27"/>
      <c r="Z222" s="27"/>
      <c r="AA222" s="27"/>
      <c r="AB222" s="27"/>
      <c r="AC222" s="27"/>
      <c r="AD222" s="26"/>
      <c r="AE222" s="9"/>
    </row>
    <row r="223" spans="1:31" ht="27.75" customHeight="1">
      <c r="A223" s="14">
        <v>215</v>
      </c>
      <c r="B223" s="300"/>
      <c r="C223" s="16"/>
      <c r="D223" s="257"/>
      <c r="E223" s="301"/>
      <c r="F223" s="303"/>
      <c r="G223" s="302"/>
      <c r="H223" s="18"/>
      <c r="I223" s="50"/>
      <c r="J223" s="50"/>
      <c r="K223" s="50"/>
      <c r="L223" s="50"/>
      <c r="M223" s="50"/>
      <c r="N223" s="50"/>
      <c r="O223" s="50"/>
      <c r="P223" s="50"/>
      <c r="Q223" s="57"/>
      <c r="R223" s="58"/>
      <c r="S223" s="58"/>
      <c r="T223" s="58"/>
      <c r="U223" s="58"/>
      <c r="V223" s="256"/>
      <c r="W223" s="59"/>
      <c r="X223" s="60"/>
      <c r="Y223" s="27"/>
      <c r="Z223" s="27"/>
      <c r="AA223" s="27"/>
      <c r="AB223" s="27"/>
      <c r="AC223" s="27"/>
      <c r="AD223" s="26"/>
      <c r="AE223" s="9"/>
    </row>
    <row r="224" spans="1:31" ht="27.75" customHeight="1">
      <c r="A224" s="14">
        <v>216</v>
      </c>
      <c r="B224" s="300"/>
      <c r="C224" s="16"/>
      <c r="D224" s="257"/>
      <c r="E224" s="301"/>
      <c r="F224" s="303"/>
      <c r="G224" s="302"/>
      <c r="H224" s="18"/>
      <c r="I224" s="50"/>
      <c r="J224" s="50"/>
      <c r="K224" s="50"/>
      <c r="L224" s="50"/>
      <c r="M224" s="50"/>
      <c r="N224" s="50"/>
      <c r="O224" s="50"/>
      <c r="P224" s="50"/>
      <c r="Q224" s="57"/>
      <c r="R224" s="58"/>
      <c r="S224" s="58"/>
      <c r="T224" s="58"/>
      <c r="U224" s="58"/>
      <c r="V224" s="256"/>
      <c r="W224" s="59"/>
      <c r="X224" s="60"/>
      <c r="Y224" s="27"/>
      <c r="Z224" s="27"/>
      <c r="AA224" s="27"/>
      <c r="AB224" s="27"/>
      <c r="AC224" s="27"/>
      <c r="AD224" s="26"/>
      <c r="AE224" s="9"/>
    </row>
    <row r="225" spans="1:31" ht="27.75" customHeight="1">
      <c r="A225" s="14">
        <v>217</v>
      </c>
      <c r="B225" s="300"/>
      <c r="C225" s="16"/>
      <c r="D225" s="257"/>
      <c r="E225" s="301"/>
      <c r="F225" s="303"/>
      <c r="G225" s="302"/>
      <c r="H225" s="18"/>
      <c r="I225" s="50"/>
      <c r="J225" s="50"/>
      <c r="K225" s="50"/>
      <c r="L225" s="50"/>
      <c r="M225" s="50"/>
      <c r="N225" s="50"/>
      <c r="O225" s="50"/>
      <c r="P225" s="50"/>
      <c r="Q225" s="57"/>
      <c r="R225" s="58"/>
      <c r="S225" s="58"/>
      <c r="T225" s="58"/>
      <c r="U225" s="58"/>
      <c r="V225" s="256"/>
      <c r="W225" s="59"/>
      <c r="X225" s="60"/>
      <c r="Y225" s="27"/>
      <c r="Z225" s="27"/>
      <c r="AA225" s="27"/>
      <c r="AB225" s="27"/>
      <c r="AC225" s="27"/>
      <c r="AD225" s="26"/>
      <c r="AE225" s="9"/>
    </row>
    <row r="226" spans="1:31" ht="27.75" customHeight="1">
      <c r="A226" s="14">
        <v>218</v>
      </c>
      <c r="B226" s="300"/>
      <c r="C226" s="16"/>
      <c r="D226" s="257"/>
      <c r="E226" s="301"/>
      <c r="F226" s="303"/>
      <c r="G226" s="302"/>
      <c r="H226" s="18"/>
      <c r="I226" s="50"/>
      <c r="J226" s="50"/>
      <c r="K226" s="50"/>
      <c r="L226" s="50"/>
      <c r="M226" s="50"/>
      <c r="N226" s="50"/>
      <c r="O226" s="50"/>
      <c r="P226" s="50"/>
      <c r="Q226" s="57"/>
      <c r="R226" s="58"/>
      <c r="S226" s="58"/>
      <c r="T226" s="58"/>
      <c r="U226" s="58"/>
      <c r="V226" s="256"/>
      <c r="W226" s="59"/>
      <c r="X226" s="60"/>
      <c r="Y226" s="27"/>
      <c r="Z226" s="27"/>
      <c r="AA226" s="27"/>
      <c r="AB226" s="27"/>
      <c r="AC226" s="27"/>
      <c r="AD226" s="26"/>
      <c r="AE226" s="9"/>
    </row>
    <row r="227" spans="1:31" ht="27.75" customHeight="1">
      <c r="A227" s="14">
        <v>219</v>
      </c>
      <c r="B227" s="300"/>
      <c r="C227" s="16"/>
      <c r="D227" s="257"/>
      <c r="E227" s="301"/>
      <c r="F227" s="303"/>
      <c r="G227" s="302"/>
      <c r="H227" s="18"/>
      <c r="I227" s="50"/>
      <c r="J227" s="50"/>
      <c r="K227" s="50"/>
      <c r="L227" s="50"/>
      <c r="M227" s="50"/>
      <c r="N227" s="50"/>
      <c r="O227" s="50"/>
      <c r="P227" s="50"/>
      <c r="Q227" s="57"/>
      <c r="R227" s="58"/>
      <c r="S227" s="58"/>
      <c r="T227" s="58"/>
      <c r="U227" s="58"/>
      <c r="V227" s="256"/>
      <c r="W227" s="59"/>
      <c r="X227" s="60"/>
      <c r="Y227" s="27"/>
      <c r="Z227" s="27"/>
      <c r="AA227" s="27"/>
      <c r="AB227" s="27"/>
      <c r="AC227" s="27"/>
      <c r="AD227" s="26"/>
      <c r="AE227" s="9"/>
    </row>
    <row r="228" spans="1:31" ht="27.75" customHeight="1">
      <c r="A228" s="14">
        <v>220</v>
      </c>
      <c r="B228" s="300"/>
      <c r="C228" s="16"/>
      <c r="D228" s="257"/>
      <c r="E228" s="301"/>
      <c r="F228" s="303"/>
      <c r="G228" s="302"/>
      <c r="H228" s="18"/>
      <c r="I228" s="50"/>
      <c r="J228" s="50"/>
      <c r="K228" s="50"/>
      <c r="L228" s="50"/>
      <c r="M228" s="50"/>
      <c r="N228" s="50"/>
      <c r="O228" s="50"/>
      <c r="P228" s="50"/>
      <c r="Q228" s="57"/>
      <c r="R228" s="58"/>
      <c r="S228" s="58"/>
      <c r="T228" s="58"/>
      <c r="U228" s="58"/>
      <c r="V228" s="256"/>
      <c r="W228" s="59"/>
      <c r="X228" s="60"/>
      <c r="Y228" s="27"/>
      <c r="Z228" s="27"/>
      <c r="AA228" s="27"/>
      <c r="AB228" s="27"/>
      <c r="AC228" s="27"/>
      <c r="AD228" s="26"/>
      <c r="AE228" s="9"/>
    </row>
    <row r="229" spans="1:31" ht="27.75" customHeight="1">
      <c r="A229" s="14">
        <v>221</v>
      </c>
      <c r="B229" s="300"/>
      <c r="C229" s="16"/>
      <c r="D229" s="257"/>
      <c r="E229" s="301"/>
      <c r="F229" s="303"/>
      <c r="G229" s="302"/>
      <c r="H229" s="18"/>
      <c r="I229" s="50"/>
      <c r="J229" s="50"/>
      <c r="K229" s="50"/>
      <c r="L229" s="50"/>
      <c r="M229" s="50"/>
      <c r="N229" s="50"/>
      <c r="O229" s="50"/>
      <c r="P229" s="50"/>
      <c r="Q229" s="57"/>
      <c r="R229" s="58"/>
      <c r="S229" s="58"/>
      <c r="T229" s="58"/>
      <c r="U229" s="58"/>
      <c r="V229" s="256"/>
      <c r="W229" s="59"/>
      <c r="X229" s="60"/>
      <c r="Y229" s="27"/>
      <c r="Z229" s="27"/>
      <c r="AA229" s="27"/>
      <c r="AB229" s="27"/>
      <c r="AC229" s="27"/>
      <c r="AD229" s="26"/>
      <c r="AE229" s="9"/>
    </row>
    <row r="230" spans="1:31" ht="27.75" customHeight="1">
      <c r="A230" s="14">
        <v>222</v>
      </c>
      <c r="B230" s="300"/>
      <c r="C230" s="16"/>
      <c r="D230" s="257"/>
      <c r="E230" s="301"/>
      <c r="F230" s="303"/>
      <c r="G230" s="302"/>
      <c r="H230" s="18"/>
      <c r="I230" s="50"/>
      <c r="J230" s="50"/>
      <c r="K230" s="50"/>
      <c r="L230" s="50"/>
      <c r="M230" s="50"/>
      <c r="N230" s="50"/>
      <c r="O230" s="50"/>
      <c r="P230" s="50"/>
      <c r="Q230" s="57"/>
      <c r="R230" s="58"/>
      <c r="S230" s="58"/>
      <c r="T230" s="58"/>
      <c r="U230" s="58"/>
      <c r="V230" s="256"/>
      <c r="W230" s="59"/>
      <c r="X230" s="60"/>
      <c r="Y230" s="27"/>
      <c r="Z230" s="27"/>
      <c r="AA230" s="27"/>
      <c r="AB230" s="27"/>
      <c r="AC230" s="27"/>
      <c r="AD230" s="26"/>
      <c r="AE230" s="9"/>
    </row>
    <row r="231" spans="1:31" ht="27.75" customHeight="1">
      <c r="A231" s="14">
        <v>223</v>
      </c>
      <c r="B231" s="300"/>
      <c r="C231" s="16"/>
      <c r="D231" s="257"/>
      <c r="E231" s="301"/>
      <c r="F231" s="303"/>
      <c r="G231" s="302"/>
      <c r="H231" s="18"/>
      <c r="I231" s="50"/>
      <c r="J231" s="50"/>
      <c r="K231" s="50"/>
      <c r="L231" s="50"/>
      <c r="M231" s="50"/>
      <c r="N231" s="50"/>
      <c r="O231" s="50"/>
      <c r="P231" s="50"/>
      <c r="Q231" s="57"/>
      <c r="R231" s="58"/>
      <c r="S231" s="58"/>
      <c r="T231" s="58"/>
      <c r="U231" s="58"/>
      <c r="V231" s="256"/>
      <c r="W231" s="59"/>
      <c r="X231" s="60"/>
      <c r="Y231" s="27"/>
      <c r="Z231" s="27"/>
      <c r="AA231" s="27"/>
      <c r="AB231" s="27"/>
      <c r="AC231" s="27"/>
      <c r="AD231" s="26"/>
      <c r="AE231" s="9"/>
    </row>
    <row r="232" spans="1:31" ht="27.75" customHeight="1">
      <c r="A232" s="14">
        <v>224</v>
      </c>
      <c r="B232" s="300"/>
      <c r="C232" s="16"/>
      <c r="D232" s="257"/>
      <c r="E232" s="301"/>
      <c r="F232" s="303"/>
      <c r="G232" s="302"/>
      <c r="H232" s="18"/>
      <c r="I232" s="50"/>
      <c r="J232" s="50"/>
      <c r="K232" s="50"/>
      <c r="L232" s="50"/>
      <c r="M232" s="50"/>
      <c r="N232" s="50"/>
      <c r="O232" s="50"/>
      <c r="P232" s="50"/>
      <c r="Q232" s="57"/>
      <c r="R232" s="58"/>
      <c r="S232" s="58"/>
      <c r="T232" s="58"/>
      <c r="U232" s="58"/>
      <c r="V232" s="256"/>
      <c r="W232" s="59"/>
      <c r="X232" s="60"/>
      <c r="Y232" s="27"/>
      <c r="Z232" s="27"/>
      <c r="AA232" s="27"/>
      <c r="AB232" s="27"/>
      <c r="AC232" s="27"/>
      <c r="AD232" s="26"/>
      <c r="AE232" s="9"/>
    </row>
    <row r="233" spans="1:31" ht="27.75" customHeight="1">
      <c r="A233" s="14">
        <v>225</v>
      </c>
      <c r="B233" s="300"/>
      <c r="C233" s="16"/>
      <c r="D233" s="257"/>
      <c r="E233" s="301"/>
      <c r="F233" s="303"/>
      <c r="G233" s="302"/>
      <c r="H233" s="18"/>
      <c r="I233" s="50"/>
      <c r="J233" s="50"/>
      <c r="K233" s="50"/>
      <c r="L233" s="50"/>
      <c r="M233" s="50"/>
      <c r="N233" s="50"/>
      <c r="O233" s="50"/>
      <c r="P233" s="50"/>
      <c r="Q233" s="57"/>
      <c r="R233" s="58"/>
      <c r="S233" s="58"/>
      <c r="T233" s="58"/>
      <c r="U233" s="58"/>
      <c r="V233" s="256"/>
      <c r="W233" s="59"/>
      <c r="X233" s="60"/>
      <c r="Y233" s="27"/>
      <c r="Z233" s="27"/>
      <c r="AA233" s="27"/>
      <c r="AB233" s="27"/>
      <c r="AC233" s="27"/>
      <c r="AD233" s="26"/>
      <c r="AE233" s="9"/>
    </row>
    <row r="234" spans="1:31" ht="27.75" customHeight="1">
      <c r="A234" s="14">
        <v>226</v>
      </c>
      <c r="B234" s="300"/>
      <c r="C234" s="16"/>
      <c r="D234" s="257"/>
      <c r="E234" s="301"/>
      <c r="F234" s="303"/>
      <c r="G234" s="302"/>
      <c r="H234" s="18"/>
      <c r="I234" s="50"/>
      <c r="J234" s="50"/>
      <c r="K234" s="50"/>
      <c r="L234" s="50"/>
      <c r="M234" s="50"/>
      <c r="N234" s="50"/>
      <c r="O234" s="50"/>
      <c r="P234" s="50"/>
      <c r="Q234" s="57"/>
      <c r="R234" s="58"/>
      <c r="S234" s="58"/>
      <c r="T234" s="58"/>
      <c r="U234" s="58"/>
      <c r="V234" s="256"/>
      <c r="W234" s="59"/>
      <c r="X234" s="60"/>
      <c r="Y234" s="27"/>
      <c r="Z234" s="27"/>
      <c r="AA234" s="27"/>
      <c r="AB234" s="27"/>
      <c r="AC234" s="27"/>
      <c r="AD234" s="26"/>
      <c r="AE234" s="9"/>
    </row>
    <row r="235" spans="1:31" ht="27.75" customHeight="1">
      <c r="A235" s="14">
        <v>227</v>
      </c>
      <c r="B235" s="300"/>
      <c r="C235" s="16"/>
      <c r="D235" s="257"/>
      <c r="E235" s="301"/>
      <c r="F235" s="303"/>
      <c r="G235" s="302"/>
      <c r="H235" s="18"/>
      <c r="I235" s="50"/>
      <c r="J235" s="50"/>
      <c r="K235" s="50"/>
      <c r="L235" s="50"/>
      <c r="M235" s="50"/>
      <c r="N235" s="50"/>
      <c r="O235" s="50"/>
      <c r="P235" s="50"/>
      <c r="Q235" s="57"/>
      <c r="R235" s="58"/>
      <c r="S235" s="58"/>
      <c r="T235" s="58"/>
      <c r="U235" s="58"/>
      <c r="V235" s="256"/>
      <c r="W235" s="59"/>
      <c r="X235" s="60"/>
      <c r="Y235" s="27"/>
      <c r="Z235" s="27"/>
      <c r="AA235" s="27"/>
      <c r="AB235" s="27"/>
      <c r="AC235" s="27"/>
      <c r="AD235" s="26"/>
      <c r="AE235" s="9"/>
    </row>
    <row r="236" spans="1:31" ht="27.75" customHeight="1">
      <c r="A236" s="14">
        <v>228</v>
      </c>
      <c r="B236" s="300"/>
      <c r="C236" s="16"/>
      <c r="D236" s="257"/>
      <c r="E236" s="301"/>
      <c r="F236" s="303"/>
      <c r="G236" s="302"/>
      <c r="H236" s="18"/>
      <c r="I236" s="50"/>
      <c r="J236" s="50"/>
      <c r="K236" s="50"/>
      <c r="L236" s="50"/>
      <c r="M236" s="50"/>
      <c r="N236" s="50"/>
      <c r="O236" s="50"/>
      <c r="P236" s="50"/>
      <c r="Q236" s="57"/>
      <c r="R236" s="58"/>
      <c r="S236" s="58"/>
      <c r="T236" s="58"/>
      <c r="U236" s="58"/>
      <c r="V236" s="256"/>
      <c r="W236" s="59"/>
      <c r="X236" s="60"/>
      <c r="Y236" s="27"/>
      <c r="Z236" s="27"/>
      <c r="AA236" s="27"/>
      <c r="AB236" s="27"/>
      <c r="AC236" s="27"/>
      <c r="AD236" s="26"/>
      <c r="AE236" s="9"/>
    </row>
    <row r="237" spans="1:31" ht="27.75" customHeight="1">
      <c r="A237" s="14">
        <v>229</v>
      </c>
      <c r="B237" s="300"/>
      <c r="C237" s="16"/>
      <c r="D237" s="257"/>
      <c r="E237" s="301"/>
      <c r="F237" s="303"/>
      <c r="G237" s="302"/>
      <c r="H237" s="18"/>
      <c r="I237" s="50"/>
      <c r="J237" s="50"/>
      <c r="K237" s="50"/>
      <c r="L237" s="50"/>
      <c r="M237" s="50"/>
      <c r="N237" s="50"/>
      <c r="O237" s="50"/>
      <c r="P237" s="50"/>
      <c r="Q237" s="57"/>
      <c r="R237" s="58"/>
      <c r="S237" s="58"/>
      <c r="T237" s="58"/>
      <c r="U237" s="58"/>
      <c r="V237" s="256"/>
      <c r="W237" s="59"/>
      <c r="X237" s="60"/>
      <c r="Y237" s="27"/>
      <c r="Z237" s="27"/>
      <c r="AA237" s="27"/>
      <c r="AB237" s="27"/>
      <c r="AC237" s="27"/>
      <c r="AD237" s="26"/>
      <c r="AE237" s="9"/>
    </row>
    <row r="238" spans="1:31" ht="27.75" customHeight="1">
      <c r="A238" s="14">
        <v>230</v>
      </c>
      <c r="B238" s="300"/>
      <c r="C238" s="16"/>
      <c r="D238" s="257"/>
      <c r="E238" s="301"/>
      <c r="F238" s="303"/>
      <c r="G238" s="302"/>
      <c r="H238" s="18"/>
      <c r="I238" s="50"/>
      <c r="J238" s="50"/>
      <c r="K238" s="50"/>
      <c r="L238" s="50"/>
      <c r="M238" s="50"/>
      <c r="N238" s="50"/>
      <c r="O238" s="50"/>
      <c r="P238" s="50"/>
      <c r="Q238" s="57"/>
      <c r="R238" s="58"/>
      <c r="S238" s="58"/>
      <c r="T238" s="58"/>
      <c r="U238" s="58"/>
      <c r="V238" s="256"/>
      <c r="W238" s="59"/>
      <c r="X238" s="60"/>
      <c r="Y238" s="27"/>
      <c r="Z238" s="27"/>
      <c r="AA238" s="27"/>
      <c r="AB238" s="27"/>
      <c r="AC238" s="27"/>
      <c r="AD238" s="26"/>
      <c r="AE238" s="9"/>
    </row>
    <row r="239" spans="1:31" ht="27.75" customHeight="1">
      <c r="A239" s="14">
        <v>231</v>
      </c>
      <c r="B239" s="300"/>
      <c r="C239" s="16"/>
      <c r="D239" s="257"/>
      <c r="E239" s="301"/>
      <c r="F239" s="303"/>
      <c r="G239" s="302"/>
      <c r="H239" s="18"/>
      <c r="I239" s="50"/>
      <c r="J239" s="50"/>
      <c r="K239" s="50"/>
      <c r="L239" s="50"/>
      <c r="M239" s="50"/>
      <c r="N239" s="50"/>
      <c r="O239" s="50"/>
      <c r="P239" s="50"/>
      <c r="Q239" s="57"/>
      <c r="R239" s="58"/>
      <c r="S239" s="58"/>
      <c r="T239" s="58"/>
      <c r="U239" s="58"/>
      <c r="V239" s="256"/>
      <c r="W239" s="59"/>
      <c r="X239" s="60"/>
      <c r="Y239" s="27"/>
      <c r="Z239" s="27"/>
      <c r="AA239" s="27"/>
      <c r="AB239" s="27"/>
      <c r="AC239" s="27"/>
      <c r="AD239" s="26"/>
      <c r="AE239" s="9"/>
    </row>
    <row r="240" spans="1:31" ht="27.75" customHeight="1">
      <c r="A240" s="14">
        <v>232</v>
      </c>
      <c r="B240" s="300"/>
      <c r="C240" s="16"/>
      <c r="D240" s="257"/>
      <c r="E240" s="301"/>
      <c r="F240" s="303"/>
      <c r="G240" s="302"/>
      <c r="H240" s="18"/>
      <c r="I240" s="50"/>
      <c r="J240" s="50"/>
      <c r="K240" s="50"/>
      <c r="L240" s="50"/>
      <c r="M240" s="50"/>
      <c r="N240" s="50"/>
      <c r="O240" s="50"/>
      <c r="P240" s="50"/>
      <c r="Q240" s="57"/>
      <c r="R240" s="58"/>
      <c r="S240" s="58"/>
      <c r="T240" s="58"/>
      <c r="U240" s="58"/>
      <c r="V240" s="256"/>
      <c r="W240" s="59"/>
      <c r="X240" s="60"/>
      <c r="Y240" s="27"/>
      <c r="Z240" s="27"/>
      <c r="AA240" s="27"/>
      <c r="AB240" s="27"/>
      <c r="AC240" s="27"/>
      <c r="AD240" s="26"/>
      <c r="AE240" s="9"/>
    </row>
    <row r="241" spans="1:31" ht="27.75" customHeight="1">
      <c r="A241" s="14">
        <v>233</v>
      </c>
      <c r="B241" s="300"/>
      <c r="C241" s="16"/>
      <c r="D241" s="257"/>
      <c r="E241" s="301"/>
      <c r="F241" s="303"/>
      <c r="G241" s="302"/>
      <c r="H241" s="18"/>
      <c r="I241" s="50"/>
      <c r="J241" s="50"/>
      <c r="K241" s="50"/>
      <c r="L241" s="50"/>
      <c r="M241" s="50"/>
      <c r="N241" s="50"/>
      <c r="O241" s="50"/>
      <c r="P241" s="50"/>
      <c r="Q241" s="57"/>
      <c r="R241" s="58"/>
      <c r="S241" s="58"/>
      <c r="T241" s="58"/>
      <c r="U241" s="58"/>
      <c r="V241" s="256"/>
      <c r="W241" s="59"/>
      <c r="X241" s="60"/>
      <c r="Y241" s="27"/>
      <c r="Z241" s="27"/>
      <c r="AA241" s="27"/>
      <c r="AB241" s="27"/>
      <c r="AC241" s="27"/>
      <c r="AD241" s="26"/>
      <c r="AE241" s="9"/>
    </row>
    <row r="242" spans="1:31" ht="27.75" customHeight="1">
      <c r="A242" s="14">
        <v>234</v>
      </c>
      <c r="B242" s="300"/>
      <c r="C242" s="16"/>
      <c r="D242" s="257"/>
      <c r="E242" s="301"/>
      <c r="F242" s="303"/>
      <c r="G242" s="302"/>
      <c r="H242" s="18"/>
      <c r="I242" s="50"/>
      <c r="J242" s="50"/>
      <c r="K242" s="50"/>
      <c r="L242" s="50"/>
      <c r="M242" s="50"/>
      <c r="N242" s="50"/>
      <c r="O242" s="50"/>
      <c r="P242" s="50"/>
      <c r="Q242" s="57"/>
      <c r="R242" s="58"/>
      <c r="S242" s="58"/>
      <c r="T242" s="58"/>
      <c r="U242" s="58"/>
      <c r="V242" s="256"/>
      <c r="W242" s="59"/>
      <c r="X242" s="60"/>
      <c r="Y242" s="27"/>
      <c r="Z242" s="27"/>
      <c r="AA242" s="27"/>
      <c r="AB242" s="27"/>
      <c r="AC242" s="27"/>
      <c r="AD242" s="26"/>
      <c r="AE242" s="9"/>
    </row>
    <row r="243" spans="1:31" ht="27.75" customHeight="1">
      <c r="A243" s="14">
        <v>235</v>
      </c>
      <c r="B243" s="300"/>
      <c r="C243" s="16"/>
      <c r="D243" s="257"/>
      <c r="E243" s="301"/>
      <c r="F243" s="303"/>
      <c r="G243" s="302"/>
      <c r="H243" s="18"/>
      <c r="I243" s="50"/>
      <c r="J243" s="50"/>
      <c r="K243" s="50"/>
      <c r="L243" s="50"/>
      <c r="M243" s="50"/>
      <c r="N243" s="50"/>
      <c r="O243" s="50"/>
      <c r="P243" s="50"/>
      <c r="Q243" s="57"/>
      <c r="R243" s="58"/>
      <c r="S243" s="58"/>
      <c r="T243" s="58"/>
      <c r="U243" s="58"/>
      <c r="V243" s="256"/>
      <c r="W243" s="59"/>
      <c r="X243" s="60"/>
      <c r="Y243" s="27"/>
      <c r="Z243" s="27"/>
      <c r="AA243" s="27"/>
      <c r="AB243" s="27"/>
      <c r="AC243" s="27"/>
      <c r="AD243" s="26"/>
      <c r="AE243" s="9"/>
    </row>
    <row r="244" spans="1:31" ht="27.75" customHeight="1">
      <c r="A244" s="14">
        <v>236</v>
      </c>
      <c r="B244" s="300"/>
      <c r="C244" s="16"/>
      <c r="D244" s="257"/>
      <c r="E244" s="301"/>
      <c r="F244" s="303"/>
      <c r="G244" s="302"/>
      <c r="H244" s="18"/>
      <c r="I244" s="50"/>
      <c r="J244" s="50"/>
      <c r="K244" s="50"/>
      <c r="L244" s="50"/>
      <c r="M244" s="50"/>
      <c r="N244" s="50"/>
      <c r="O244" s="50"/>
      <c r="P244" s="50"/>
      <c r="Q244" s="57"/>
      <c r="R244" s="58"/>
      <c r="S244" s="58"/>
      <c r="T244" s="58"/>
      <c r="U244" s="58"/>
      <c r="V244" s="256"/>
      <c r="W244" s="59"/>
      <c r="X244" s="60"/>
      <c r="Y244" s="27"/>
      <c r="Z244" s="27"/>
      <c r="AA244" s="27"/>
      <c r="AB244" s="27"/>
      <c r="AC244" s="27"/>
      <c r="AD244" s="26"/>
      <c r="AE244" s="9"/>
    </row>
    <row r="245" spans="1:31" ht="27.75" customHeight="1">
      <c r="A245" s="14">
        <v>237</v>
      </c>
      <c r="B245" s="300"/>
      <c r="C245" s="16"/>
      <c r="D245" s="257"/>
      <c r="E245" s="301"/>
      <c r="F245" s="303"/>
      <c r="G245" s="302"/>
      <c r="H245" s="18"/>
      <c r="I245" s="50"/>
      <c r="J245" s="50"/>
      <c r="K245" s="50"/>
      <c r="L245" s="50"/>
      <c r="M245" s="50"/>
      <c r="N245" s="50"/>
      <c r="O245" s="50"/>
      <c r="P245" s="50"/>
      <c r="Q245" s="57"/>
      <c r="R245" s="58"/>
      <c r="S245" s="58"/>
      <c r="T245" s="58"/>
      <c r="U245" s="58"/>
      <c r="V245" s="256"/>
      <c r="W245" s="59"/>
      <c r="X245" s="60"/>
      <c r="Y245" s="27"/>
      <c r="Z245" s="27"/>
      <c r="AA245" s="27"/>
      <c r="AB245" s="27"/>
      <c r="AC245" s="27"/>
      <c r="AD245" s="26"/>
      <c r="AE245" s="9"/>
    </row>
    <row r="246" spans="1:31" ht="27.75" customHeight="1">
      <c r="A246" s="14">
        <v>238</v>
      </c>
      <c r="B246" s="300"/>
      <c r="C246" s="16"/>
      <c r="D246" s="257"/>
      <c r="E246" s="301"/>
      <c r="F246" s="303"/>
      <c r="G246" s="302"/>
      <c r="H246" s="18"/>
      <c r="I246" s="50"/>
      <c r="J246" s="50"/>
      <c r="K246" s="50"/>
      <c r="L246" s="50"/>
      <c r="M246" s="50"/>
      <c r="N246" s="50"/>
      <c r="O246" s="50"/>
      <c r="P246" s="50"/>
      <c r="Q246" s="57"/>
      <c r="R246" s="58"/>
      <c r="S246" s="58"/>
      <c r="T246" s="58"/>
      <c r="U246" s="58"/>
      <c r="V246" s="256"/>
      <c r="W246" s="59"/>
      <c r="X246" s="60"/>
      <c r="Y246" s="27"/>
      <c r="Z246" s="27"/>
      <c r="AA246" s="27"/>
      <c r="AB246" s="27"/>
      <c r="AC246" s="27"/>
      <c r="AD246" s="26"/>
      <c r="AE246" s="9"/>
    </row>
    <row r="247" spans="1:31" ht="27.75" customHeight="1">
      <c r="A247" s="14">
        <v>239</v>
      </c>
      <c r="B247" s="300"/>
      <c r="C247" s="16"/>
      <c r="D247" s="257"/>
      <c r="E247" s="301"/>
      <c r="F247" s="303"/>
      <c r="G247" s="302"/>
      <c r="H247" s="18"/>
      <c r="I247" s="50"/>
      <c r="J247" s="50"/>
      <c r="K247" s="50"/>
      <c r="L247" s="50"/>
      <c r="M247" s="50"/>
      <c r="N247" s="50"/>
      <c r="O247" s="50"/>
      <c r="P247" s="50"/>
      <c r="Q247" s="57"/>
      <c r="R247" s="58"/>
      <c r="S247" s="58"/>
      <c r="T247" s="58"/>
      <c r="U247" s="58"/>
      <c r="V247" s="256"/>
      <c r="W247" s="59"/>
      <c r="X247" s="60"/>
      <c r="Y247" s="27"/>
      <c r="Z247" s="27"/>
      <c r="AA247" s="27"/>
      <c r="AB247" s="27"/>
      <c r="AC247" s="27"/>
      <c r="AD247" s="26"/>
      <c r="AE247" s="9"/>
    </row>
    <row r="248" spans="1:31" ht="27.75" customHeight="1">
      <c r="A248" s="14">
        <v>240</v>
      </c>
      <c r="B248" s="300"/>
      <c r="C248" s="16"/>
      <c r="D248" s="257"/>
      <c r="E248" s="301"/>
      <c r="F248" s="303"/>
      <c r="G248" s="302"/>
      <c r="H248" s="18"/>
      <c r="I248" s="50"/>
      <c r="J248" s="50"/>
      <c r="K248" s="50"/>
      <c r="L248" s="50"/>
      <c r="M248" s="50"/>
      <c r="N248" s="50"/>
      <c r="O248" s="50"/>
      <c r="P248" s="50"/>
      <c r="Q248" s="57"/>
      <c r="R248" s="58"/>
      <c r="S248" s="58"/>
      <c r="T248" s="58"/>
      <c r="U248" s="58"/>
      <c r="V248" s="256"/>
      <c r="W248" s="59"/>
      <c r="X248" s="60"/>
      <c r="Y248" s="27"/>
      <c r="Z248" s="27"/>
      <c r="AA248" s="27"/>
      <c r="AB248" s="27"/>
      <c r="AC248" s="27"/>
      <c r="AD248" s="26"/>
      <c r="AE248" s="9"/>
    </row>
    <row r="249" spans="1:31" ht="27.75" customHeight="1">
      <c r="A249" s="14">
        <v>241</v>
      </c>
      <c r="B249" s="300"/>
      <c r="C249" s="16"/>
      <c r="D249" s="257"/>
      <c r="E249" s="301"/>
      <c r="F249" s="303"/>
      <c r="G249" s="302"/>
      <c r="H249" s="18"/>
      <c r="I249" s="50"/>
      <c r="J249" s="50"/>
      <c r="K249" s="50"/>
      <c r="L249" s="50"/>
      <c r="M249" s="50"/>
      <c r="N249" s="50"/>
      <c r="O249" s="50"/>
      <c r="P249" s="50"/>
      <c r="Q249" s="57"/>
      <c r="R249" s="58"/>
      <c r="S249" s="58"/>
      <c r="T249" s="58"/>
      <c r="U249" s="58"/>
      <c r="V249" s="256"/>
      <c r="W249" s="59"/>
      <c r="X249" s="60"/>
      <c r="Y249" s="27"/>
      <c r="Z249" s="27"/>
      <c r="AA249" s="27"/>
      <c r="AB249" s="27"/>
      <c r="AC249" s="27"/>
      <c r="AD249" s="26"/>
      <c r="AE249" s="9"/>
    </row>
    <row r="250" spans="1:31" ht="27.75" customHeight="1">
      <c r="A250" s="14">
        <v>242</v>
      </c>
      <c r="B250" s="300"/>
      <c r="C250" s="16"/>
      <c r="D250" s="257"/>
      <c r="E250" s="301"/>
      <c r="F250" s="303"/>
      <c r="G250" s="302"/>
      <c r="H250" s="18"/>
      <c r="I250" s="50"/>
      <c r="J250" s="50"/>
      <c r="K250" s="50"/>
      <c r="L250" s="50"/>
      <c r="M250" s="50"/>
      <c r="N250" s="50"/>
      <c r="O250" s="50"/>
      <c r="P250" s="50"/>
      <c r="Q250" s="57"/>
      <c r="R250" s="58"/>
      <c r="S250" s="58"/>
      <c r="T250" s="58"/>
      <c r="U250" s="58"/>
      <c r="V250" s="256"/>
      <c r="W250" s="59"/>
      <c r="X250" s="60"/>
      <c r="Y250" s="27"/>
      <c r="Z250" s="27"/>
      <c r="AA250" s="27"/>
      <c r="AB250" s="27"/>
      <c r="AC250" s="27"/>
      <c r="AD250" s="26"/>
      <c r="AE250" s="9"/>
    </row>
    <row r="251" spans="1:31" ht="27.75" customHeight="1">
      <c r="A251" s="14">
        <v>243</v>
      </c>
      <c r="B251" s="300"/>
      <c r="C251" s="16"/>
      <c r="D251" s="257"/>
      <c r="E251" s="301"/>
      <c r="F251" s="303"/>
      <c r="G251" s="302"/>
      <c r="H251" s="18"/>
      <c r="I251" s="50"/>
      <c r="J251" s="50"/>
      <c r="K251" s="50"/>
      <c r="L251" s="50"/>
      <c r="M251" s="50"/>
      <c r="N251" s="50"/>
      <c r="O251" s="50"/>
      <c r="P251" s="50"/>
      <c r="Q251" s="57"/>
      <c r="R251" s="58"/>
      <c r="S251" s="58"/>
      <c r="T251" s="58"/>
      <c r="U251" s="58"/>
      <c r="V251" s="256"/>
      <c r="W251" s="59"/>
      <c r="X251" s="60"/>
      <c r="Y251" s="27"/>
      <c r="Z251" s="27"/>
      <c r="AA251" s="27"/>
      <c r="AB251" s="27"/>
      <c r="AC251" s="27"/>
      <c r="AD251" s="26"/>
      <c r="AE251" s="9"/>
    </row>
    <row r="252" spans="1:31" ht="27.75" customHeight="1">
      <c r="A252" s="14">
        <v>244</v>
      </c>
      <c r="B252" s="300"/>
      <c r="C252" s="16"/>
      <c r="D252" s="257"/>
      <c r="E252" s="301"/>
      <c r="F252" s="303"/>
      <c r="G252" s="302"/>
      <c r="H252" s="18"/>
      <c r="I252" s="50"/>
      <c r="J252" s="50"/>
      <c r="K252" s="50"/>
      <c r="L252" s="50"/>
      <c r="M252" s="50"/>
      <c r="N252" s="50"/>
      <c r="O252" s="50"/>
      <c r="P252" s="50"/>
      <c r="Q252" s="57"/>
      <c r="R252" s="58"/>
      <c r="S252" s="58"/>
      <c r="T252" s="58"/>
      <c r="U252" s="58"/>
      <c r="V252" s="256"/>
      <c r="W252" s="59"/>
      <c r="X252" s="60"/>
      <c r="Y252" s="27"/>
      <c r="Z252" s="27"/>
      <c r="AA252" s="27"/>
      <c r="AB252" s="27"/>
      <c r="AC252" s="27"/>
      <c r="AD252" s="26"/>
      <c r="AE252" s="9"/>
    </row>
    <row r="253" spans="1:31" ht="27.75" customHeight="1">
      <c r="A253" s="14">
        <v>245</v>
      </c>
      <c r="B253" s="300"/>
      <c r="C253" s="16"/>
      <c r="D253" s="257"/>
      <c r="E253" s="301"/>
      <c r="F253" s="303"/>
      <c r="G253" s="302"/>
      <c r="H253" s="18"/>
      <c r="I253" s="50"/>
      <c r="J253" s="50"/>
      <c r="K253" s="50"/>
      <c r="L253" s="50"/>
      <c r="M253" s="50"/>
      <c r="N253" s="50"/>
      <c r="O253" s="50"/>
      <c r="P253" s="50"/>
      <c r="Q253" s="57"/>
      <c r="R253" s="58"/>
      <c r="S253" s="58"/>
      <c r="T253" s="58"/>
      <c r="U253" s="58"/>
      <c r="V253" s="256"/>
      <c r="W253" s="59"/>
      <c r="X253" s="60"/>
      <c r="Y253" s="27"/>
      <c r="Z253" s="27"/>
      <c r="AA253" s="27"/>
      <c r="AB253" s="27"/>
      <c r="AC253" s="27"/>
      <c r="AD253" s="26"/>
      <c r="AE253" s="9"/>
    </row>
    <row r="254" spans="1:31" ht="27.75" customHeight="1">
      <c r="A254" s="14">
        <v>246</v>
      </c>
      <c r="B254" s="300"/>
      <c r="C254" s="16"/>
      <c r="D254" s="257"/>
      <c r="E254" s="301"/>
      <c r="F254" s="303"/>
      <c r="G254" s="302"/>
      <c r="H254" s="18"/>
      <c r="I254" s="50"/>
      <c r="J254" s="50"/>
      <c r="K254" s="50"/>
      <c r="L254" s="50"/>
      <c r="M254" s="50"/>
      <c r="N254" s="50"/>
      <c r="O254" s="50"/>
      <c r="P254" s="50"/>
      <c r="Q254" s="57"/>
      <c r="R254" s="58"/>
      <c r="S254" s="58"/>
      <c r="T254" s="58"/>
      <c r="U254" s="58"/>
      <c r="V254" s="256"/>
      <c r="W254" s="59"/>
      <c r="X254" s="60"/>
      <c r="Y254" s="27"/>
      <c r="Z254" s="27"/>
      <c r="AA254" s="27"/>
      <c r="AB254" s="27"/>
      <c r="AC254" s="27"/>
      <c r="AD254" s="26"/>
      <c r="AE254" s="9"/>
    </row>
    <row r="255" spans="1:31" ht="27.75" customHeight="1">
      <c r="A255" s="14">
        <v>247</v>
      </c>
      <c r="B255" s="300"/>
      <c r="C255" s="16"/>
      <c r="D255" s="257"/>
      <c r="E255" s="301"/>
      <c r="F255" s="303"/>
      <c r="G255" s="302"/>
      <c r="H255" s="18"/>
      <c r="I255" s="50"/>
      <c r="J255" s="50"/>
      <c r="K255" s="50"/>
      <c r="L255" s="50"/>
      <c r="M255" s="50"/>
      <c r="N255" s="50"/>
      <c r="O255" s="50"/>
      <c r="P255" s="50"/>
      <c r="Q255" s="57"/>
      <c r="R255" s="58"/>
      <c r="S255" s="58"/>
      <c r="T255" s="58"/>
      <c r="U255" s="58"/>
      <c r="V255" s="256"/>
      <c r="W255" s="59"/>
      <c r="X255" s="60"/>
      <c r="Y255" s="27"/>
      <c r="Z255" s="27"/>
      <c r="AA255" s="27"/>
      <c r="AB255" s="27"/>
      <c r="AC255" s="27"/>
      <c r="AD255" s="26"/>
      <c r="AE255" s="9"/>
    </row>
    <row r="256" spans="1:31" ht="27.75" customHeight="1">
      <c r="A256" s="14">
        <v>248</v>
      </c>
      <c r="B256" s="300"/>
      <c r="C256" s="16"/>
      <c r="D256" s="257"/>
      <c r="E256" s="301"/>
      <c r="F256" s="303"/>
      <c r="G256" s="302"/>
      <c r="H256" s="18"/>
      <c r="I256" s="50"/>
      <c r="J256" s="50"/>
      <c r="K256" s="50"/>
      <c r="L256" s="50"/>
      <c r="M256" s="50"/>
      <c r="N256" s="50"/>
      <c r="O256" s="50"/>
      <c r="P256" s="50"/>
      <c r="Q256" s="57"/>
      <c r="R256" s="58"/>
      <c r="S256" s="58"/>
      <c r="T256" s="58"/>
      <c r="U256" s="58"/>
      <c r="V256" s="256"/>
      <c r="W256" s="59"/>
      <c r="X256" s="60"/>
      <c r="Y256" s="27"/>
      <c r="Z256" s="27"/>
      <c r="AA256" s="27"/>
      <c r="AB256" s="27"/>
      <c r="AC256" s="27"/>
      <c r="AD256" s="26"/>
      <c r="AE256" s="9"/>
    </row>
    <row r="257" spans="1:31" ht="27.75" customHeight="1">
      <c r="A257" s="14">
        <v>249</v>
      </c>
      <c r="B257" s="300"/>
      <c r="C257" s="16"/>
      <c r="D257" s="257"/>
      <c r="E257" s="301"/>
      <c r="F257" s="303"/>
      <c r="G257" s="302"/>
      <c r="H257" s="18"/>
      <c r="I257" s="50"/>
      <c r="J257" s="50"/>
      <c r="K257" s="50"/>
      <c r="L257" s="50"/>
      <c r="M257" s="50"/>
      <c r="N257" s="50"/>
      <c r="O257" s="50"/>
      <c r="P257" s="50"/>
      <c r="Q257" s="57"/>
      <c r="R257" s="58"/>
      <c r="S257" s="58"/>
      <c r="T257" s="58"/>
      <c r="U257" s="58"/>
      <c r="V257" s="256"/>
      <c r="W257" s="59"/>
      <c r="X257" s="60"/>
      <c r="Y257" s="27"/>
      <c r="Z257" s="27"/>
      <c r="AA257" s="27"/>
      <c r="AB257" s="27"/>
      <c r="AC257" s="27"/>
      <c r="AD257" s="26"/>
      <c r="AE257" s="9"/>
    </row>
    <row r="258" spans="1:31" ht="27.75" customHeight="1">
      <c r="A258" s="14">
        <v>250</v>
      </c>
      <c r="B258" s="300"/>
      <c r="C258" s="16"/>
      <c r="D258" s="257"/>
      <c r="E258" s="301"/>
      <c r="F258" s="303"/>
      <c r="G258" s="302"/>
      <c r="H258" s="18"/>
      <c r="I258" s="50"/>
      <c r="J258" s="50"/>
      <c r="K258" s="50"/>
      <c r="L258" s="50"/>
      <c r="M258" s="50"/>
      <c r="N258" s="50"/>
      <c r="O258" s="50"/>
      <c r="P258" s="50"/>
      <c r="Q258" s="57"/>
      <c r="R258" s="58"/>
      <c r="S258" s="58"/>
      <c r="T258" s="58"/>
      <c r="U258" s="58"/>
      <c r="V258" s="256"/>
      <c r="W258" s="59"/>
      <c r="X258" s="60"/>
      <c r="Y258" s="27"/>
      <c r="Z258" s="27"/>
      <c r="AA258" s="27"/>
      <c r="AB258" s="27"/>
      <c r="AC258" s="27"/>
      <c r="AD258" s="26"/>
      <c r="AE258" s="9"/>
    </row>
    <row r="259" spans="1:31" ht="27.75" customHeight="1">
      <c r="A259" s="14">
        <v>251</v>
      </c>
      <c r="B259" s="300"/>
      <c r="C259" s="16"/>
      <c r="D259" s="257"/>
      <c r="E259" s="301"/>
      <c r="F259" s="303"/>
      <c r="G259" s="302"/>
      <c r="H259" s="18"/>
      <c r="I259" s="50"/>
      <c r="J259" s="50"/>
      <c r="K259" s="50"/>
      <c r="L259" s="50"/>
      <c r="M259" s="50"/>
      <c r="N259" s="50"/>
      <c r="O259" s="50"/>
      <c r="P259" s="50"/>
      <c r="Q259" s="57"/>
      <c r="R259" s="58"/>
      <c r="S259" s="58"/>
      <c r="T259" s="58"/>
      <c r="U259" s="58"/>
      <c r="V259" s="256"/>
      <c r="W259" s="59"/>
      <c r="X259" s="60"/>
      <c r="Y259" s="27"/>
      <c r="Z259" s="27"/>
      <c r="AA259" s="27"/>
      <c r="AB259" s="27"/>
      <c r="AC259" s="27"/>
      <c r="AD259" s="26"/>
      <c r="AE259" s="9"/>
    </row>
    <row r="260" spans="1:31" ht="27.75" customHeight="1">
      <c r="A260" s="14">
        <v>252</v>
      </c>
      <c r="B260" s="300"/>
      <c r="C260" s="16"/>
      <c r="D260" s="257"/>
      <c r="E260" s="301"/>
      <c r="F260" s="303"/>
      <c r="G260" s="302"/>
      <c r="H260" s="18"/>
      <c r="I260" s="50"/>
      <c r="J260" s="50"/>
      <c r="K260" s="50"/>
      <c r="L260" s="50"/>
      <c r="M260" s="50"/>
      <c r="N260" s="50"/>
      <c r="O260" s="50"/>
      <c r="P260" s="50"/>
      <c r="Q260" s="57"/>
      <c r="R260" s="58"/>
      <c r="S260" s="58"/>
      <c r="T260" s="58"/>
      <c r="U260" s="58"/>
      <c r="V260" s="256"/>
      <c r="W260" s="59"/>
      <c r="X260" s="60"/>
      <c r="Y260" s="27"/>
      <c r="Z260" s="27"/>
      <c r="AA260" s="27"/>
      <c r="AB260" s="27"/>
      <c r="AC260" s="27"/>
      <c r="AD260" s="26"/>
      <c r="AE260" s="9"/>
    </row>
    <row r="261" spans="1:31" ht="27.75" customHeight="1">
      <c r="A261" s="14">
        <v>253</v>
      </c>
      <c r="B261" s="300"/>
      <c r="C261" s="16"/>
      <c r="D261" s="257"/>
      <c r="E261" s="301"/>
      <c r="F261" s="303"/>
      <c r="G261" s="302"/>
      <c r="H261" s="18"/>
      <c r="I261" s="50"/>
      <c r="J261" s="50"/>
      <c r="K261" s="50"/>
      <c r="L261" s="50"/>
      <c r="M261" s="50"/>
      <c r="N261" s="50"/>
      <c r="O261" s="50"/>
      <c r="P261" s="50"/>
      <c r="Q261" s="57"/>
      <c r="R261" s="58"/>
      <c r="S261" s="58"/>
      <c r="T261" s="58"/>
      <c r="U261" s="58"/>
      <c r="V261" s="256"/>
      <c r="W261" s="59"/>
      <c r="X261" s="60"/>
      <c r="Y261" s="27"/>
      <c r="Z261" s="27"/>
      <c r="AA261" s="27"/>
      <c r="AB261" s="27"/>
      <c r="AC261" s="27"/>
      <c r="AD261" s="26"/>
      <c r="AE261" s="9"/>
    </row>
    <row r="262" spans="1:31" ht="27.75" customHeight="1">
      <c r="A262" s="14">
        <v>254</v>
      </c>
      <c r="B262" s="300"/>
      <c r="C262" s="16"/>
      <c r="D262" s="257"/>
      <c r="E262" s="301"/>
      <c r="F262" s="303"/>
      <c r="G262" s="302"/>
      <c r="H262" s="18"/>
      <c r="I262" s="50"/>
      <c r="J262" s="50"/>
      <c r="K262" s="50"/>
      <c r="L262" s="50"/>
      <c r="M262" s="50"/>
      <c r="N262" s="50"/>
      <c r="O262" s="50"/>
      <c r="P262" s="50"/>
      <c r="Q262" s="57"/>
      <c r="R262" s="58"/>
      <c r="S262" s="58"/>
      <c r="T262" s="58"/>
      <c r="U262" s="58"/>
      <c r="V262" s="256"/>
      <c r="W262" s="59"/>
      <c r="X262" s="60"/>
      <c r="Y262" s="27"/>
      <c r="Z262" s="27"/>
      <c r="AA262" s="27"/>
      <c r="AB262" s="27"/>
      <c r="AC262" s="27"/>
      <c r="AD262" s="26"/>
      <c r="AE262" s="9"/>
    </row>
    <row r="263" spans="1:31" ht="27.75" customHeight="1">
      <c r="A263" s="14">
        <v>255</v>
      </c>
      <c r="B263" s="300"/>
      <c r="C263" s="16"/>
      <c r="D263" s="257"/>
      <c r="E263" s="301"/>
      <c r="F263" s="303"/>
      <c r="G263" s="302"/>
      <c r="H263" s="18"/>
      <c r="I263" s="50"/>
      <c r="J263" s="50"/>
      <c r="K263" s="50"/>
      <c r="L263" s="50"/>
      <c r="M263" s="50"/>
      <c r="N263" s="50"/>
      <c r="O263" s="50"/>
      <c r="P263" s="50"/>
      <c r="Q263" s="57"/>
      <c r="R263" s="58"/>
      <c r="S263" s="58"/>
      <c r="T263" s="58"/>
      <c r="U263" s="58"/>
      <c r="V263" s="256"/>
      <c r="W263" s="59"/>
      <c r="X263" s="60"/>
      <c r="Y263" s="27"/>
      <c r="Z263" s="27"/>
      <c r="AA263" s="27"/>
      <c r="AB263" s="27"/>
      <c r="AC263" s="27"/>
      <c r="AD263" s="26"/>
      <c r="AE263" s="9"/>
    </row>
    <row r="264" spans="1:31" ht="27.75" customHeight="1">
      <c r="A264" s="14">
        <v>256</v>
      </c>
      <c r="B264" s="300"/>
      <c r="C264" s="16"/>
      <c r="D264" s="257"/>
      <c r="E264" s="301"/>
      <c r="F264" s="303"/>
      <c r="G264" s="302"/>
      <c r="H264" s="18"/>
      <c r="I264" s="50"/>
      <c r="J264" s="50"/>
      <c r="K264" s="50"/>
      <c r="L264" s="50"/>
      <c r="M264" s="50"/>
      <c r="N264" s="50"/>
      <c r="O264" s="50"/>
      <c r="P264" s="50"/>
      <c r="Q264" s="57"/>
      <c r="R264" s="58"/>
      <c r="S264" s="58"/>
      <c r="T264" s="58"/>
      <c r="U264" s="58"/>
      <c r="V264" s="256"/>
      <c r="W264" s="59"/>
      <c r="X264" s="60"/>
      <c r="Y264" s="27"/>
      <c r="Z264" s="27"/>
      <c r="AA264" s="27"/>
      <c r="AB264" s="27"/>
      <c r="AC264" s="27"/>
      <c r="AD264" s="26"/>
      <c r="AE264" s="9"/>
    </row>
    <row r="265" spans="1:31" ht="27.75" customHeight="1">
      <c r="A265" s="14">
        <v>257</v>
      </c>
      <c r="B265" s="300"/>
      <c r="C265" s="16"/>
      <c r="D265" s="257"/>
      <c r="E265" s="301"/>
      <c r="F265" s="303"/>
      <c r="G265" s="302"/>
      <c r="H265" s="18"/>
      <c r="I265" s="50"/>
      <c r="J265" s="50"/>
      <c r="K265" s="50"/>
      <c r="L265" s="50"/>
      <c r="M265" s="50"/>
      <c r="N265" s="50"/>
      <c r="O265" s="50"/>
      <c r="P265" s="50"/>
      <c r="Q265" s="57"/>
      <c r="R265" s="58"/>
      <c r="S265" s="58"/>
      <c r="T265" s="58"/>
      <c r="U265" s="58"/>
      <c r="V265" s="256"/>
      <c r="W265" s="59"/>
      <c r="X265" s="60"/>
      <c r="Y265" s="27"/>
      <c r="Z265" s="27"/>
      <c r="AA265" s="27"/>
      <c r="AB265" s="27"/>
      <c r="AC265" s="27"/>
      <c r="AD265" s="26"/>
      <c r="AE265" s="9"/>
    </row>
    <row r="266" spans="1:31" ht="27.75" customHeight="1">
      <c r="A266" s="14">
        <v>258</v>
      </c>
      <c r="B266" s="300"/>
      <c r="C266" s="16"/>
      <c r="D266" s="257"/>
      <c r="E266" s="301"/>
      <c r="F266" s="303"/>
      <c r="G266" s="302"/>
      <c r="H266" s="18"/>
      <c r="I266" s="50"/>
      <c r="J266" s="50"/>
      <c r="K266" s="50"/>
      <c r="L266" s="50"/>
      <c r="M266" s="50"/>
      <c r="N266" s="50"/>
      <c r="O266" s="50"/>
      <c r="P266" s="50"/>
      <c r="Q266" s="57"/>
      <c r="R266" s="58"/>
      <c r="S266" s="58"/>
      <c r="T266" s="58"/>
      <c r="U266" s="58"/>
      <c r="V266" s="256"/>
      <c r="W266" s="59"/>
      <c r="X266" s="60"/>
      <c r="Y266" s="27"/>
      <c r="Z266" s="27"/>
      <c r="AA266" s="27"/>
      <c r="AB266" s="27"/>
      <c r="AC266" s="27"/>
      <c r="AD266" s="26"/>
      <c r="AE266" s="9"/>
    </row>
    <row r="267" spans="1:31" ht="27.75" customHeight="1">
      <c r="A267" s="14">
        <v>259</v>
      </c>
      <c r="B267" s="300"/>
      <c r="C267" s="16"/>
      <c r="D267" s="257"/>
      <c r="E267" s="301"/>
      <c r="F267" s="303"/>
      <c r="G267" s="302"/>
      <c r="H267" s="18"/>
      <c r="I267" s="50"/>
      <c r="J267" s="50"/>
      <c r="K267" s="50"/>
      <c r="L267" s="50"/>
      <c r="M267" s="50"/>
      <c r="N267" s="50"/>
      <c r="O267" s="50"/>
      <c r="P267" s="50"/>
      <c r="Q267" s="57"/>
      <c r="R267" s="58"/>
      <c r="S267" s="58"/>
      <c r="T267" s="58"/>
      <c r="U267" s="58"/>
      <c r="V267" s="256"/>
      <c r="W267" s="59"/>
      <c r="X267" s="60"/>
      <c r="Y267" s="27"/>
      <c r="Z267" s="27"/>
      <c r="AA267" s="27"/>
      <c r="AB267" s="27"/>
      <c r="AC267" s="27"/>
      <c r="AD267" s="26"/>
      <c r="AE267" s="9"/>
    </row>
    <row r="268" spans="1:31" ht="27.75" customHeight="1">
      <c r="A268" s="14">
        <v>260</v>
      </c>
      <c r="B268" s="300"/>
      <c r="C268" s="16"/>
      <c r="D268" s="257"/>
      <c r="E268" s="301"/>
      <c r="F268" s="303"/>
      <c r="G268" s="302"/>
      <c r="H268" s="18"/>
      <c r="I268" s="50"/>
      <c r="J268" s="50"/>
      <c r="K268" s="50"/>
      <c r="L268" s="50"/>
      <c r="M268" s="50"/>
      <c r="N268" s="50"/>
      <c r="O268" s="50"/>
      <c r="P268" s="50"/>
      <c r="Q268" s="57"/>
      <c r="R268" s="58"/>
      <c r="S268" s="58"/>
      <c r="T268" s="58"/>
      <c r="U268" s="58"/>
      <c r="V268" s="256"/>
      <c r="W268" s="59"/>
      <c r="X268" s="60"/>
      <c r="Y268" s="27"/>
      <c r="Z268" s="27"/>
      <c r="AA268" s="27"/>
      <c r="AB268" s="27"/>
      <c r="AC268" s="27"/>
      <c r="AD268" s="26"/>
      <c r="AE268" s="9"/>
    </row>
    <row r="269" spans="1:31" ht="27.75" customHeight="1">
      <c r="A269" s="14">
        <v>261</v>
      </c>
      <c r="B269" s="300"/>
      <c r="C269" s="16"/>
      <c r="D269" s="257"/>
      <c r="E269" s="301"/>
      <c r="F269" s="303"/>
      <c r="G269" s="302"/>
      <c r="H269" s="18"/>
      <c r="I269" s="50"/>
      <c r="J269" s="50"/>
      <c r="K269" s="50"/>
      <c r="L269" s="50"/>
      <c r="M269" s="50"/>
      <c r="N269" s="50"/>
      <c r="O269" s="50"/>
      <c r="P269" s="50"/>
      <c r="Q269" s="57"/>
      <c r="R269" s="58"/>
      <c r="S269" s="58"/>
      <c r="T269" s="58"/>
      <c r="U269" s="58"/>
      <c r="V269" s="256"/>
      <c r="W269" s="59"/>
      <c r="X269" s="60"/>
      <c r="Y269" s="27"/>
      <c r="Z269" s="27"/>
      <c r="AA269" s="27"/>
      <c r="AB269" s="27"/>
      <c r="AC269" s="27"/>
      <c r="AD269" s="26"/>
      <c r="AE269" s="9"/>
    </row>
    <row r="270" spans="1:31" ht="27.75" customHeight="1">
      <c r="A270" s="14">
        <v>262</v>
      </c>
      <c r="B270" s="300"/>
      <c r="C270" s="16"/>
      <c r="D270" s="257"/>
      <c r="E270" s="301"/>
      <c r="F270" s="303"/>
      <c r="G270" s="302"/>
      <c r="H270" s="18"/>
      <c r="I270" s="50"/>
      <c r="J270" s="50"/>
      <c r="K270" s="50"/>
      <c r="L270" s="50"/>
      <c r="M270" s="50"/>
      <c r="N270" s="50"/>
      <c r="O270" s="50"/>
      <c r="P270" s="50"/>
      <c r="Q270" s="57"/>
      <c r="R270" s="58"/>
      <c r="S270" s="58"/>
      <c r="T270" s="58"/>
      <c r="U270" s="58"/>
      <c r="V270" s="256"/>
      <c r="W270" s="59"/>
      <c r="X270" s="60"/>
      <c r="Y270" s="27"/>
      <c r="Z270" s="27"/>
      <c r="AA270" s="27"/>
      <c r="AB270" s="27"/>
      <c r="AC270" s="27"/>
      <c r="AD270" s="26"/>
      <c r="AE270" s="9"/>
    </row>
    <row r="271" spans="1:31" ht="27.75" customHeight="1">
      <c r="A271" s="14">
        <v>263</v>
      </c>
      <c r="B271" s="300"/>
      <c r="C271" s="16"/>
      <c r="D271" s="257"/>
      <c r="E271" s="301"/>
      <c r="F271" s="303"/>
      <c r="G271" s="302"/>
      <c r="H271" s="18"/>
      <c r="I271" s="50"/>
      <c r="J271" s="50"/>
      <c r="K271" s="50"/>
      <c r="L271" s="50"/>
      <c r="M271" s="50"/>
      <c r="N271" s="50"/>
      <c r="O271" s="50"/>
      <c r="P271" s="50"/>
      <c r="Q271" s="57"/>
      <c r="R271" s="58"/>
      <c r="S271" s="58"/>
      <c r="T271" s="58"/>
      <c r="U271" s="58"/>
      <c r="V271" s="256"/>
      <c r="W271" s="59"/>
      <c r="X271" s="60"/>
      <c r="Y271" s="27"/>
      <c r="Z271" s="27"/>
      <c r="AA271" s="27"/>
      <c r="AB271" s="27"/>
      <c r="AC271" s="27"/>
      <c r="AD271" s="26"/>
      <c r="AE271" s="9"/>
    </row>
    <row r="272" spans="1:31" ht="27.75" customHeight="1">
      <c r="A272" s="14">
        <v>264</v>
      </c>
      <c r="B272" s="300"/>
      <c r="C272" s="16"/>
      <c r="D272" s="257"/>
      <c r="E272" s="301"/>
      <c r="F272" s="303"/>
      <c r="G272" s="302"/>
      <c r="H272" s="18"/>
      <c r="I272" s="50"/>
      <c r="J272" s="50"/>
      <c r="K272" s="50"/>
      <c r="L272" s="50"/>
      <c r="M272" s="50"/>
      <c r="N272" s="50"/>
      <c r="O272" s="50"/>
      <c r="P272" s="50"/>
      <c r="Q272" s="57"/>
      <c r="R272" s="58"/>
      <c r="S272" s="58"/>
      <c r="T272" s="58"/>
      <c r="U272" s="58"/>
      <c r="V272" s="256"/>
      <c r="W272" s="59"/>
      <c r="X272" s="60"/>
      <c r="Y272" s="27"/>
      <c r="Z272" s="27"/>
      <c r="AA272" s="27"/>
      <c r="AB272" s="27"/>
      <c r="AC272" s="27"/>
      <c r="AD272" s="26"/>
      <c r="AE272" s="9"/>
    </row>
    <row r="273" spans="1:31" ht="27.75" customHeight="1">
      <c r="A273" s="14">
        <v>265</v>
      </c>
      <c r="B273" s="300"/>
      <c r="C273" s="16"/>
      <c r="D273" s="257"/>
      <c r="E273" s="301"/>
      <c r="F273" s="303"/>
      <c r="G273" s="302"/>
      <c r="H273" s="18"/>
      <c r="I273" s="50"/>
      <c r="J273" s="50"/>
      <c r="K273" s="50"/>
      <c r="L273" s="50"/>
      <c r="M273" s="50"/>
      <c r="N273" s="50"/>
      <c r="O273" s="50"/>
      <c r="P273" s="50"/>
      <c r="Q273" s="57"/>
      <c r="R273" s="58"/>
      <c r="S273" s="58"/>
      <c r="T273" s="58"/>
      <c r="U273" s="58"/>
      <c r="V273" s="256"/>
      <c r="W273" s="59"/>
      <c r="X273" s="60"/>
      <c r="Y273" s="27"/>
      <c r="Z273" s="27"/>
      <c r="AA273" s="27"/>
      <c r="AB273" s="27"/>
      <c r="AC273" s="27"/>
      <c r="AD273" s="26"/>
      <c r="AE273" s="9"/>
    </row>
    <row r="274" spans="1:31" ht="27.75" customHeight="1">
      <c r="A274" s="14">
        <v>266</v>
      </c>
      <c r="B274" s="300"/>
      <c r="C274" s="16"/>
      <c r="D274" s="257"/>
      <c r="E274" s="301"/>
      <c r="F274" s="303"/>
      <c r="G274" s="302"/>
      <c r="H274" s="18"/>
      <c r="I274" s="50"/>
      <c r="J274" s="50"/>
      <c r="K274" s="50"/>
      <c r="L274" s="50"/>
      <c r="M274" s="50"/>
      <c r="N274" s="50"/>
      <c r="O274" s="50"/>
      <c r="P274" s="50"/>
      <c r="Q274" s="57"/>
      <c r="R274" s="58"/>
      <c r="S274" s="58"/>
      <c r="T274" s="58"/>
      <c r="U274" s="58"/>
      <c r="V274" s="256"/>
      <c r="W274" s="59"/>
      <c r="X274" s="60"/>
      <c r="Y274" s="27"/>
      <c r="Z274" s="27"/>
      <c r="AA274" s="27"/>
      <c r="AB274" s="27"/>
      <c r="AC274" s="27"/>
      <c r="AD274" s="26"/>
      <c r="AE274" s="9"/>
    </row>
    <row r="275" spans="1:31" ht="27.75" customHeight="1">
      <c r="A275" s="14">
        <v>267</v>
      </c>
      <c r="B275" s="300"/>
      <c r="C275" s="16"/>
      <c r="D275" s="257"/>
      <c r="E275" s="301"/>
      <c r="F275" s="303"/>
      <c r="G275" s="302"/>
      <c r="H275" s="18"/>
      <c r="I275" s="50"/>
      <c r="J275" s="50"/>
      <c r="K275" s="50"/>
      <c r="L275" s="50"/>
      <c r="M275" s="50"/>
      <c r="N275" s="50"/>
      <c r="O275" s="50"/>
      <c r="P275" s="50"/>
      <c r="Q275" s="57"/>
      <c r="R275" s="58"/>
      <c r="S275" s="58"/>
      <c r="T275" s="58"/>
      <c r="U275" s="58"/>
      <c r="V275" s="256"/>
      <c r="W275" s="59"/>
      <c r="X275" s="60"/>
      <c r="Y275" s="27"/>
      <c r="Z275" s="27"/>
      <c r="AA275" s="27"/>
      <c r="AB275" s="27"/>
      <c r="AC275" s="27"/>
      <c r="AD275" s="26"/>
      <c r="AE275" s="9"/>
    </row>
    <row r="276" spans="1:31" ht="27.75" customHeight="1">
      <c r="A276" s="14">
        <v>268</v>
      </c>
      <c r="B276" s="300"/>
      <c r="C276" s="16"/>
      <c r="D276" s="257"/>
      <c r="E276" s="301"/>
      <c r="F276" s="303"/>
      <c r="G276" s="302"/>
      <c r="H276" s="18"/>
      <c r="I276" s="50"/>
      <c r="J276" s="50"/>
      <c r="K276" s="50"/>
      <c r="L276" s="50"/>
      <c r="M276" s="50"/>
      <c r="N276" s="50"/>
      <c r="O276" s="50"/>
      <c r="P276" s="50"/>
      <c r="Q276" s="57"/>
      <c r="R276" s="58"/>
      <c r="S276" s="58"/>
      <c r="T276" s="58"/>
      <c r="U276" s="58"/>
      <c r="V276" s="256"/>
      <c r="W276" s="59"/>
      <c r="X276" s="60"/>
      <c r="Y276" s="27"/>
      <c r="Z276" s="27"/>
      <c r="AA276" s="27"/>
      <c r="AB276" s="27"/>
      <c r="AC276" s="27"/>
      <c r="AD276" s="26"/>
      <c r="AE276" s="9"/>
    </row>
    <row r="277" spans="1:31" ht="27.75" customHeight="1">
      <c r="A277" s="14">
        <v>269</v>
      </c>
      <c r="B277" s="300"/>
      <c r="C277" s="16"/>
      <c r="D277" s="257"/>
      <c r="E277" s="301"/>
      <c r="F277" s="303"/>
      <c r="G277" s="302"/>
      <c r="H277" s="18"/>
      <c r="I277" s="50"/>
      <c r="J277" s="50"/>
      <c r="K277" s="50"/>
      <c r="L277" s="50"/>
      <c r="M277" s="50"/>
      <c r="N277" s="50"/>
      <c r="O277" s="50"/>
      <c r="P277" s="50"/>
      <c r="Q277" s="57"/>
      <c r="R277" s="58"/>
      <c r="S277" s="58"/>
      <c r="T277" s="58"/>
      <c r="U277" s="58"/>
      <c r="V277" s="256"/>
      <c r="W277" s="59"/>
      <c r="X277" s="60"/>
      <c r="Y277" s="27"/>
      <c r="Z277" s="27"/>
      <c r="AA277" s="27"/>
      <c r="AB277" s="27"/>
      <c r="AC277" s="27"/>
      <c r="AD277" s="26"/>
      <c r="AE277" s="9"/>
    </row>
    <row r="278" spans="1:31" ht="27.75" customHeight="1">
      <c r="A278" s="14">
        <v>270</v>
      </c>
      <c r="B278" s="300"/>
      <c r="C278" s="16"/>
      <c r="D278" s="257"/>
      <c r="E278" s="301"/>
      <c r="F278" s="303"/>
      <c r="G278" s="302"/>
      <c r="H278" s="18"/>
      <c r="I278" s="50"/>
      <c r="J278" s="50"/>
      <c r="K278" s="50"/>
      <c r="L278" s="50"/>
      <c r="M278" s="50"/>
      <c r="N278" s="50"/>
      <c r="O278" s="50"/>
      <c r="P278" s="50"/>
      <c r="Q278" s="57"/>
      <c r="R278" s="58"/>
      <c r="S278" s="58"/>
      <c r="T278" s="58"/>
      <c r="U278" s="58"/>
      <c r="V278" s="256"/>
      <c r="W278" s="59"/>
      <c r="X278" s="60"/>
      <c r="Y278" s="27"/>
      <c r="Z278" s="27"/>
      <c r="AA278" s="27"/>
      <c r="AB278" s="27"/>
      <c r="AC278" s="27"/>
      <c r="AD278" s="26"/>
      <c r="AE278" s="9"/>
    </row>
    <row r="279" spans="1:31" ht="27.75" customHeight="1">
      <c r="A279" s="14">
        <v>271</v>
      </c>
      <c r="B279" s="300"/>
      <c r="C279" s="16"/>
      <c r="D279" s="257"/>
      <c r="E279" s="301"/>
      <c r="F279" s="303"/>
      <c r="G279" s="302"/>
      <c r="H279" s="18"/>
      <c r="I279" s="50"/>
      <c r="J279" s="50"/>
      <c r="K279" s="50"/>
      <c r="L279" s="50"/>
      <c r="M279" s="50"/>
      <c r="N279" s="50"/>
      <c r="O279" s="50"/>
      <c r="P279" s="50"/>
      <c r="Q279" s="57"/>
      <c r="R279" s="58"/>
      <c r="S279" s="58"/>
      <c r="T279" s="58"/>
      <c r="U279" s="58"/>
      <c r="V279" s="256"/>
      <c r="W279" s="59"/>
      <c r="X279" s="60"/>
      <c r="Y279" s="27"/>
      <c r="Z279" s="27"/>
      <c r="AA279" s="27"/>
      <c r="AB279" s="27"/>
      <c r="AC279" s="27"/>
      <c r="AD279" s="26"/>
      <c r="AE279" s="9"/>
    </row>
    <row r="280" spans="1:31" ht="27.75" customHeight="1">
      <c r="A280" s="14">
        <v>272</v>
      </c>
      <c r="B280" s="300"/>
      <c r="C280" s="16"/>
      <c r="D280" s="257"/>
      <c r="E280" s="301"/>
      <c r="F280" s="303"/>
      <c r="G280" s="302"/>
      <c r="H280" s="18"/>
      <c r="I280" s="50"/>
      <c r="J280" s="50"/>
      <c r="K280" s="50"/>
      <c r="L280" s="50"/>
      <c r="M280" s="50"/>
      <c r="N280" s="50"/>
      <c r="O280" s="50"/>
      <c r="P280" s="50"/>
      <c r="Q280" s="57"/>
      <c r="R280" s="58"/>
      <c r="S280" s="58"/>
      <c r="T280" s="58"/>
      <c r="U280" s="58"/>
      <c r="V280" s="256"/>
      <c r="W280" s="59"/>
      <c r="X280" s="60"/>
      <c r="Y280" s="27"/>
      <c r="Z280" s="27"/>
      <c r="AA280" s="27"/>
      <c r="AB280" s="27"/>
      <c r="AC280" s="27"/>
      <c r="AD280" s="26"/>
      <c r="AE280" s="9"/>
    </row>
    <row r="281" spans="1:31" ht="27.75" customHeight="1">
      <c r="A281" s="285">
        <v>273</v>
      </c>
      <c r="B281" s="300"/>
      <c r="C281" s="16"/>
      <c r="D281" s="257"/>
      <c r="E281" s="301"/>
      <c r="F281" s="303"/>
      <c r="G281" s="302"/>
      <c r="H281" s="18"/>
      <c r="I281" s="50"/>
      <c r="J281" s="50"/>
      <c r="K281" s="50"/>
      <c r="L281" s="50"/>
      <c r="M281" s="50"/>
      <c r="N281" s="50"/>
      <c r="O281" s="50"/>
      <c r="P281" s="50"/>
      <c r="Q281" s="57"/>
      <c r="R281" s="58"/>
      <c r="S281" s="58"/>
      <c r="T281" s="58"/>
      <c r="U281" s="58"/>
      <c r="V281" s="256"/>
      <c r="W281" s="59"/>
      <c r="X281" s="60"/>
      <c r="Y281" s="27"/>
      <c r="Z281" s="27"/>
      <c r="AA281" s="27"/>
      <c r="AB281" s="27"/>
      <c r="AC281" s="27"/>
      <c r="AD281" s="26"/>
      <c r="AE281" s="9"/>
    </row>
    <row r="282" spans="1:31" ht="27.75" customHeight="1">
      <c r="A282" s="14">
        <v>274</v>
      </c>
      <c r="B282" s="300"/>
      <c r="C282" s="16"/>
      <c r="D282" s="257"/>
      <c r="E282" s="301"/>
      <c r="F282" s="303"/>
      <c r="G282" s="302"/>
      <c r="H282" s="18"/>
      <c r="I282" s="50"/>
      <c r="J282" s="50"/>
      <c r="K282" s="50"/>
      <c r="L282" s="50"/>
      <c r="M282" s="50"/>
      <c r="N282" s="50"/>
      <c r="O282" s="50"/>
      <c r="P282" s="50"/>
      <c r="Q282" s="57"/>
      <c r="R282" s="58"/>
      <c r="S282" s="58"/>
      <c r="T282" s="58"/>
      <c r="U282" s="58"/>
      <c r="V282" s="256"/>
      <c r="W282" s="59"/>
      <c r="X282" s="60"/>
      <c r="Y282" s="27"/>
      <c r="Z282" s="27"/>
      <c r="AA282" s="27"/>
      <c r="AB282" s="27"/>
      <c r="AC282" s="27"/>
      <c r="AD282" s="26"/>
      <c r="AE282" s="9"/>
    </row>
    <row r="283" spans="1:31" ht="27.75" customHeight="1">
      <c r="A283" s="14">
        <v>275</v>
      </c>
      <c r="B283" s="300"/>
      <c r="C283" s="16"/>
      <c r="D283" s="257"/>
      <c r="E283" s="301"/>
      <c r="F283" s="303"/>
      <c r="G283" s="302"/>
      <c r="H283" s="18"/>
      <c r="I283" s="50"/>
      <c r="J283" s="50"/>
      <c r="K283" s="50"/>
      <c r="L283" s="50"/>
      <c r="M283" s="50"/>
      <c r="N283" s="50"/>
      <c r="O283" s="50"/>
      <c r="P283" s="50"/>
      <c r="Q283" s="57"/>
      <c r="R283" s="58"/>
      <c r="S283" s="58"/>
      <c r="T283" s="58"/>
      <c r="U283" s="58"/>
      <c r="V283" s="256"/>
      <c r="W283" s="59"/>
      <c r="X283" s="60"/>
      <c r="Y283" s="27"/>
      <c r="Z283" s="27"/>
      <c r="AA283" s="27"/>
      <c r="AB283" s="27"/>
      <c r="AC283" s="27"/>
      <c r="AD283" s="26"/>
      <c r="AE283" s="9"/>
    </row>
    <row r="284" spans="1:31" ht="27.75" customHeight="1">
      <c r="A284" s="14">
        <v>276</v>
      </c>
      <c r="B284" s="300"/>
      <c r="C284" s="16"/>
      <c r="D284" s="257"/>
      <c r="E284" s="301"/>
      <c r="F284" s="303"/>
      <c r="G284" s="302"/>
      <c r="H284" s="18"/>
      <c r="I284" s="50"/>
      <c r="J284" s="50"/>
      <c r="K284" s="50"/>
      <c r="L284" s="50"/>
      <c r="M284" s="50"/>
      <c r="N284" s="50"/>
      <c r="O284" s="50"/>
      <c r="P284" s="50"/>
      <c r="Q284" s="57"/>
      <c r="R284" s="58"/>
      <c r="S284" s="58"/>
      <c r="T284" s="58"/>
      <c r="U284" s="58"/>
      <c r="V284" s="256"/>
      <c r="W284" s="59"/>
      <c r="X284" s="60"/>
      <c r="Y284" s="27"/>
      <c r="Z284" s="27"/>
      <c r="AA284" s="27"/>
      <c r="AB284" s="27"/>
      <c r="AC284" s="27"/>
      <c r="AD284" s="26"/>
      <c r="AE284" s="9"/>
    </row>
    <row r="285" spans="1:31" ht="27.75" customHeight="1">
      <c r="A285" s="285">
        <v>277</v>
      </c>
      <c r="B285" s="300"/>
      <c r="C285" s="16"/>
      <c r="D285" s="257"/>
      <c r="E285" s="301"/>
      <c r="F285" s="303"/>
      <c r="G285" s="302"/>
      <c r="H285" s="18"/>
      <c r="I285" s="50"/>
      <c r="J285" s="50"/>
      <c r="K285" s="50"/>
      <c r="L285" s="50"/>
      <c r="M285" s="50"/>
      <c r="N285" s="50"/>
      <c r="O285" s="50"/>
      <c r="P285" s="50"/>
      <c r="Q285" s="57"/>
      <c r="R285" s="58"/>
      <c r="S285" s="58"/>
      <c r="T285" s="58"/>
      <c r="U285" s="58"/>
      <c r="V285" s="256"/>
      <c r="W285" s="59"/>
      <c r="X285" s="60"/>
      <c r="Y285" s="27"/>
      <c r="Z285" s="27"/>
      <c r="AA285" s="27"/>
      <c r="AB285" s="27"/>
      <c r="AC285" s="27"/>
      <c r="AD285" s="26"/>
      <c r="AE285" s="9"/>
    </row>
    <row r="286" spans="1:31" ht="27.75" customHeight="1">
      <c r="A286" s="14">
        <v>278</v>
      </c>
      <c r="B286" s="300"/>
      <c r="C286" s="16"/>
      <c r="D286" s="257"/>
      <c r="E286" s="301"/>
      <c r="F286" s="303"/>
      <c r="G286" s="302"/>
      <c r="H286" s="18"/>
      <c r="I286" s="50"/>
      <c r="J286" s="50"/>
      <c r="K286" s="50"/>
      <c r="L286" s="50"/>
      <c r="M286" s="50"/>
      <c r="N286" s="50"/>
      <c r="O286" s="50"/>
      <c r="P286" s="50"/>
      <c r="Q286" s="57"/>
      <c r="R286" s="58"/>
      <c r="S286" s="58"/>
      <c r="T286" s="58"/>
      <c r="U286" s="58"/>
      <c r="V286" s="256"/>
      <c r="W286" s="59"/>
      <c r="X286" s="60"/>
      <c r="Y286" s="27"/>
      <c r="Z286" s="27"/>
      <c r="AA286" s="27"/>
      <c r="AB286" s="27"/>
      <c r="AC286" s="27"/>
      <c r="AD286" s="26"/>
      <c r="AE286" s="9"/>
    </row>
    <row r="287" spans="1:31" ht="27.75" customHeight="1">
      <c r="A287" s="299"/>
      <c r="B287" s="61"/>
      <c r="C287" s="73"/>
      <c r="D287" s="61"/>
      <c r="E287" s="73"/>
      <c r="F287" s="75"/>
      <c r="G287" s="74">
        <f>SUM(I287:P287)</f>
        <v>0</v>
      </c>
      <c r="H287" s="21"/>
      <c r="I287" s="51">
        <f t="shared" ref="I287:P287" si="0">SUM(I9:I281)</f>
        <v>0</v>
      </c>
      <c r="J287" s="51">
        <f>SUM(J9:J286)</f>
        <v>0</v>
      </c>
      <c r="K287" s="51">
        <f t="shared" si="0"/>
        <v>0</v>
      </c>
      <c r="L287" s="51">
        <f t="shared" si="0"/>
        <v>0</v>
      </c>
      <c r="M287" s="51">
        <f t="shared" si="0"/>
        <v>0</v>
      </c>
      <c r="N287" s="51">
        <f t="shared" si="0"/>
        <v>0</v>
      </c>
      <c r="O287" s="51">
        <f t="shared" si="0"/>
        <v>0</v>
      </c>
      <c r="P287" s="51">
        <f t="shared" si="0"/>
        <v>0</v>
      </c>
      <c r="Q287" s="57"/>
      <c r="R287" s="58"/>
      <c r="S287" s="58"/>
      <c r="T287" s="58"/>
      <c r="U287" s="58"/>
      <c r="V287" s="61"/>
      <c r="W287" s="59"/>
      <c r="X287" s="60"/>
      <c r="Y287" s="27"/>
      <c r="Z287" s="27"/>
      <c r="AA287" s="27"/>
      <c r="AB287" s="27"/>
      <c r="AC287" s="27"/>
      <c r="AD287" s="26"/>
      <c r="AE287" s="9"/>
    </row>
    <row r="288" spans="1:31" ht="38.1" customHeight="1">
      <c r="A288" s="268" t="s">
        <v>394</v>
      </c>
      <c r="B288" s="269"/>
      <c r="C288" s="269"/>
      <c r="D288" s="269"/>
      <c r="E288" s="269"/>
      <c r="F288" s="269"/>
      <c r="G288" s="267"/>
      <c r="H288" s="267"/>
      <c r="I288" s="267"/>
      <c r="J288" s="267"/>
      <c r="K288" s="267"/>
      <c r="L288" s="267"/>
      <c r="M288" s="267"/>
      <c r="N288" s="267"/>
      <c r="O288" s="267"/>
      <c r="P288" s="270"/>
      <c r="Q288" s="271"/>
      <c r="R288" s="272"/>
      <c r="S288" s="501">
        <f>G326</f>
        <v>0</v>
      </c>
      <c r="T288" s="501"/>
      <c r="U288" s="502" t="s">
        <v>206</v>
      </c>
      <c r="V288" s="502"/>
      <c r="W288" s="260"/>
      <c r="X288" s="261"/>
    </row>
    <row r="289" spans="1:24" ht="34.5" customHeight="1">
      <c r="A289" s="266">
        <v>1</v>
      </c>
      <c r="B289" s="283"/>
      <c r="C289" s="262"/>
      <c r="D289" s="295"/>
      <c r="E289" s="293"/>
      <c r="F289" s="75"/>
      <c r="G289" s="294"/>
      <c r="H289" s="278"/>
      <c r="I289" s="279"/>
      <c r="J289" s="279"/>
      <c r="K289" s="279"/>
      <c r="L289" s="279"/>
      <c r="M289" s="279"/>
      <c r="N289" s="279"/>
      <c r="O289" s="279"/>
      <c r="P289" s="279"/>
      <c r="Q289" s="57"/>
      <c r="R289" s="82"/>
      <c r="S289" s="82"/>
      <c r="T289" s="82"/>
      <c r="U289" s="82"/>
      <c r="V289" s="275"/>
      <c r="W289" s="258"/>
      <c r="X289" s="259"/>
    </row>
    <row r="290" spans="1:24" ht="34.5" customHeight="1">
      <c r="A290" s="266">
        <v>2</v>
      </c>
      <c r="B290" s="283"/>
      <c r="C290" s="262"/>
      <c r="D290" s="295"/>
      <c r="E290" s="293"/>
      <c r="F290" s="75"/>
      <c r="G290" s="294"/>
      <c r="H290" s="263"/>
      <c r="I290" s="79"/>
      <c r="J290" s="79"/>
      <c r="K290" s="79"/>
      <c r="L290" s="79"/>
      <c r="M290" s="79"/>
      <c r="N290" s="79"/>
      <c r="O290" s="79"/>
      <c r="P290" s="79"/>
      <c r="Q290" s="57"/>
      <c r="R290" s="82"/>
      <c r="S290" s="82"/>
      <c r="T290" s="82"/>
      <c r="U290" s="82"/>
      <c r="V290" s="275"/>
      <c r="W290" s="83"/>
      <c r="X290" s="276"/>
    </row>
    <row r="291" spans="1:24" ht="34.5" customHeight="1">
      <c r="A291" s="266">
        <v>3</v>
      </c>
      <c r="B291" s="283"/>
      <c r="C291" s="262"/>
      <c r="D291" s="295"/>
      <c r="E291" s="293"/>
      <c r="F291" s="75"/>
      <c r="G291" s="294"/>
      <c r="H291" s="263"/>
      <c r="I291" s="79"/>
      <c r="J291" s="79"/>
      <c r="K291" s="79"/>
      <c r="L291" s="79"/>
      <c r="M291" s="79"/>
      <c r="N291" s="79"/>
      <c r="O291" s="79"/>
      <c r="P291" s="79"/>
      <c r="Q291" s="57"/>
      <c r="R291" s="82"/>
      <c r="S291" s="82"/>
      <c r="T291" s="82"/>
      <c r="U291" s="82"/>
      <c r="V291" s="275"/>
      <c r="W291" s="83"/>
      <c r="X291" s="276"/>
    </row>
    <row r="292" spans="1:24" ht="34.5" customHeight="1">
      <c r="A292" s="266">
        <v>4</v>
      </c>
      <c r="B292" s="283"/>
      <c r="C292" s="262"/>
      <c r="D292" s="295"/>
      <c r="E292" s="293"/>
      <c r="F292" s="75"/>
      <c r="G292" s="294"/>
      <c r="H292" s="263"/>
      <c r="I292" s="79"/>
      <c r="J292" s="79"/>
      <c r="K292" s="79"/>
      <c r="L292" s="79"/>
      <c r="M292" s="79"/>
      <c r="N292" s="79"/>
      <c r="O292" s="79"/>
      <c r="P292" s="79"/>
      <c r="Q292" s="57"/>
      <c r="R292" s="82"/>
      <c r="S292" s="82"/>
      <c r="T292" s="82"/>
      <c r="U292" s="82"/>
      <c r="V292" s="275"/>
      <c r="W292" s="83"/>
      <c r="X292" s="276"/>
    </row>
    <row r="293" spans="1:24" ht="34.5" customHeight="1">
      <c r="A293" s="266">
        <v>5</v>
      </c>
      <c r="B293" s="283"/>
      <c r="C293" s="262"/>
      <c r="D293" s="295"/>
      <c r="E293" s="293"/>
      <c r="F293" s="75"/>
      <c r="G293" s="294"/>
      <c r="H293" s="263"/>
      <c r="I293" s="79"/>
      <c r="J293" s="79"/>
      <c r="K293" s="79"/>
      <c r="L293" s="79"/>
      <c r="M293" s="79"/>
      <c r="N293" s="79"/>
      <c r="O293" s="79"/>
      <c r="P293" s="79"/>
      <c r="Q293" s="57"/>
      <c r="R293" s="82"/>
      <c r="S293" s="82"/>
      <c r="T293" s="82"/>
      <c r="U293" s="82"/>
      <c r="V293" s="275"/>
      <c r="W293" s="83"/>
      <c r="X293" s="276"/>
    </row>
    <row r="294" spans="1:24" ht="34.5" customHeight="1">
      <c r="A294" s="266">
        <v>6</v>
      </c>
      <c r="B294" s="283"/>
      <c r="C294" s="262"/>
      <c r="D294" s="295"/>
      <c r="E294" s="293"/>
      <c r="F294" s="75"/>
      <c r="G294" s="294"/>
      <c r="H294" s="263"/>
      <c r="I294" s="79"/>
      <c r="J294" s="79"/>
      <c r="K294" s="79"/>
      <c r="L294" s="79"/>
      <c r="M294" s="79"/>
      <c r="N294" s="79"/>
      <c r="O294" s="79"/>
      <c r="P294" s="79"/>
      <c r="Q294" s="57"/>
      <c r="R294" s="82"/>
      <c r="S294" s="82"/>
      <c r="T294" s="82"/>
      <c r="U294" s="82"/>
      <c r="V294" s="275"/>
      <c r="W294" s="83"/>
      <c r="X294" s="276"/>
    </row>
    <row r="295" spans="1:24" ht="34.5" customHeight="1">
      <c r="A295" s="266">
        <v>7</v>
      </c>
      <c r="B295" s="283"/>
      <c r="C295" s="262"/>
      <c r="D295" s="295"/>
      <c r="E295" s="293"/>
      <c r="F295" s="75"/>
      <c r="G295" s="294"/>
      <c r="H295" s="263"/>
      <c r="I295" s="79"/>
      <c r="J295" s="79"/>
      <c r="K295" s="79"/>
      <c r="L295" s="79"/>
      <c r="M295" s="79"/>
      <c r="N295" s="79"/>
      <c r="O295" s="79"/>
      <c r="P295" s="79"/>
      <c r="Q295" s="57"/>
      <c r="R295" s="82"/>
      <c r="S295" s="82"/>
      <c r="T295" s="82"/>
      <c r="U295" s="82"/>
      <c r="V295" s="275"/>
      <c r="W295" s="83"/>
      <c r="X295" s="276"/>
    </row>
    <row r="296" spans="1:24" ht="34.5" customHeight="1">
      <c r="A296" s="266">
        <v>8</v>
      </c>
      <c r="B296" s="283"/>
      <c r="C296" s="262"/>
      <c r="D296" s="295"/>
      <c r="E296" s="293"/>
      <c r="F296" s="75"/>
      <c r="G296" s="294"/>
      <c r="H296" s="263"/>
      <c r="I296" s="79"/>
      <c r="J296" s="79"/>
      <c r="K296" s="79"/>
      <c r="L296" s="79"/>
      <c r="M296" s="79"/>
      <c r="N296" s="79"/>
      <c r="O296" s="79"/>
      <c r="P296" s="79"/>
      <c r="Q296" s="57"/>
      <c r="R296" s="82"/>
      <c r="S296" s="82"/>
      <c r="T296" s="82"/>
      <c r="U296" s="82"/>
      <c r="V296" s="275"/>
      <c r="W296" s="83"/>
      <c r="X296" s="276"/>
    </row>
    <row r="297" spans="1:24" ht="34.5" customHeight="1">
      <c r="A297" s="266">
        <v>9</v>
      </c>
      <c r="B297" s="283"/>
      <c r="C297" s="262"/>
      <c r="D297" s="295"/>
      <c r="E297" s="293"/>
      <c r="F297" s="75"/>
      <c r="G297" s="294"/>
      <c r="H297" s="263"/>
      <c r="I297" s="79"/>
      <c r="J297" s="79"/>
      <c r="K297" s="79"/>
      <c r="L297" s="79"/>
      <c r="M297" s="79"/>
      <c r="N297" s="79"/>
      <c r="O297" s="79"/>
      <c r="P297" s="79"/>
      <c r="Q297" s="57"/>
      <c r="R297" s="82"/>
      <c r="S297" s="82"/>
      <c r="T297" s="82"/>
      <c r="U297" s="82"/>
      <c r="V297" s="275"/>
      <c r="W297" s="83"/>
      <c r="X297" s="276"/>
    </row>
    <row r="298" spans="1:24" ht="34.5" customHeight="1">
      <c r="A298" s="266">
        <v>10</v>
      </c>
      <c r="B298" s="283"/>
      <c r="C298" s="262"/>
      <c r="D298" s="295"/>
      <c r="E298" s="293"/>
      <c r="F298" s="75"/>
      <c r="G298" s="294"/>
      <c r="H298" s="263"/>
      <c r="I298" s="79"/>
      <c r="J298" s="79"/>
      <c r="K298" s="79"/>
      <c r="L298" s="79"/>
      <c r="M298" s="79"/>
      <c r="N298" s="79"/>
      <c r="O298" s="79"/>
      <c r="P298" s="79"/>
      <c r="Q298" s="57"/>
      <c r="R298" s="82"/>
      <c r="S298" s="82"/>
      <c r="T298" s="82"/>
      <c r="U298" s="82"/>
      <c r="V298" s="275"/>
      <c r="W298" s="83"/>
      <c r="X298" s="276"/>
    </row>
    <row r="299" spans="1:24" ht="34.5" customHeight="1">
      <c r="A299" s="266">
        <v>11</v>
      </c>
      <c r="B299" s="283"/>
      <c r="C299" s="262"/>
      <c r="D299" s="295"/>
      <c r="E299" s="293"/>
      <c r="F299" s="75"/>
      <c r="G299" s="294"/>
      <c r="H299" s="263"/>
      <c r="I299" s="79"/>
      <c r="J299" s="79"/>
      <c r="K299" s="79"/>
      <c r="L299" s="79"/>
      <c r="M299" s="79"/>
      <c r="N299" s="79"/>
      <c r="O299" s="79"/>
      <c r="P299" s="79"/>
      <c r="Q299" s="57"/>
      <c r="R299" s="82"/>
      <c r="S299" s="82"/>
      <c r="T299" s="82"/>
      <c r="U299" s="82"/>
      <c r="V299" s="275"/>
      <c r="W299" s="83"/>
      <c r="X299" s="276"/>
    </row>
    <row r="300" spans="1:24" ht="34.5" customHeight="1">
      <c r="A300" s="266">
        <v>12</v>
      </c>
      <c r="B300" s="283"/>
      <c r="C300" s="262"/>
      <c r="D300" s="295"/>
      <c r="E300" s="293"/>
      <c r="F300" s="75"/>
      <c r="G300" s="294"/>
      <c r="H300" s="263"/>
      <c r="I300" s="79"/>
      <c r="J300" s="79"/>
      <c r="K300" s="79"/>
      <c r="L300" s="79"/>
      <c r="M300" s="79"/>
      <c r="N300" s="79"/>
      <c r="O300" s="79"/>
      <c r="P300" s="79"/>
      <c r="Q300" s="57"/>
      <c r="R300" s="82"/>
      <c r="S300" s="82"/>
      <c r="T300" s="82"/>
      <c r="U300" s="82"/>
      <c r="V300" s="275"/>
      <c r="W300" s="83"/>
      <c r="X300" s="276"/>
    </row>
    <row r="301" spans="1:24" ht="34.5" customHeight="1">
      <c r="A301" s="266">
        <v>13</v>
      </c>
      <c r="B301" s="283"/>
      <c r="C301" s="262"/>
      <c r="D301" s="295"/>
      <c r="E301" s="293"/>
      <c r="F301" s="75"/>
      <c r="G301" s="294"/>
      <c r="H301" s="263"/>
      <c r="I301" s="79"/>
      <c r="J301" s="79"/>
      <c r="K301" s="79"/>
      <c r="L301" s="79"/>
      <c r="M301" s="79"/>
      <c r="N301" s="79"/>
      <c r="O301" s="79"/>
      <c r="P301" s="79"/>
      <c r="Q301" s="57"/>
      <c r="R301" s="82"/>
      <c r="S301" s="82"/>
      <c r="T301" s="82"/>
      <c r="U301" s="82"/>
      <c r="V301" s="275"/>
      <c r="W301" s="83"/>
      <c r="X301" s="276"/>
    </row>
    <row r="302" spans="1:24" ht="34.5" customHeight="1">
      <c r="A302" s="266">
        <v>14</v>
      </c>
      <c r="B302" s="283"/>
      <c r="C302" s="262"/>
      <c r="D302" s="295"/>
      <c r="E302" s="293"/>
      <c r="F302" s="75"/>
      <c r="G302" s="294"/>
      <c r="H302" s="263"/>
      <c r="I302" s="79"/>
      <c r="J302" s="79"/>
      <c r="K302" s="79"/>
      <c r="L302" s="79"/>
      <c r="M302" s="79"/>
      <c r="N302" s="79"/>
      <c r="O302" s="79"/>
      <c r="P302" s="79"/>
      <c r="Q302" s="57"/>
      <c r="R302" s="82"/>
      <c r="S302" s="82"/>
      <c r="T302" s="82"/>
      <c r="U302" s="82"/>
      <c r="V302" s="275"/>
      <c r="W302" s="83"/>
      <c r="X302" s="276"/>
    </row>
    <row r="303" spans="1:24" ht="34.5" customHeight="1">
      <c r="A303" s="266">
        <v>15</v>
      </c>
      <c r="B303" s="283"/>
      <c r="C303" s="262"/>
      <c r="D303" s="295"/>
      <c r="E303" s="293"/>
      <c r="F303" s="75"/>
      <c r="G303" s="294"/>
      <c r="H303" s="263"/>
      <c r="I303" s="79"/>
      <c r="J303" s="79"/>
      <c r="K303" s="79"/>
      <c r="L303" s="79"/>
      <c r="M303" s="79"/>
      <c r="N303" s="79"/>
      <c r="O303" s="79"/>
      <c r="P303" s="79"/>
      <c r="Q303" s="57"/>
      <c r="R303" s="82"/>
      <c r="S303" s="82"/>
      <c r="T303" s="82"/>
      <c r="U303" s="82"/>
      <c r="V303" s="275"/>
      <c r="W303" s="83"/>
      <c r="X303" s="276"/>
    </row>
    <row r="304" spans="1:24" ht="34.5" customHeight="1">
      <c r="A304" s="266">
        <v>16</v>
      </c>
      <c r="B304" s="283"/>
      <c r="C304" s="262"/>
      <c r="D304" s="295"/>
      <c r="E304" s="293"/>
      <c r="F304" s="75"/>
      <c r="G304" s="294"/>
      <c r="H304" s="263"/>
      <c r="I304" s="79"/>
      <c r="J304" s="79"/>
      <c r="K304" s="79"/>
      <c r="L304" s="79"/>
      <c r="M304" s="79"/>
      <c r="N304" s="79"/>
      <c r="O304" s="79"/>
      <c r="P304" s="79"/>
      <c r="Q304" s="57"/>
      <c r="R304" s="82"/>
      <c r="S304" s="82"/>
      <c r="T304" s="82"/>
      <c r="U304" s="82"/>
      <c r="V304" s="275"/>
      <c r="W304" s="83"/>
      <c r="X304" s="276"/>
    </row>
    <row r="305" spans="1:24" ht="34.5" customHeight="1">
      <c r="A305" s="266">
        <v>17</v>
      </c>
      <c r="B305" s="283"/>
      <c r="C305" s="262"/>
      <c r="D305" s="295"/>
      <c r="E305" s="293"/>
      <c r="F305" s="75"/>
      <c r="G305" s="294"/>
      <c r="H305" s="263"/>
      <c r="I305" s="79"/>
      <c r="J305" s="79"/>
      <c r="K305" s="79"/>
      <c r="L305" s="79"/>
      <c r="M305" s="79"/>
      <c r="N305" s="79"/>
      <c r="O305" s="79"/>
      <c r="P305" s="79"/>
      <c r="Q305" s="57"/>
      <c r="R305" s="82"/>
      <c r="S305" s="82"/>
      <c r="T305" s="82"/>
      <c r="U305" s="82"/>
      <c r="V305" s="275"/>
      <c r="W305" s="83"/>
      <c r="X305" s="276"/>
    </row>
    <row r="306" spans="1:24" ht="34.5" customHeight="1">
      <c r="A306" s="266">
        <v>18</v>
      </c>
      <c r="B306" s="283"/>
      <c r="C306" s="262"/>
      <c r="D306" s="295"/>
      <c r="E306" s="293"/>
      <c r="F306" s="75"/>
      <c r="G306" s="294"/>
      <c r="H306" s="263"/>
      <c r="I306" s="79"/>
      <c r="J306" s="79"/>
      <c r="K306" s="79"/>
      <c r="L306" s="79"/>
      <c r="M306" s="79"/>
      <c r="N306" s="79"/>
      <c r="O306" s="79"/>
      <c r="P306" s="79"/>
      <c r="Q306" s="57"/>
      <c r="R306" s="82"/>
      <c r="S306" s="82"/>
      <c r="T306" s="82"/>
      <c r="U306" s="82"/>
      <c r="V306" s="275"/>
      <c r="W306" s="83"/>
      <c r="X306" s="276"/>
    </row>
    <row r="307" spans="1:24" ht="34.5" customHeight="1">
      <c r="A307" s="266">
        <v>19</v>
      </c>
      <c r="B307" s="283"/>
      <c r="C307" s="262"/>
      <c r="D307" s="295"/>
      <c r="E307" s="293"/>
      <c r="F307" s="75"/>
      <c r="G307" s="294"/>
      <c r="H307" s="263"/>
      <c r="I307" s="79"/>
      <c r="J307" s="79"/>
      <c r="K307" s="79"/>
      <c r="L307" s="79"/>
      <c r="M307" s="79"/>
      <c r="N307" s="79"/>
      <c r="O307" s="79"/>
      <c r="P307" s="79"/>
      <c r="Q307" s="57"/>
      <c r="R307" s="82"/>
      <c r="S307" s="82"/>
      <c r="T307" s="82"/>
      <c r="U307" s="82"/>
      <c r="V307" s="275"/>
      <c r="W307" s="83"/>
      <c r="X307" s="276"/>
    </row>
    <row r="308" spans="1:24" ht="34.5" customHeight="1">
      <c r="A308" s="266">
        <v>20</v>
      </c>
      <c r="B308" s="283"/>
      <c r="C308" s="262"/>
      <c r="D308" s="295"/>
      <c r="E308" s="293"/>
      <c r="F308" s="75"/>
      <c r="G308" s="294"/>
      <c r="H308" s="263"/>
      <c r="I308" s="79"/>
      <c r="J308" s="79"/>
      <c r="K308" s="79"/>
      <c r="L308" s="79"/>
      <c r="M308" s="79"/>
      <c r="N308" s="79"/>
      <c r="O308" s="79"/>
      <c r="P308" s="79"/>
      <c r="Q308" s="57"/>
      <c r="R308" s="82"/>
      <c r="S308" s="82"/>
      <c r="T308" s="82"/>
      <c r="U308" s="82"/>
      <c r="V308" s="275"/>
      <c r="W308" s="83"/>
      <c r="X308" s="276"/>
    </row>
    <row r="309" spans="1:24" ht="34.5" customHeight="1">
      <c r="A309" s="266">
        <v>21</v>
      </c>
      <c r="B309" s="283"/>
      <c r="C309" s="262"/>
      <c r="D309" s="295"/>
      <c r="E309" s="293"/>
      <c r="F309" s="75"/>
      <c r="G309" s="294"/>
      <c r="H309" s="263"/>
      <c r="I309" s="79"/>
      <c r="J309" s="79"/>
      <c r="K309" s="79"/>
      <c r="L309" s="79"/>
      <c r="M309" s="79"/>
      <c r="N309" s="79"/>
      <c r="O309" s="79"/>
      <c r="P309" s="79"/>
      <c r="Q309" s="57"/>
      <c r="R309" s="82"/>
      <c r="S309" s="82"/>
      <c r="T309" s="82"/>
      <c r="U309" s="82"/>
      <c r="V309" s="275"/>
      <c r="W309" s="83"/>
      <c r="X309" s="276"/>
    </row>
    <row r="310" spans="1:24" ht="34.5" customHeight="1">
      <c r="A310" s="266">
        <v>22</v>
      </c>
      <c r="B310" s="283"/>
      <c r="C310" s="262"/>
      <c r="D310" s="295"/>
      <c r="E310" s="293"/>
      <c r="F310" s="75"/>
      <c r="G310" s="294"/>
      <c r="H310" s="263"/>
      <c r="I310" s="79"/>
      <c r="J310" s="79"/>
      <c r="K310" s="79"/>
      <c r="L310" s="79"/>
      <c r="M310" s="79"/>
      <c r="N310" s="79"/>
      <c r="O310" s="79"/>
      <c r="P310" s="79"/>
      <c r="Q310" s="57"/>
      <c r="R310" s="82"/>
      <c r="S310" s="82"/>
      <c r="T310" s="82"/>
      <c r="U310" s="82"/>
      <c r="V310" s="275"/>
      <c r="W310" s="83"/>
      <c r="X310" s="276"/>
    </row>
    <row r="311" spans="1:24" ht="34.5" customHeight="1">
      <c r="A311" s="266">
        <v>23</v>
      </c>
      <c r="B311" s="283"/>
      <c r="C311" s="262"/>
      <c r="D311" s="295"/>
      <c r="E311" s="293"/>
      <c r="F311" s="75"/>
      <c r="G311" s="294"/>
      <c r="H311" s="263"/>
      <c r="I311" s="79"/>
      <c r="J311" s="79"/>
      <c r="K311" s="79"/>
      <c r="L311" s="79"/>
      <c r="M311" s="79"/>
      <c r="N311" s="79"/>
      <c r="O311" s="79"/>
      <c r="P311" s="79"/>
      <c r="Q311" s="57"/>
      <c r="R311" s="82"/>
      <c r="S311" s="82"/>
      <c r="T311" s="82"/>
      <c r="U311" s="82"/>
      <c r="V311" s="275"/>
      <c r="W311" s="83"/>
      <c r="X311" s="276"/>
    </row>
    <row r="312" spans="1:24" ht="34.5" customHeight="1">
      <c r="A312" s="266">
        <v>24</v>
      </c>
      <c r="B312" s="283"/>
      <c r="C312" s="262"/>
      <c r="D312" s="295"/>
      <c r="E312" s="293"/>
      <c r="F312" s="75"/>
      <c r="G312" s="294"/>
      <c r="H312" s="263"/>
      <c r="I312" s="79"/>
      <c r="J312" s="79"/>
      <c r="K312" s="79"/>
      <c r="L312" s="79"/>
      <c r="M312" s="79"/>
      <c r="N312" s="79"/>
      <c r="O312" s="79"/>
      <c r="P312" s="79"/>
      <c r="Q312" s="57"/>
      <c r="R312" s="82"/>
      <c r="S312" s="82"/>
      <c r="T312" s="82"/>
      <c r="U312" s="82"/>
      <c r="V312" s="275"/>
      <c r="W312" s="83"/>
      <c r="X312" s="276"/>
    </row>
    <row r="313" spans="1:24" ht="34.5" customHeight="1">
      <c r="A313" s="266">
        <v>25</v>
      </c>
      <c r="B313" s="283"/>
      <c r="C313" s="262"/>
      <c r="D313" s="295"/>
      <c r="E313" s="293"/>
      <c r="F313" s="75"/>
      <c r="G313" s="294"/>
      <c r="H313" s="263"/>
      <c r="I313" s="79"/>
      <c r="J313" s="79"/>
      <c r="K313" s="79"/>
      <c r="L313" s="79"/>
      <c r="M313" s="79"/>
      <c r="N313" s="79"/>
      <c r="O313" s="79"/>
      <c r="P313" s="79"/>
      <c r="Q313" s="57"/>
      <c r="R313" s="82"/>
      <c r="S313" s="82"/>
      <c r="T313" s="82"/>
      <c r="U313" s="82"/>
      <c r="V313" s="275"/>
      <c r="W313" s="83"/>
      <c r="X313" s="276"/>
    </row>
    <row r="314" spans="1:24" ht="34.5" customHeight="1">
      <c r="A314" s="266">
        <v>26</v>
      </c>
      <c r="B314" s="283"/>
      <c r="C314" s="262"/>
      <c r="D314" s="295"/>
      <c r="E314" s="293"/>
      <c r="F314" s="75"/>
      <c r="G314" s="294"/>
      <c r="H314" s="263"/>
      <c r="I314" s="79"/>
      <c r="J314" s="79"/>
      <c r="K314" s="79"/>
      <c r="L314" s="79"/>
      <c r="M314" s="79"/>
      <c r="N314" s="79"/>
      <c r="O314" s="79"/>
      <c r="P314" s="79"/>
      <c r="Q314" s="57"/>
      <c r="R314" s="82"/>
      <c r="S314" s="82"/>
      <c r="T314" s="82"/>
      <c r="U314" s="82"/>
      <c r="V314" s="275"/>
      <c r="W314" s="83"/>
      <c r="X314" s="276"/>
    </row>
    <row r="315" spans="1:24" ht="34.5" customHeight="1">
      <c r="A315" s="266">
        <v>27</v>
      </c>
      <c r="B315" s="283"/>
      <c r="C315" s="262"/>
      <c r="D315" s="295"/>
      <c r="E315" s="293"/>
      <c r="F315" s="75"/>
      <c r="G315" s="294"/>
      <c r="H315" s="263"/>
      <c r="I315" s="79"/>
      <c r="J315" s="79"/>
      <c r="K315" s="79"/>
      <c r="L315" s="79"/>
      <c r="M315" s="79"/>
      <c r="N315" s="79"/>
      <c r="O315" s="79"/>
      <c r="P315" s="79"/>
      <c r="Q315" s="57"/>
      <c r="R315" s="82"/>
      <c r="S315" s="82"/>
      <c r="T315" s="82"/>
      <c r="U315" s="82"/>
      <c r="V315" s="275"/>
      <c r="W315" s="83"/>
      <c r="X315" s="276"/>
    </row>
    <row r="316" spans="1:24" ht="34.5" customHeight="1">
      <c r="A316" s="266">
        <v>28</v>
      </c>
      <c r="B316" s="283"/>
      <c r="C316" s="262"/>
      <c r="D316" s="295"/>
      <c r="E316" s="293"/>
      <c r="F316" s="75"/>
      <c r="G316" s="294"/>
      <c r="H316" s="263"/>
      <c r="I316" s="79"/>
      <c r="J316" s="79"/>
      <c r="K316" s="79"/>
      <c r="L316" s="79"/>
      <c r="M316" s="79"/>
      <c r="N316" s="79"/>
      <c r="O316" s="79"/>
      <c r="P316" s="79"/>
      <c r="Q316" s="57"/>
      <c r="R316" s="82"/>
      <c r="S316" s="82"/>
      <c r="T316" s="82"/>
      <c r="U316" s="82"/>
      <c r="V316" s="275"/>
      <c r="W316" s="83"/>
      <c r="X316" s="276"/>
    </row>
    <row r="317" spans="1:24" ht="34.5" customHeight="1">
      <c r="A317" s="266">
        <v>29</v>
      </c>
      <c r="B317" s="283"/>
      <c r="C317" s="262"/>
      <c r="D317" s="295"/>
      <c r="E317" s="293"/>
      <c r="F317" s="75"/>
      <c r="G317" s="294"/>
      <c r="H317" s="263"/>
      <c r="I317" s="79"/>
      <c r="J317" s="79"/>
      <c r="K317" s="79"/>
      <c r="L317" s="79"/>
      <c r="M317" s="79"/>
      <c r="N317" s="79"/>
      <c r="O317" s="79"/>
      <c r="P317" s="79"/>
      <c r="Q317" s="57"/>
      <c r="R317" s="82"/>
      <c r="S317" s="82"/>
      <c r="T317" s="82"/>
      <c r="U317" s="82"/>
      <c r="V317" s="275"/>
      <c r="W317" s="83"/>
      <c r="X317" s="276"/>
    </row>
    <row r="318" spans="1:24" ht="34.5" customHeight="1">
      <c r="A318" s="266">
        <v>30</v>
      </c>
      <c r="B318" s="283"/>
      <c r="C318" s="262"/>
      <c r="D318" s="295"/>
      <c r="E318" s="293"/>
      <c r="F318" s="75"/>
      <c r="G318" s="294"/>
      <c r="H318" s="263"/>
      <c r="I318" s="79"/>
      <c r="J318" s="79"/>
      <c r="K318" s="79"/>
      <c r="L318" s="79"/>
      <c r="M318" s="79"/>
      <c r="N318" s="79"/>
      <c r="O318" s="79"/>
      <c r="P318" s="79"/>
      <c r="Q318" s="57"/>
      <c r="R318" s="82"/>
      <c r="S318" s="82"/>
      <c r="T318" s="82"/>
      <c r="U318" s="82"/>
      <c r="V318" s="275"/>
      <c r="W318" s="83"/>
      <c r="X318" s="276"/>
    </row>
    <row r="319" spans="1:24" ht="34.5" customHeight="1">
      <c r="A319" s="266">
        <v>31</v>
      </c>
      <c r="B319" s="283"/>
      <c r="C319" s="262"/>
      <c r="D319" s="295"/>
      <c r="E319" s="293"/>
      <c r="F319" s="75"/>
      <c r="G319" s="294"/>
      <c r="H319" s="263"/>
      <c r="I319" s="79"/>
      <c r="J319" s="79"/>
      <c r="K319" s="79"/>
      <c r="L319" s="79"/>
      <c r="M319" s="79"/>
      <c r="N319" s="79"/>
      <c r="O319" s="79"/>
      <c r="P319" s="79"/>
      <c r="Q319" s="57"/>
      <c r="R319" s="82"/>
      <c r="S319" s="82"/>
      <c r="T319" s="82"/>
      <c r="U319" s="82"/>
      <c r="V319" s="275"/>
      <c r="W319" s="83"/>
      <c r="X319" s="276"/>
    </row>
    <row r="320" spans="1:24" ht="34.5" customHeight="1">
      <c r="A320" s="266">
        <v>32</v>
      </c>
      <c r="B320" s="283"/>
      <c r="C320" s="262"/>
      <c r="D320" s="295"/>
      <c r="E320" s="293"/>
      <c r="F320" s="75"/>
      <c r="G320" s="294"/>
      <c r="H320" s="263"/>
      <c r="I320" s="79"/>
      <c r="J320" s="79"/>
      <c r="K320" s="79"/>
      <c r="L320" s="79"/>
      <c r="M320" s="79"/>
      <c r="N320" s="79"/>
      <c r="O320" s="79"/>
      <c r="P320" s="79"/>
      <c r="Q320" s="57"/>
      <c r="R320" s="82"/>
      <c r="S320" s="82"/>
      <c r="T320" s="82"/>
      <c r="U320" s="82"/>
      <c r="V320" s="275"/>
      <c r="W320" s="83"/>
      <c r="X320" s="276"/>
    </row>
    <row r="321" spans="1:24" ht="34.5" customHeight="1">
      <c r="A321" s="266">
        <v>33</v>
      </c>
      <c r="B321" s="283"/>
      <c r="C321" s="262"/>
      <c r="D321" s="295"/>
      <c r="E321" s="293"/>
      <c r="F321" s="75"/>
      <c r="G321" s="294"/>
      <c r="H321" s="263"/>
      <c r="I321" s="79"/>
      <c r="J321" s="79"/>
      <c r="K321" s="79"/>
      <c r="L321" s="79"/>
      <c r="M321" s="79"/>
      <c r="N321" s="79"/>
      <c r="O321" s="79"/>
      <c r="P321" s="79"/>
      <c r="Q321" s="57"/>
      <c r="R321" s="82"/>
      <c r="S321" s="82"/>
      <c r="T321" s="82"/>
      <c r="U321" s="82"/>
      <c r="V321" s="275"/>
      <c r="W321" s="83"/>
      <c r="X321" s="276"/>
    </row>
    <row r="322" spans="1:24" ht="34.5" customHeight="1">
      <c r="A322" s="266">
        <v>34</v>
      </c>
      <c r="B322" s="283"/>
      <c r="C322" s="262"/>
      <c r="D322" s="295"/>
      <c r="E322" s="293"/>
      <c r="F322" s="75"/>
      <c r="G322" s="294"/>
      <c r="H322" s="263"/>
      <c r="I322" s="79"/>
      <c r="J322" s="79"/>
      <c r="K322" s="79"/>
      <c r="L322" s="79"/>
      <c r="M322" s="79"/>
      <c r="N322" s="79"/>
      <c r="O322" s="79"/>
      <c r="P322" s="79"/>
      <c r="Q322" s="57"/>
      <c r="R322" s="82"/>
      <c r="S322" s="82"/>
      <c r="T322" s="82"/>
      <c r="U322" s="82"/>
      <c r="V322" s="275"/>
      <c r="W322" s="83"/>
      <c r="X322" s="276"/>
    </row>
    <row r="323" spans="1:24" ht="34.5" customHeight="1">
      <c r="A323" s="266">
        <v>35</v>
      </c>
      <c r="B323" s="283"/>
      <c r="C323" s="262"/>
      <c r="D323" s="295"/>
      <c r="E323" s="293"/>
      <c r="F323" s="75"/>
      <c r="G323" s="294"/>
      <c r="H323" s="263"/>
      <c r="I323" s="79"/>
      <c r="J323" s="79"/>
      <c r="K323" s="79"/>
      <c r="L323" s="79"/>
      <c r="M323" s="79"/>
      <c r="N323" s="79"/>
      <c r="O323" s="79"/>
      <c r="P323" s="79"/>
      <c r="Q323" s="57"/>
      <c r="R323" s="82"/>
      <c r="S323" s="82"/>
      <c r="T323" s="82"/>
      <c r="U323" s="82"/>
      <c r="V323" s="275"/>
      <c r="W323" s="83"/>
      <c r="X323" s="276"/>
    </row>
    <row r="324" spans="1:24" ht="34.5" customHeight="1">
      <c r="A324" s="266">
        <v>36</v>
      </c>
      <c r="B324" s="283"/>
      <c r="C324" s="262"/>
      <c r="D324" s="295"/>
      <c r="E324" s="293"/>
      <c r="F324" s="75"/>
      <c r="G324" s="294"/>
      <c r="H324" s="263"/>
      <c r="I324" s="79"/>
      <c r="J324" s="79"/>
      <c r="K324" s="79"/>
      <c r="L324" s="79"/>
      <c r="M324" s="79"/>
      <c r="N324" s="79"/>
      <c r="O324" s="79"/>
      <c r="P324" s="79"/>
      <c r="Q324" s="57"/>
      <c r="R324" s="82"/>
      <c r="S324" s="82"/>
      <c r="T324" s="82"/>
      <c r="U324" s="82"/>
      <c r="V324" s="275"/>
      <c r="W324" s="83"/>
      <c r="X324" s="276"/>
    </row>
    <row r="325" spans="1:24" ht="51" customHeight="1">
      <c r="A325" s="266">
        <v>37</v>
      </c>
      <c r="B325" s="283"/>
      <c r="C325" s="262"/>
      <c r="D325" s="295"/>
      <c r="E325" s="293"/>
      <c r="F325" s="75"/>
      <c r="G325" s="294"/>
      <c r="H325" s="263"/>
      <c r="I325" s="79"/>
      <c r="J325" s="79"/>
      <c r="K325" s="79"/>
      <c r="L325" s="79"/>
      <c r="M325" s="79"/>
      <c r="N325" s="79"/>
      <c r="O325" s="79"/>
      <c r="P325" s="79"/>
      <c r="Q325" s="57"/>
      <c r="R325" s="82"/>
      <c r="S325" s="82"/>
      <c r="T325" s="82"/>
      <c r="U325" s="82"/>
      <c r="V325" s="275"/>
      <c r="W325" s="83"/>
      <c r="X325" s="276"/>
    </row>
    <row r="326" spans="1:24" ht="27.75" customHeight="1">
      <c r="A326" s="14"/>
      <c r="B326" s="19"/>
      <c r="C326" s="20"/>
      <c r="D326" s="19"/>
      <c r="E326" s="20"/>
      <c r="F326" s="17"/>
      <c r="G326" s="21">
        <f>SUM(I326:P326)</f>
        <v>0</v>
      </c>
      <c r="H326" s="21"/>
      <c r="I326" s="51">
        <f t="shared" ref="I326:P326" si="1">SUM(I289:I325)</f>
        <v>0</v>
      </c>
      <c r="J326" s="51">
        <f t="shared" si="1"/>
        <v>0</v>
      </c>
      <c r="K326" s="51">
        <f t="shared" si="1"/>
        <v>0</v>
      </c>
      <c r="L326" s="51">
        <f t="shared" si="1"/>
        <v>0</v>
      </c>
      <c r="M326" s="51">
        <f t="shared" si="1"/>
        <v>0</v>
      </c>
      <c r="N326" s="51">
        <f t="shared" si="1"/>
        <v>0</v>
      </c>
      <c r="O326" s="51">
        <f t="shared" si="1"/>
        <v>0</v>
      </c>
      <c r="P326" s="51">
        <f t="shared" si="1"/>
        <v>0</v>
      </c>
      <c r="Q326" s="57"/>
      <c r="R326" s="58"/>
      <c r="S326" s="58"/>
      <c r="T326" s="58"/>
      <c r="U326" s="58"/>
      <c r="V326" s="254"/>
      <c r="W326" s="59"/>
      <c r="X326" s="60"/>
    </row>
    <row r="327" spans="1:24" ht="27.75" customHeight="1">
      <c r="A327" s="268" t="s">
        <v>375</v>
      </c>
      <c r="B327" s="269"/>
      <c r="C327" s="269"/>
      <c r="D327" s="269"/>
      <c r="E327" s="269"/>
      <c r="F327" s="269"/>
      <c r="G327" s="267"/>
      <c r="H327" s="267"/>
      <c r="I327" s="267"/>
      <c r="J327" s="267"/>
      <c r="K327" s="267"/>
      <c r="L327" s="267"/>
      <c r="M327" s="267"/>
      <c r="N327" s="267"/>
      <c r="O327" s="267"/>
      <c r="P327" s="270"/>
      <c r="Q327" s="271"/>
      <c r="R327" s="272"/>
      <c r="S327" s="501">
        <f>G349</f>
        <v>0</v>
      </c>
      <c r="T327" s="501"/>
      <c r="U327" s="502" t="s">
        <v>206</v>
      </c>
      <c r="V327" s="502"/>
      <c r="W327" s="260"/>
      <c r="X327" s="261"/>
    </row>
    <row r="328" spans="1:24" ht="27.75" customHeight="1">
      <c r="A328" s="266">
        <v>1</v>
      </c>
      <c r="B328" s="296"/>
      <c r="C328" s="16"/>
      <c r="D328" s="15"/>
      <c r="E328" s="255"/>
      <c r="F328" s="17"/>
      <c r="G328" s="297"/>
      <c r="H328" s="278"/>
      <c r="I328" s="279"/>
      <c r="J328" s="279"/>
      <c r="K328" s="279"/>
      <c r="L328" s="279"/>
      <c r="M328" s="279"/>
      <c r="N328" s="279"/>
      <c r="O328" s="279"/>
      <c r="P328" s="279"/>
      <c r="Q328" s="280"/>
      <c r="R328" s="281"/>
      <c r="S328" s="281"/>
      <c r="T328" s="281"/>
      <c r="U328" s="281"/>
      <c r="V328" s="277"/>
      <c r="W328" s="258"/>
      <c r="X328" s="259"/>
    </row>
    <row r="329" spans="1:24" ht="27.75" customHeight="1">
      <c r="A329" s="266">
        <v>2</v>
      </c>
      <c r="B329" s="296"/>
      <c r="C329" s="16"/>
      <c r="D329" s="15"/>
      <c r="E329" s="255"/>
      <c r="F329" s="17"/>
      <c r="G329" s="297"/>
      <c r="H329" s="278"/>
      <c r="I329" s="79"/>
      <c r="J329" s="279"/>
      <c r="K329" s="79"/>
      <c r="L329" s="79"/>
      <c r="M329" s="79"/>
      <c r="N329" s="79"/>
      <c r="O329" s="79"/>
      <c r="P329" s="79"/>
      <c r="Q329" s="57"/>
      <c r="R329" s="82"/>
      <c r="S329" s="82"/>
      <c r="T329" s="281"/>
      <c r="U329" s="82"/>
      <c r="V329" s="277"/>
      <c r="W329" s="83"/>
      <c r="X329" s="276"/>
    </row>
    <row r="330" spans="1:24" ht="27.75" customHeight="1">
      <c r="A330" s="266">
        <v>3</v>
      </c>
      <c r="B330" s="296"/>
      <c r="C330" s="16"/>
      <c r="D330" s="15"/>
      <c r="E330" s="255"/>
      <c r="F330" s="17"/>
      <c r="G330" s="297"/>
      <c r="H330" s="278"/>
      <c r="I330" s="79"/>
      <c r="J330" s="279"/>
      <c r="K330" s="79"/>
      <c r="L330" s="79"/>
      <c r="M330" s="79"/>
      <c r="N330" s="79"/>
      <c r="O330" s="79"/>
      <c r="P330" s="79"/>
      <c r="Q330" s="57"/>
      <c r="R330" s="82"/>
      <c r="S330" s="82"/>
      <c r="T330" s="281"/>
      <c r="U330" s="82"/>
      <c r="V330" s="277"/>
      <c r="W330" s="83"/>
      <c r="X330" s="276"/>
    </row>
    <row r="331" spans="1:24" ht="27.75" customHeight="1">
      <c r="A331" s="266">
        <v>4</v>
      </c>
      <c r="B331" s="296"/>
      <c r="C331" s="16"/>
      <c r="D331" s="15"/>
      <c r="E331" s="255"/>
      <c r="F331" s="17"/>
      <c r="G331" s="297"/>
      <c r="H331" s="278"/>
      <c r="I331" s="79"/>
      <c r="J331" s="279"/>
      <c r="K331" s="79"/>
      <c r="L331" s="79"/>
      <c r="M331" s="79"/>
      <c r="N331" s="79"/>
      <c r="O331" s="79"/>
      <c r="P331" s="79"/>
      <c r="Q331" s="57"/>
      <c r="R331" s="82"/>
      <c r="S331" s="82"/>
      <c r="T331" s="281"/>
      <c r="U331" s="82"/>
      <c r="V331" s="277"/>
      <c r="W331" s="83"/>
      <c r="X331" s="276"/>
    </row>
    <row r="332" spans="1:24" ht="27.75" customHeight="1">
      <c r="A332" s="266">
        <v>5</v>
      </c>
      <c r="B332" s="296"/>
      <c r="C332" s="16"/>
      <c r="D332" s="15"/>
      <c r="E332" s="255"/>
      <c r="F332" s="17"/>
      <c r="G332" s="297"/>
      <c r="H332" s="278"/>
      <c r="I332" s="79"/>
      <c r="J332" s="279"/>
      <c r="K332" s="79"/>
      <c r="L332" s="79"/>
      <c r="M332" s="79"/>
      <c r="N332" s="79"/>
      <c r="O332" s="79"/>
      <c r="P332" s="79"/>
      <c r="Q332" s="57"/>
      <c r="R332" s="82"/>
      <c r="S332" s="82"/>
      <c r="T332" s="281"/>
      <c r="U332" s="82"/>
      <c r="V332" s="277"/>
      <c r="W332" s="83"/>
      <c r="X332" s="276"/>
    </row>
    <row r="333" spans="1:24" ht="27.75" customHeight="1">
      <c r="A333" s="266">
        <v>6</v>
      </c>
      <c r="B333" s="296"/>
      <c r="C333" s="16"/>
      <c r="D333" s="15"/>
      <c r="E333" s="255"/>
      <c r="F333" s="17"/>
      <c r="G333" s="297"/>
      <c r="H333" s="278"/>
      <c r="I333" s="79"/>
      <c r="J333" s="279"/>
      <c r="K333" s="79"/>
      <c r="L333" s="79"/>
      <c r="M333" s="79"/>
      <c r="N333" s="79"/>
      <c r="O333" s="79"/>
      <c r="P333" s="79"/>
      <c r="Q333" s="57"/>
      <c r="R333" s="82"/>
      <c r="S333" s="82"/>
      <c r="T333" s="281"/>
      <c r="U333" s="82"/>
      <c r="V333" s="277"/>
      <c r="W333" s="83"/>
      <c r="X333" s="276"/>
    </row>
    <row r="334" spans="1:24" ht="27.75" customHeight="1">
      <c r="A334" s="266">
        <v>7</v>
      </c>
      <c r="B334" s="296"/>
      <c r="C334" s="16"/>
      <c r="D334" s="15"/>
      <c r="E334" s="255"/>
      <c r="F334" s="17"/>
      <c r="G334" s="297"/>
      <c r="H334" s="278"/>
      <c r="I334" s="79"/>
      <c r="J334" s="279"/>
      <c r="K334" s="79"/>
      <c r="L334" s="79"/>
      <c r="M334" s="79"/>
      <c r="N334" s="79"/>
      <c r="O334" s="79"/>
      <c r="P334" s="79"/>
      <c r="Q334" s="57"/>
      <c r="R334" s="82"/>
      <c r="S334" s="82"/>
      <c r="T334" s="281"/>
      <c r="U334" s="82"/>
      <c r="V334" s="277"/>
      <c r="W334" s="83"/>
      <c r="X334" s="276"/>
    </row>
    <row r="335" spans="1:24" ht="27.75" customHeight="1">
      <c r="A335" s="266">
        <v>8</v>
      </c>
      <c r="B335" s="296"/>
      <c r="C335" s="16"/>
      <c r="D335" s="15"/>
      <c r="E335" s="255"/>
      <c r="F335" s="17"/>
      <c r="G335" s="297"/>
      <c r="H335" s="278"/>
      <c r="I335" s="79"/>
      <c r="J335" s="279"/>
      <c r="K335" s="79"/>
      <c r="L335" s="79"/>
      <c r="M335" s="79"/>
      <c r="N335" s="79"/>
      <c r="O335" s="79"/>
      <c r="P335" s="284"/>
      <c r="Q335" s="57"/>
      <c r="R335" s="82"/>
      <c r="S335" s="82"/>
      <c r="T335" s="281"/>
      <c r="U335" s="82"/>
      <c r="V335" s="277"/>
      <c r="W335" s="264"/>
      <c r="X335" s="265"/>
    </row>
    <row r="336" spans="1:24" ht="45.6" customHeight="1">
      <c r="A336" s="266">
        <v>9</v>
      </c>
      <c r="B336" s="296"/>
      <c r="C336" s="16"/>
      <c r="D336" s="15"/>
      <c r="E336" s="255"/>
      <c r="F336" s="17"/>
      <c r="G336" s="297"/>
      <c r="H336" s="278"/>
      <c r="I336" s="79"/>
      <c r="J336" s="279"/>
      <c r="K336" s="79"/>
      <c r="L336" s="79"/>
      <c r="M336" s="79"/>
      <c r="N336" s="79"/>
      <c r="O336" s="79"/>
      <c r="P336" s="79"/>
      <c r="Q336" s="57"/>
      <c r="R336" s="82"/>
      <c r="S336" s="82"/>
      <c r="T336" s="281"/>
      <c r="U336" s="82"/>
      <c r="V336" s="277"/>
      <c r="W336" s="83"/>
      <c r="X336" s="84"/>
    </row>
    <row r="337" spans="1:24" ht="42" customHeight="1">
      <c r="A337" s="266">
        <v>10</v>
      </c>
      <c r="B337" s="296"/>
      <c r="C337" s="16"/>
      <c r="D337" s="15"/>
      <c r="E337" s="255"/>
      <c r="F337" s="17"/>
      <c r="G337" s="297"/>
      <c r="H337" s="278"/>
      <c r="I337" s="79"/>
      <c r="J337" s="279"/>
      <c r="K337" s="79"/>
      <c r="L337" s="79"/>
      <c r="M337" s="79"/>
      <c r="N337" s="79"/>
      <c r="O337" s="79"/>
      <c r="P337" s="79"/>
      <c r="Q337" s="57"/>
      <c r="R337" s="82"/>
      <c r="S337" s="82"/>
      <c r="T337" s="281"/>
      <c r="U337" s="82"/>
      <c r="V337" s="277"/>
      <c r="W337" s="83"/>
      <c r="X337" s="84"/>
    </row>
    <row r="338" spans="1:24" ht="37.5" customHeight="1">
      <c r="A338" s="266">
        <v>11</v>
      </c>
      <c r="B338" s="296"/>
      <c r="C338" s="16"/>
      <c r="D338" s="15"/>
      <c r="E338" s="255"/>
      <c r="F338" s="17"/>
      <c r="G338" s="297"/>
      <c r="H338" s="278"/>
      <c r="I338" s="79"/>
      <c r="J338" s="279"/>
      <c r="K338" s="79"/>
      <c r="L338" s="79"/>
      <c r="M338" s="79"/>
      <c r="N338" s="79"/>
      <c r="O338" s="79"/>
      <c r="P338" s="79"/>
      <c r="Q338" s="57"/>
      <c r="R338" s="82"/>
      <c r="S338" s="82"/>
      <c r="T338" s="281"/>
      <c r="U338" s="82"/>
      <c r="V338" s="277"/>
      <c r="W338" s="83"/>
      <c r="X338" s="84"/>
    </row>
    <row r="339" spans="1:24" ht="35.450000000000003" customHeight="1">
      <c r="A339" s="266">
        <v>12</v>
      </c>
      <c r="B339" s="296"/>
      <c r="C339" s="16"/>
      <c r="D339" s="15"/>
      <c r="E339" s="255"/>
      <c r="F339" s="17"/>
      <c r="G339" s="297"/>
      <c r="H339" s="278"/>
      <c r="I339" s="79"/>
      <c r="J339" s="279"/>
      <c r="K339" s="79"/>
      <c r="L339" s="79"/>
      <c r="M339" s="79"/>
      <c r="N339" s="79"/>
      <c r="O339" s="79"/>
      <c r="P339" s="79"/>
      <c r="Q339" s="57"/>
      <c r="R339" s="82"/>
      <c r="S339" s="82"/>
      <c r="T339" s="281"/>
      <c r="U339" s="82"/>
      <c r="V339" s="277"/>
      <c r="W339" s="83"/>
      <c r="X339" s="84"/>
    </row>
    <row r="340" spans="1:24" ht="36.6" customHeight="1">
      <c r="A340" s="266">
        <v>13</v>
      </c>
      <c r="B340" s="296"/>
      <c r="C340" s="16"/>
      <c r="D340" s="15"/>
      <c r="E340" s="255"/>
      <c r="F340" s="17"/>
      <c r="G340" s="297"/>
      <c r="H340" s="278"/>
      <c r="I340" s="79"/>
      <c r="J340" s="279"/>
      <c r="K340" s="79"/>
      <c r="L340" s="79"/>
      <c r="M340" s="79"/>
      <c r="N340" s="79"/>
      <c r="O340" s="79"/>
      <c r="P340" s="79"/>
      <c r="Q340" s="57"/>
      <c r="R340" s="82"/>
      <c r="S340" s="82"/>
      <c r="T340" s="281"/>
      <c r="U340" s="82"/>
      <c r="V340" s="277"/>
      <c r="W340" s="83"/>
      <c r="X340" s="84"/>
    </row>
    <row r="341" spans="1:24" ht="41.1" customHeight="1">
      <c r="A341" s="266">
        <v>14</v>
      </c>
      <c r="B341" s="296"/>
      <c r="C341" s="16"/>
      <c r="D341" s="15"/>
      <c r="E341" s="255"/>
      <c r="F341" s="17"/>
      <c r="G341" s="297"/>
      <c r="H341" s="278"/>
      <c r="I341" s="79"/>
      <c r="J341" s="279"/>
      <c r="K341" s="79"/>
      <c r="L341" s="79"/>
      <c r="M341" s="79"/>
      <c r="N341" s="79"/>
      <c r="O341" s="79"/>
      <c r="P341" s="79"/>
      <c r="Q341" s="57"/>
      <c r="R341" s="82"/>
      <c r="S341" s="82"/>
      <c r="T341" s="281"/>
      <c r="U341" s="82"/>
      <c r="V341" s="277"/>
      <c r="W341" s="83"/>
      <c r="X341" s="84"/>
    </row>
    <row r="342" spans="1:24" ht="51.95" customHeight="1">
      <c r="A342" s="266">
        <v>15</v>
      </c>
      <c r="B342" s="296"/>
      <c r="C342" s="16"/>
      <c r="D342" s="15"/>
      <c r="E342" s="255"/>
      <c r="F342" s="17"/>
      <c r="G342" s="297"/>
      <c r="H342" s="278"/>
      <c r="I342" s="79"/>
      <c r="J342" s="279"/>
      <c r="K342" s="79"/>
      <c r="L342" s="79"/>
      <c r="M342" s="79"/>
      <c r="N342" s="79"/>
      <c r="O342" s="79"/>
      <c r="P342" s="79"/>
      <c r="Q342" s="57"/>
      <c r="R342" s="82"/>
      <c r="S342" s="82"/>
      <c r="T342" s="281"/>
      <c r="U342" s="82"/>
      <c r="V342" s="277"/>
      <c r="W342" s="83"/>
      <c r="X342" s="84"/>
    </row>
    <row r="343" spans="1:24" ht="27.75" customHeight="1">
      <c r="A343" s="266">
        <v>16</v>
      </c>
      <c r="B343" s="296"/>
      <c r="C343" s="16"/>
      <c r="D343" s="15"/>
      <c r="E343" s="255"/>
      <c r="F343" s="17"/>
      <c r="G343" s="297"/>
      <c r="H343" s="278"/>
      <c r="I343" s="79"/>
      <c r="J343" s="279"/>
      <c r="K343" s="79"/>
      <c r="L343" s="79"/>
      <c r="M343" s="79"/>
      <c r="N343" s="79"/>
      <c r="O343" s="79"/>
      <c r="P343" s="79"/>
      <c r="Q343" s="57"/>
      <c r="R343" s="82"/>
      <c r="S343" s="82"/>
      <c r="T343" s="281"/>
      <c r="U343" s="82"/>
      <c r="V343" s="277"/>
      <c r="W343" s="83"/>
      <c r="X343" s="84"/>
    </row>
    <row r="344" spans="1:24" ht="36.6" customHeight="1">
      <c r="A344" s="266">
        <v>17</v>
      </c>
      <c r="B344" s="296"/>
      <c r="C344" s="16"/>
      <c r="D344" s="15"/>
      <c r="E344" s="255"/>
      <c r="F344" s="17"/>
      <c r="G344" s="297"/>
      <c r="H344" s="278"/>
      <c r="I344" s="79"/>
      <c r="J344" s="279"/>
      <c r="K344" s="79"/>
      <c r="L344" s="79"/>
      <c r="M344" s="79"/>
      <c r="N344" s="79"/>
      <c r="O344" s="79"/>
      <c r="P344" s="79"/>
      <c r="Q344" s="57"/>
      <c r="R344" s="82"/>
      <c r="S344" s="82"/>
      <c r="T344" s="281"/>
      <c r="U344" s="82"/>
      <c r="V344" s="277"/>
      <c r="W344" s="83"/>
      <c r="X344" s="84"/>
    </row>
    <row r="345" spans="1:24" ht="41.1" customHeight="1">
      <c r="A345" s="266">
        <v>18</v>
      </c>
      <c r="B345" s="296"/>
      <c r="C345" s="16"/>
      <c r="D345" s="15"/>
      <c r="E345" s="255"/>
      <c r="F345" s="17"/>
      <c r="G345" s="297"/>
      <c r="H345" s="278"/>
      <c r="I345" s="79"/>
      <c r="J345" s="279"/>
      <c r="K345" s="79"/>
      <c r="L345" s="79"/>
      <c r="M345" s="79"/>
      <c r="N345" s="79"/>
      <c r="O345" s="79"/>
      <c r="P345" s="79"/>
      <c r="Q345" s="57"/>
      <c r="R345" s="82"/>
      <c r="S345" s="82"/>
      <c r="T345" s="281"/>
      <c r="U345" s="82"/>
      <c r="V345" s="277"/>
      <c r="W345" s="83"/>
      <c r="X345" s="84"/>
    </row>
    <row r="346" spans="1:24" ht="27.75" customHeight="1">
      <c r="A346" s="266">
        <v>19</v>
      </c>
      <c r="B346" s="296"/>
      <c r="C346" s="16"/>
      <c r="D346" s="15"/>
      <c r="E346" s="255"/>
      <c r="F346" s="17"/>
      <c r="G346" s="297"/>
      <c r="H346" s="278"/>
      <c r="I346" s="79"/>
      <c r="J346" s="279"/>
      <c r="K346" s="79"/>
      <c r="L346" s="79"/>
      <c r="M346" s="79"/>
      <c r="N346" s="79"/>
      <c r="O346" s="79"/>
      <c r="P346" s="79"/>
      <c r="Q346" s="57"/>
      <c r="R346" s="82"/>
      <c r="S346" s="82"/>
      <c r="T346" s="281"/>
      <c r="U346" s="82"/>
      <c r="V346" s="277"/>
      <c r="W346" s="83"/>
      <c r="X346" s="84"/>
    </row>
    <row r="347" spans="1:24" ht="27.75" customHeight="1">
      <c r="A347" s="266">
        <v>20</v>
      </c>
      <c r="B347" s="296"/>
      <c r="C347" s="16"/>
      <c r="D347" s="15"/>
      <c r="E347" s="255"/>
      <c r="F347" s="17"/>
      <c r="G347" s="297"/>
      <c r="H347" s="278"/>
      <c r="I347" s="79"/>
      <c r="J347" s="279"/>
      <c r="K347" s="79"/>
      <c r="L347" s="79"/>
      <c r="M347" s="79"/>
      <c r="N347" s="79"/>
      <c r="O347" s="79"/>
      <c r="P347" s="79"/>
      <c r="Q347" s="57"/>
      <c r="R347" s="82"/>
      <c r="S347" s="82"/>
      <c r="T347" s="281"/>
      <c r="U347" s="82"/>
      <c r="V347" s="277"/>
      <c r="W347" s="83"/>
      <c r="X347" s="84"/>
    </row>
    <row r="348" spans="1:24" ht="27.75" customHeight="1">
      <c r="A348" s="266">
        <v>21</v>
      </c>
      <c r="B348" s="296"/>
      <c r="C348" s="16"/>
      <c r="D348" s="15"/>
      <c r="E348" s="255"/>
      <c r="F348" s="17"/>
      <c r="G348" s="297"/>
      <c r="H348" s="278"/>
      <c r="I348" s="79"/>
      <c r="J348" s="279"/>
      <c r="K348" s="79"/>
      <c r="L348" s="79"/>
      <c r="M348" s="79"/>
      <c r="N348" s="79"/>
      <c r="O348" s="79"/>
      <c r="P348" s="79"/>
      <c r="Q348" s="57"/>
      <c r="R348" s="82"/>
      <c r="S348" s="82"/>
      <c r="T348" s="281"/>
      <c r="U348" s="82"/>
      <c r="V348" s="277"/>
      <c r="W348" s="83"/>
      <c r="X348" s="84"/>
    </row>
    <row r="349" spans="1:24" ht="27.75" customHeight="1">
      <c r="A349" s="14"/>
      <c r="B349" s="61"/>
      <c r="C349" s="73"/>
      <c r="D349" s="61"/>
      <c r="E349" s="73"/>
      <c r="F349" s="17"/>
      <c r="G349" s="21">
        <f>SUM(I349:P349)</f>
        <v>0</v>
      </c>
      <c r="H349" s="21"/>
      <c r="I349" s="51">
        <f>SUM(I327:I348)</f>
        <v>0</v>
      </c>
      <c r="J349" s="51">
        <f>SUM(J328:J348)</f>
        <v>0</v>
      </c>
      <c r="K349" s="51">
        <f>SUM(K328:K335)</f>
        <v>0</v>
      </c>
      <c r="L349" s="51">
        <f>SUM(L328:L335)</f>
        <v>0</v>
      </c>
      <c r="M349" s="51">
        <f>SUM(M328:M348)</f>
        <v>0</v>
      </c>
      <c r="N349" s="51">
        <f>SUM(N328:N335)</f>
        <v>0</v>
      </c>
      <c r="O349" s="51">
        <f>SUM(O328:O335)</f>
        <v>0</v>
      </c>
      <c r="P349" s="51">
        <f>SUM(P328:P335)</f>
        <v>0</v>
      </c>
      <c r="Q349" s="57"/>
      <c r="R349" s="58"/>
      <c r="S349" s="58"/>
      <c r="T349" s="58"/>
      <c r="U349" s="58"/>
      <c r="V349" s="254"/>
      <c r="W349" s="59"/>
      <c r="X349" s="60"/>
    </row>
    <row r="350" spans="1:24" ht="27.75" customHeight="1">
      <c r="A350" s="87" t="s">
        <v>377</v>
      </c>
      <c r="B350" s="88"/>
      <c r="C350" s="88"/>
      <c r="D350" s="88"/>
      <c r="E350" s="88"/>
      <c r="F350" s="88"/>
      <c r="G350" s="88"/>
      <c r="H350" s="88"/>
      <c r="I350" s="88"/>
      <c r="J350" s="88"/>
      <c r="K350" s="88"/>
      <c r="L350" s="88"/>
      <c r="M350" s="88"/>
      <c r="N350" s="88"/>
      <c r="O350" s="88"/>
      <c r="P350" s="89"/>
      <c r="Q350" s="90"/>
      <c r="R350" s="91"/>
      <c r="S350" s="501">
        <f>G379</f>
        <v>0</v>
      </c>
      <c r="T350" s="501"/>
      <c r="U350" s="522" t="s">
        <v>206</v>
      </c>
      <c r="V350" s="522"/>
      <c r="W350" s="92"/>
      <c r="X350" s="92"/>
    </row>
    <row r="351" spans="1:24" ht="27.75" customHeight="1">
      <c r="A351" s="14">
        <v>1</v>
      </c>
      <c r="B351" s="307" t="s">
        <v>395</v>
      </c>
      <c r="C351" s="16"/>
      <c r="D351" s="15"/>
      <c r="E351" s="253"/>
      <c r="F351" s="304"/>
      <c r="G351" s="315"/>
      <c r="H351" s="18"/>
      <c r="I351" s="50"/>
      <c r="J351" s="50"/>
      <c r="K351" s="50"/>
      <c r="L351" s="50"/>
      <c r="M351" s="50"/>
      <c r="N351" s="50"/>
      <c r="O351" s="50"/>
      <c r="P351" s="50"/>
      <c r="Q351" s="57"/>
      <c r="R351" s="58"/>
      <c r="S351" s="58"/>
      <c r="T351" s="58"/>
      <c r="U351" s="58"/>
      <c r="V351" s="305"/>
      <c r="W351" s="59"/>
      <c r="X351" s="60"/>
    </row>
    <row r="352" spans="1:24" ht="27.75" customHeight="1">
      <c r="A352" s="14">
        <v>2</v>
      </c>
      <c r="B352" s="306" t="s">
        <v>395</v>
      </c>
      <c r="C352" s="16"/>
      <c r="D352" s="15"/>
      <c r="E352" s="253"/>
      <c r="F352" s="304"/>
      <c r="G352" s="315"/>
      <c r="H352" s="18"/>
      <c r="I352" s="50"/>
      <c r="J352" s="50"/>
      <c r="K352" s="50"/>
      <c r="L352" s="50"/>
      <c r="M352" s="50"/>
      <c r="N352" s="50"/>
      <c r="O352" s="50"/>
      <c r="P352" s="50"/>
      <c r="Q352" s="57"/>
      <c r="R352" s="58"/>
      <c r="S352" s="58"/>
      <c r="T352" s="58"/>
      <c r="U352" s="58"/>
      <c r="V352" s="306"/>
      <c r="W352" s="59"/>
      <c r="X352" s="60"/>
    </row>
    <row r="353" spans="1:24" ht="27.75" customHeight="1">
      <c r="A353" s="14">
        <v>3</v>
      </c>
      <c r="B353" s="306" t="s">
        <v>395</v>
      </c>
      <c r="C353" s="16"/>
      <c r="D353" s="15"/>
      <c r="E353" s="253"/>
      <c r="F353" s="304"/>
      <c r="G353" s="315"/>
      <c r="H353" s="18"/>
      <c r="I353" s="50"/>
      <c r="J353" s="50"/>
      <c r="K353" s="50"/>
      <c r="L353" s="50"/>
      <c r="M353" s="50"/>
      <c r="N353" s="50"/>
      <c r="O353" s="50"/>
      <c r="P353" s="50"/>
      <c r="Q353" s="57"/>
      <c r="R353" s="58"/>
      <c r="S353" s="58"/>
      <c r="T353" s="58"/>
      <c r="U353" s="58"/>
      <c r="V353" s="306"/>
      <c r="W353" s="59"/>
      <c r="X353" s="60"/>
    </row>
    <row r="354" spans="1:24" ht="27.75" customHeight="1">
      <c r="A354" s="14">
        <v>4</v>
      </c>
      <c r="B354" s="306" t="s">
        <v>395</v>
      </c>
      <c r="C354" s="16"/>
      <c r="D354" s="15"/>
      <c r="E354" s="253"/>
      <c r="F354" s="304"/>
      <c r="G354" s="315"/>
      <c r="H354" s="18"/>
      <c r="I354" s="50"/>
      <c r="J354" s="50"/>
      <c r="K354" s="50"/>
      <c r="L354" s="50"/>
      <c r="M354" s="50"/>
      <c r="N354" s="50"/>
      <c r="O354" s="50"/>
      <c r="P354" s="50"/>
      <c r="Q354" s="57"/>
      <c r="R354" s="58"/>
      <c r="S354" s="58"/>
      <c r="T354" s="58"/>
      <c r="U354" s="58"/>
      <c r="V354" s="306"/>
      <c r="W354" s="258"/>
      <c r="X354" s="298"/>
    </row>
    <row r="355" spans="1:24" ht="27.75" customHeight="1">
      <c r="A355" s="14">
        <v>5</v>
      </c>
      <c r="B355" s="306" t="s">
        <v>395</v>
      </c>
      <c r="C355" s="16"/>
      <c r="D355" s="15"/>
      <c r="E355" s="253"/>
      <c r="F355" s="304"/>
      <c r="G355" s="315"/>
      <c r="H355" s="18"/>
      <c r="I355" s="50"/>
      <c r="J355" s="50"/>
      <c r="K355" s="50"/>
      <c r="L355" s="50"/>
      <c r="M355" s="50"/>
      <c r="N355" s="50"/>
      <c r="O355" s="50"/>
      <c r="P355" s="50"/>
      <c r="Q355" s="57"/>
      <c r="R355" s="58"/>
      <c r="S355" s="58"/>
      <c r="T355" s="58"/>
      <c r="U355" s="58"/>
      <c r="V355" s="306"/>
      <c r="W355" s="258"/>
      <c r="X355" s="298"/>
    </row>
    <row r="356" spans="1:24" ht="27.75" customHeight="1">
      <c r="A356" s="14">
        <v>6</v>
      </c>
      <c r="B356" s="306" t="s">
        <v>395</v>
      </c>
      <c r="C356" s="16"/>
      <c r="D356" s="15"/>
      <c r="E356" s="253"/>
      <c r="F356" s="304"/>
      <c r="G356" s="315"/>
      <c r="H356" s="18"/>
      <c r="I356" s="50"/>
      <c r="J356" s="50"/>
      <c r="K356" s="50"/>
      <c r="L356" s="50"/>
      <c r="M356" s="50"/>
      <c r="N356" s="50"/>
      <c r="O356" s="50"/>
      <c r="P356" s="50"/>
      <c r="Q356" s="57"/>
      <c r="R356" s="58"/>
      <c r="S356" s="58"/>
      <c r="T356" s="58"/>
      <c r="U356" s="58"/>
      <c r="V356" s="306"/>
      <c r="W356" s="258"/>
      <c r="X356" s="298"/>
    </row>
    <row r="357" spans="1:24" ht="27.75" customHeight="1">
      <c r="A357" s="14">
        <v>7</v>
      </c>
      <c r="B357" s="306" t="s">
        <v>395</v>
      </c>
      <c r="C357" s="16"/>
      <c r="D357" s="15"/>
      <c r="E357" s="253"/>
      <c r="F357" s="304"/>
      <c r="G357" s="315"/>
      <c r="H357" s="18"/>
      <c r="I357" s="50"/>
      <c r="J357" s="50"/>
      <c r="K357" s="50"/>
      <c r="L357" s="50"/>
      <c r="M357" s="50"/>
      <c r="N357" s="50"/>
      <c r="O357" s="50"/>
      <c r="P357" s="50"/>
      <c r="Q357" s="57"/>
      <c r="R357" s="58"/>
      <c r="S357" s="58"/>
      <c r="T357" s="58"/>
      <c r="U357" s="58"/>
      <c r="V357" s="306"/>
      <c r="W357" s="258"/>
      <c r="X357" s="298"/>
    </row>
    <row r="358" spans="1:24" ht="27.75" customHeight="1">
      <c r="A358" s="14">
        <v>8</v>
      </c>
      <c r="B358" s="306" t="s">
        <v>395</v>
      </c>
      <c r="C358" s="16"/>
      <c r="D358" s="15"/>
      <c r="E358" s="253"/>
      <c r="F358" s="304"/>
      <c r="G358" s="315"/>
      <c r="H358" s="18"/>
      <c r="I358" s="50"/>
      <c r="J358" s="50"/>
      <c r="K358" s="50"/>
      <c r="L358" s="50"/>
      <c r="M358" s="50"/>
      <c r="N358" s="50"/>
      <c r="O358" s="50"/>
      <c r="P358" s="50"/>
      <c r="Q358" s="57"/>
      <c r="R358" s="58"/>
      <c r="S358" s="58"/>
      <c r="T358" s="58"/>
      <c r="U358" s="58"/>
      <c r="V358" s="306"/>
      <c r="W358" s="258"/>
      <c r="X358" s="298"/>
    </row>
    <row r="359" spans="1:24" ht="27.75" customHeight="1">
      <c r="A359" s="14">
        <v>9</v>
      </c>
      <c r="B359" s="306" t="s">
        <v>395</v>
      </c>
      <c r="C359" s="16"/>
      <c r="D359" s="15"/>
      <c r="E359" s="253"/>
      <c r="F359" s="304"/>
      <c r="G359" s="315"/>
      <c r="H359" s="18"/>
      <c r="I359" s="50"/>
      <c r="J359" s="50"/>
      <c r="K359" s="50"/>
      <c r="L359" s="50"/>
      <c r="M359" s="50"/>
      <c r="N359" s="50"/>
      <c r="O359" s="50"/>
      <c r="P359" s="50"/>
      <c r="Q359" s="57"/>
      <c r="R359" s="58"/>
      <c r="S359" s="58"/>
      <c r="T359" s="58"/>
      <c r="U359" s="58"/>
      <c r="V359" s="306"/>
      <c r="W359" s="258"/>
      <c r="X359" s="298"/>
    </row>
    <row r="360" spans="1:24" ht="27.75" customHeight="1">
      <c r="A360" s="14">
        <v>10</v>
      </c>
      <c r="B360" s="306" t="s">
        <v>395</v>
      </c>
      <c r="C360" s="16"/>
      <c r="D360" s="15"/>
      <c r="E360" s="253"/>
      <c r="F360" s="304"/>
      <c r="G360" s="315"/>
      <c r="H360" s="18"/>
      <c r="I360" s="50"/>
      <c r="J360" s="50"/>
      <c r="K360" s="50"/>
      <c r="L360" s="50"/>
      <c r="M360" s="50"/>
      <c r="N360" s="50"/>
      <c r="O360" s="50"/>
      <c r="P360" s="50"/>
      <c r="Q360" s="57"/>
      <c r="R360" s="58"/>
      <c r="S360" s="58"/>
      <c r="T360" s="58"/>
      <c r="U360" s="58"/>
      <c r="V360" s="306"/>
      <c r="W360" s="258"/>
      <c r="X360" s="298"/>
    </row>
    <row r="361" spans="1:24" ht="27.75" customHeight="1">
      <c r="A361" s="14">
        <v>11</v>
      </c>
      <c r="B361" s="306" t="s">
        <v>395</v>
      </c>
      <c r="C361" s="16"/>
      <c r="D361" s="15"/>
      <c r="E361" s="253"/>
      <c r="F361" s="304"/>
      <c r="G361" s="315"/>
      <c r="H361" s="18"/>
      <c r="I361" s="50"/>
      <c r="J361" s="50"/>
      <c r="K361" s="50"/>
      <c r="L361" s="50"/>
      <c r="M361" s="50"/>
      <c r="N361" s="50"/>
      <c r="O361" s="50"/>
      <c r="P361" s="50"/>
      <c r="Q361" s="57"/>
      <c r="R361" s="58"/>
      <c r="S361" s="58"/>
      <c r="T361" s="58"/>
      <c r="U361" s="58"/>
      <c r="V361" s="306"/>
      <c r="W361" s="258"/>
      <c r="X361" s="298"/>
    </row>
    <row r="362" spans="1:24" ht="27.75" customHeight="1">
      <c r="A362" s="14">
        <v>12</v>
      </c>
      <c r="B362" s="306" t="s">
        <v>395</v>
      </c>
      <c r="C362" s="16"/>
      <c r="D362" s="15"/>
      <c r="E362" s="253"/>
      <c r="F362" s="304"/>
      <c r="G362" s="315"/>
      <c r="H362" s="18"/>
      <c r="I362" s="50"/>
      <c r="J362" s="50"/>
      <c r="K362" s="50"/>
      <c r="L362" s="50"/>
      <c r="M362" s="50"/>
      <c r="N362" s="50"/>
      <c r="O362" s="50"/>
      <c r="P362" s="50"/>
      <c r="Q362" s="57"/>
      <c r="R362" s="58"/>
      <c r="S362" s="58"/>
      <c r="T362" s="58"/>
      <c r="U362" s="58"/>
      <c r="V362" s="306"/>
      <c r="W362" s="258"/>
      <c r="X362" s="298"/>
    </row>
    <row r="363" spans="1:24" ht="27.75" customHeight="1">
      <c r="A363" s="14">
        <v>13</v>
      </c>
      <c r="B363" s="306" t="s">
        <v>395</v>
      </c>
      <c r="C363" s="16"/>
      <c r="D363" s="15"/>
      <c r="E363" s="253"/>
      <c r="F363" s="304"/>
      <c r="G363" s="315"/>
      <c r="H363" s="18"/>
      <c r="I363" s="50"/>
      <c r="J363" s="50"/>
      <c r="K363" s="50"/>
      <c r="L363" s="50"/>
      <c r="M363" s="50"/>
      <c r="N363" s="50"/>
      <c r="O363" s="50"/>
      <c r="P363" s="50"/>
      <c r="Q363" s="57"/>
      <c r="R363" s="58"/>
      <c r="S363" s="58"/>
      <c r="T363" s="58"/>
      <c r="U363" s="58"/>
      <c r="V363" s="306"/>
      <c r="W363" s="258"/>
      <c r="X363" s="298"/>
    </row>
    <row r="364" spans="1:24" ht="27.75" customHeight="1">
      <c r="A364" s="14">
        <v>14</v>
      </c>
      <c r="B364" s="306" t="s">
        <v>395</v>
      </c>
      <c r="C364" s="16"/>
      <c r="D364" s="15"/>
      <c r="E364" s="253"/>
      <c r="F364" s="304"/>
      <c r="G364" s="315"/>
      <c r="H364" s="18"/>
      <c r="I364" s="50"/>
      <c r="J364" s="50"/>
      <c r="K364" s="50"/>
      <c r="L364" s="50"/>
      <c r="M364" s="50"/>
      <c r="N364" s="50"/>
      <c r="O364" s="50"/>
      <c r="P364" s="50"/>
      <c r="Q364" s="57"/>
      <c r="R364" s="58"/>
      <c r="S364" s="58"/>
      <c r="T364" s="58"/>
      <c r="U364" s="58"/>
      <c r="V364" s="306"/>
      <c r="W364" s="258"/>
      <c r="X364" s="298"/>
    </row>
    <row r="365" spans="1:24" ht="27.75" customHeight="1">
      <c r="A365" s="14">
        <v>15</v>
      </c>
      <c r="B365" s="306" t="s">
        <v>395</v>
      </c>
      <c r="C365" s="16"/>
      <c r="D365" s="15"/>
      <c r="E365" s="253"/>
      <c r="F365" s="304"/>
      <c r="G365" s="315"/>
      <c r="H365" s="18"/>
      <c r="I365" s="50"/>
      <c r="J365" s="50"/>
      <c r="K365" s="50"/>
      <c r="L365" s="50"/>
      <c r="M365" s="50"/>
      <c r="N365" s="50"/>
      <c r="O365" s="50"/>
      <c r="P365" s="50"/>
      <c r="Q365" s="57"/>
      <c r="R365" s="58"/>
      <c r="S365" s="58"/>
      <c r="T365" s="58"/>
      <c r="U365" s="58"/>
      <c r="V365" s="306"/>
      <c r="W365" s="258"/>
      <c r="X365" s="298"/>
    </row>
    <row r="366" spans="1:24" ht="27.75" customHeight="1">
      <c r="A366" s="14">
        <v>16</v>
      </c>
      <c r="B366" s="306" t="s">
        <v>395</v>
      </c>
      <c r="C366" s="16"/>
      <c r="D366" s="15"/>
      <c r="E366" s="253"/>
      <c r="F366" s="304"/>
      <c r="G366" s="315"/>
      <c r="H366" s="18"/>
      <c r="I366" s="50"/>
      <c r="J366" s="50"/>
      <c r="K366" s="50"/>
      <c r="L366" s="50"/>
      <c r="M366" s="50"/>
      <c r="N366" s="50"/>
      <c r="O366" s="50"/>
      <c r="P366" s="50"/>
      <c r="Q366" s="57"/>
      <c r="R366" s="58"/>
      <c r="S366" s="58"/>
      <c r="T366" s="58"/>
      <c r="U366" s="58"/>
      <c r="V366" s="306"/>
      <c r="W366" s="258"/>
      <c r="X366" s="298"/>
    </row>
    <row r="367" spans="1:24" ht="27.75" customHeight="1">
      <c r="A367" s="14">
        <v>17</v>
      </c>
      <c r="B367" s="306" t="s">
        <v>395</v>
      </c>
      <c r="C367" s="16"/>
      <c r="D367" s="15"/>
      <c r="E367" s="253"/>
      <c r="F367" s="304"/>
      <c r="G367" s="315"/>
      <c r="H367" s="18"/>
      <c r="I367" s="50"/>
      <c r="J367" s="50"/>
      <c r="K367" s="50"/>
      <c r="L367" s="50"/>
      <c r="M367" s="50"/>
      <c r="N367" s="50"/>
      <c r="O367" s="50"/>
      <c r="P367" s="50"/>
      <c r="Q367" s="57"/>
      <c r="R367" s="58"/>
      <c r="S367" s="58"/>
      <c r="T367" s="58"/>
      <c r="U367" s="58"/>
      <c r="V367" s="306"/>
      <c r="W367" s="258"/>
      <c r="X367" s="298"/>
    </row>
    <row r="368" spans="1:24" ht="27.75" customHeight="1">
      <c r="A368" s="14">
        <v>18</v>
      </c>
      <c r="B368" s="306" t="s">
        <v>395</v>
      </c>
      <c r="C368" s="16"/>
      <c r="D368" s="15"/>
      <c r="E368" s="253"/>
      <c r="F368" s="304"/>
      <c r="G368" s="315"/>
      <c r="H368" s="18"/>
      <c r="I368" s="50"/>
      <c r="J368" s="50"/>
      <c r="K368" s="50"/>
      <c r="L368" s="50"/>
      <c r="M368" s="50"/>
      <c r="N368" s="50"/>
      <c r="O368" s="50"/>
      <c r="P368" s="50"/>
      <c r="Q368" s="57"/>
      <c r="R368" s="58"/>
      <c r="S368" s="58"/>
      <c r="T368" s="58"/>
      <c r="U368" s="58"/>
      <c r="V368" s="306"/>
      <c r="W368" s="258"/>
      <c r="X368" s="298"/>
    </row>
    <row r="369" spans="1:24" ht="27.75" customHeight="1">
      <c r="A369" s="14">
        <v>19</v>
      </c>
      <c r="B369" s="306" t="s">
        <v>395</v>
      </c>
      <c r="C369" s="16"/>
      <c r="D369" s="15"/>
      <c r="E369" s="253"/>
      <c r="F369" s="304"/>
      <c r="G369" s="315"/>
      <c r="H369" s="18"/>
      <c r="I369" s="50"/>
      <c r="J369" s="50"/>
      <c r="K369" s="50"/>
      <c r="L369" s="50"/>
      <c r="M369" s="50"/>
      <c r="N369" s="50"/>
      <c r="O369" s="50"/>
      <c r="P369" s="50"/>
      <c r="Q369" s="57"/>
      <c r="R369" s="58"/>
      <c r="S369" s="58"/>
      <c r="T369" s="58"/>
      <c r="U369" s="58"/>
      <c r="V369" s="306"/>
      <c r="W369" s="258"/>
      <c r="X369" s="298"/>
    </row>
    <row r="370" spans="1:24" ht="27.75" customHeight="1">
      <c r="A370" s="14">
        <v>20</v>
      </c>
      <c r="B370" s="306" t="s">
        <v>395</v>
      </c>
      <c r="C370" s="16"/>
      <c r="D370" s="15"/>
      <c r="E370" s="253"/>
      <c r="F370" s="304"/>
      <c r="G370" s="315"/>
      <c r="H370" s="18"/>
      <c r="I370" s="50"/>
      <c r="J370" s="50"/>
      <c r="K370" s="50"/>
      <c r="L370" s="50"/>
      <c r="M370" s="50"/>
      <c r="N370" s="50"/>
      <c r="O370" s="50"/>
      <c r="P370" s="50"/>
      <c r="Q370" s="57"/>
      <c r="R370" s="58"/>
      <c r="S370" s="58"/>
      <c r="T370" s="58"/>
      <c r="U370" s="58"/>
      <c r="V370" s="306"/>
      <c r="W370" s="258"/>
      <c r="X370" s="298"/>
    </row>
    <row r="371" spans="1:24" ht="27.75" customHeight="1">
      <c r="A371" s="14">
        <v>21</v>
      </c>
      <c r="B371" s="306" t="s">
        <v>395</v>
      </c>
      <c r="C371" s="16"/>
      <c r="D371" s="15"/>
      <c r="E371" s="253"/>
      <c r="F371" s="304"/>
      <c r="G371" s="315"/>
      <c r="H371" s="18"/>
      <c r="I371" s="50"/>
      <c r="J371" s="50"/>
      <c r="K371" s="50"/>
      <c r="L371" s="50"/>
      <c r="M371" s="50"/>
      <c r="N371" s="50"/>
      <c r="O371" s="50"/>
      <c r="P371" s="50"/>
      <c r="Q371" s="57"/>
      <c r="R371" s="58"/>
      <c r="S371" s="58"/>
      <c r="T371" s="58"/>
      <c r="U371" s="58"/>
      <c r="V371" s="306"/>
      <c r="W371" s="258"/>
      <c r="X371" s="298"/>
    </row>
    <row r="372" spans="1:24" ht="27.75" customHeight="1">
      <c r="A372" s="14">
        <v>22</v>
      </c>
      <c r="B372" s="306" t="s">
        <v>395</v>
      </c>
      <c r="C372" s="16"/>
      <c r="D372" s="15"/>
      <c r="E372" s="253"/>
      <c r="F372" s="304"/>
      <c r="G372" s="315"/>
      <c r="H372" s="18"/>
      <c r="I372" s="50"/>
      <c r="J372" s="50"/>
      <c r="K372" s="50"/>
      <c r="L372" s="50"/>
      <c r="M372" s="50"/>
      <c r="N372" s="50"/>
      <c r="O372" s="50"/>
      <c r="P372" s="50"/>
      <c r="Q372" s="57"/>
      <c r="R372" s="58"/>
      <c r="S372" s="58"/>
      <c r="T372" s="58"/>
      <c r="U372" s="58"/>
      <c r="V372" s="306"/>
      <c r="W372" s="258"/>
      <c r="X372" s="298"/>
    </row>
    <row r="373" spans="1:24" ht="27.75" customHeight="1">
      <c r="A373" s="14">
        <v>23</v>
      </c>
      <c r="B373" s="306" t="s">
        <v>395</v>
      </c>
      <c r="C373" s="16"/>
      <c r="D373" s="15"/>
      <c r="E373" s="253"/>
      <c r="F373" s="304"/>
      <c r="G373" s="315"/>
      <c r="H373" s="18"/>
      <c r="I373" s="50"/>
      <c r="J373" s="50"/>
      <c r="K373" s="50"/>
      <c r="L373" s="50"/>
      <c r="M373" s="50"/>
      <c r="N373" s="50"/>
      <c r="O373" s="50"/>
      <c r="P373" s="50"/>
      <c r="Q373" s="57"/>
      <c r="R373" s="58"/>
      <c r="S373" s="58"/>
      <c r="T373" s="58"/>
      <c r="U373" s="58"/>
      <c r="V373" s="306"/>
      <c r="W373" s="258"/>
      <c r="X373" s="298"/>
    </row>
    <row r="374" spans="1:24" ht="27.75" customHeight="1">
      <c r="A374" s="14">
        <v>24</v>
      </c>
      <c r="B374" s="306" t="s">
        <v>395</v>
      </c>
      <c r="C374" s="16"/>
      <c r="D374" s="15"/>
      <c r="E374" s="253"/>
      <c r="F374" s="304"/>
      <c r="G374" s="315"/>
      <c r="H374" s="18"/>
      <c r="I374" s="50"/>
      <c r="J374" s="50"/>
      <c r="K374" s="50"/>
      <c r="L374" s="50"/>
      <c r="M374" s="50"/>
      <c r="N374" s="50"/>
      <c r="O374" s="50"/>
      <c r="P374" s="50"/>
      <c r="Q374" s="57"/>
      <c r="R374" s="58"/>
      <c r="S374" s="58"/>
      <c r="T374" s="58"/>
      <c r="U374" s="58"/>
      <c r="V374" s="306"/>
      <c r="W374" s="258"/>
      <c r="X374" s="298"/>
    </row>
    <row r="375" spans="1:24" ht="27.75" customHeight="1">
      <c r="A375" s="14">
        <v>25</v>
      </c>
      <c r="B375" s="306" t="s">
        <v>395</v>
      </c>
      <c r="C375" s="16"/>
      <c r="D375" s="15"/>
      <c r="E375" s="253"/>
      <c r="F375" s="304"/>
      <c r="G375" s="315"/>
      <c r="H375" s="18"/>
      <c r="I375" s="50"/>
      <c r="J375" s="50"/>
      <c r="K375" s="50"/>
      <c r="L375" s="50"/>
      <c r="M375" s="50"/>
      <c r="N375" s="50"/>
      <c r="O375" s="50"/>
      <c r="P375" s="50"/>
      <c r="Q375" s="57"/>
      <c r="R375" s="58"/>
      <c r="S375" s="58"/>
      <c r="T375" s="58"/>
      <c r="U375" s="58"/>
      <c r="V375" s="306"/>
      <c r="W375" s="258"/>
      <c r="X375" s="298"/>
    </row>
    <row r="376" spans="1:24" ht="27.75" customHeight="1">
      <c r="A376" s="14">
        <v>26</v>
      </c>
      <c r="B376" s="306" t="s">
        <v>395</v>
      </c>
      <c r="C376" s="16"/>
      <c r="D376" s="15"/>
      <c r="E376" s="253"/>
      <c r="F376" s="304"/>
      <c r="G376" s="315"/>
      <c r="H376" s="18"/>
      <c r="I376" s="50"/>
      <c r="J376" s="50"/>
      <c r="K376" s="50"/>
      <c r="L376" s="50"/>
      <c r="M376" s="50"/>
      <c r="N376" s="50"/>
      <c r="O376" s="50"/>
      <c r="P376" s="50"/>
      <c r="Q376" s="57"/>
      <c r="R376" s="58"/>
      <c r="S376" s="58"/>
      <c r="T376" s="58"/>
      <c r="U376" s="58"/>
      <c r="V376" s="306"/>
      <c r="W376" s="258"/>
      <c r="X376" s="298"/>
    </row>
    <row r="377" spans="1:24" ht="27.75" customHeight="1">
      <c r="A377" s="14">
        <v>27</v>
      </c>
      <c r="B377" s="306" t="s">
        <v>395</v>
      </c>
      <c r="C377" s="16"/>
      <c r="D377" s="15"/>
      <c r="E377" s="253"/>
      <c r="F377" s="304"/>
      <c r="G377" s="315"/>
      <c r="H377" s="18"/>
      <c r="I377" s="50"/>
      <c r="J377" s="50"/>
      <c r="K377" s="50"/>
      <c r="L377" s="50"/>
      <c r="M377" s="50"/>
      <c r="N377" s="50"/>
      <c r="O377" s="50"/>
      <c r="P377" s="50"/>
      <c r="Q377" s="57"/>
      <c r="R377" s="58"/>
      <c r="S377" s="58"/>
      <c r="T377" s="58"/>
      <c r="U377" s="58"/>
      <c r="V377" s="306"/>
      <c r="W377" s="258"/>
      <c r="X377" s="298"/>
    </row>
    <row r="378" spans="1:24" ht="27.75" customHeight="1">
      <c r="A378" s="14">
        <v>28</v>
      </c>
      <c r="B378" s="306" t="s">
        <v>395</v>
      </c>
      <c r="C378" s="16"/>
      <c r="D378" s="15"/>
      <c r="E378" s="253"/>
      <c r="F378" s="304"/>
      <c r="G378" s="315"/>
      <c r="H378" s="18"/>
      <c r="I378" s="50"/>
      <c r="J378" s="50"/>
      <c r="K378" s="50"/>
      <c r="L378" s="50"/>
      <c r="M378" s="50"/>
      <c r="N378" s="50"/>
      <c r="O378" s="50"/>
      <c r="P378" s="50"/>
      <c r="Q378" s="57"/>
      <c r="R378" s="58"/>
      <c r="S378" s="58"/>
      <c r="T378" s="58"/>
      <c r="U378" s="58"/>
      <c r="V378" s="306"/>
      <c r="W378" s="258"/>
      <c r="X378" s="298"/>
    </row>
    <row r="379" spans="1:24" ht="27.75" customHeight="1">
      <c r="A379" s="14"/>
      <c r="B379" s="19"/>
      <c r="C379" s="20"/>
      <c r="D379" s="19"/>
      <c r="E379" s="20"/>
      <c r="F379" s="17"/>
      <c r="G379" s="21">
        <f>SUM(I379:P379)</f>
        <v>0</v>
      </c>
      <c r="H379" s="21"/>
      <c r="I379" s="51">
        <f>SUM(I351:I378)</f>
        <v>0</v>
      </c>
      <c r="J379" s="51">
        <f>SUM(J351:J378)</f>
        <v>0</v>
      </c>
      <c r="K379" s="51">
        <f>SUM(K327:K378)</f>
        <v>0</v>
      </c>
      <c r="L379" s="51">
        <f>SUM(L327:L378)</f>
        <v>0</v>
      </c>
      <c r="M379" s="51">
        <f>SUM(M351:M378)</f>
        <v>0</v>
      </c>
      <c r="N379" s="51">
        <f>SUM(N327:N378)</f>
        <v>0</v>
      </c>
      <c r="O379" s="51">
        <f>SUM(O327:O378)</f>
        <v>0</v>
      </c>
      <c r="P379" s="51">
        <f>SUM(P327:P378)</f>
        <v>0</v>
      </c>
      <c r="Q379" s="57"/>
      <c r="R379" s="58"/>
      <c r="S379" s="58"/>
      <c r="T379" s="58"/>
      <c r="U379" s="58"/>
      <c r="V379" s="254"/>
      <c r="W379" s="59"/>
      <c r="X379" s="60"/>
    </row>
    <row r="380" spans="1:24" ht="36.6" customHeight="1">
      <c r="A380" s="87" t="s">
        <v>378</v>
      </c>
      <c r="B380" s="88"/>
      <c r="C380" s="88"/>
      <c r="D380" s="88"/>
      <c r="E380" s="88"/>
      <c r="F380" s="88"/>
      <c r="G380" s="88"/>
      <c r="H380" s="88"/>
      <c r="I380" s="88"/>
      <c r="J380" s="88"/>
      <c r="K380" s="88"/>
      <c r="L380" s="88"/>
      <c r="M380" s="88"/>
      <c r="N380" s="88"/>
      <c r="O380" s="88"/>
      <c r="P380" s="89"/>
      <c r="Q380" s="90"/>
      <c r="R380" s="91"/>
      <c r="S380" s="501">
        <f>G454</f>
        <v>0</v>
      </c>
      <c r="T380" s="501"/>
      <c r="U380" s="522" t="s">
        <v>206</v>
      </c>
      <c r="V380" s="522"/>
      <c r="W380" s="92"/>
      <c r="X380" s="92"/>
    </row>
    <row r="381" spans="1:24" ht="34.5" customHeight="1">
      <c r="A381" s="14">
        <v>1</v>
      </c>
      <c r="B381" s="308"/>
      <c r="C381" s="16"/>
      <c r="D381" s="15"/>
      <c r="E381" s="253"/>
      <c r="F381" s="310"/>
      <c r="G381" s="309"/>
      <c r="H381" s="18"/>
      <c r="I381" s="50"/>
      <c r="J381" s="50"/>
      <c r="K381" s="50"/>
      <c r="L381" s="50"/>
      <c r="M381" s="50"/>
      <c r="N381" s="50"/>
      <c r="O381" s="50"/>
      <c r="P381" s="50"/>
      <c r="Q381" s="57"/>
      <c r="R381" s="58"/>
      <c r="S381" s="58"/>
      <c r="T381" s="58"/>
      <c r="U381" s="58"/>
      <c r="V381" s="311"/>
      <c r="W381" s="59"/>
      <c r="X381" s="60"/>
    </row>
    <row r="382" spans="1:24" ht="34.5" customHeight="1">
      <c r="A382" s="286">
        <v>2</v>
      </c>
      <c r="B382" s="308"/>
      <c r="C382" s="16"/>
      <c r="D382" s="15"/>
      <c r="E382" s="253"/>
      <c r="F382" s="310"/>
      <c r="G382" s="309"/>
      <c r="H382" s="18"/>
      <c r="I382" s="279"/>
      <c r="J382" s="50"/>
      <c r="K382" s="279"/>
      <c r="L382" s="279"/>
      <c r="M382" s="279"/>
      <c r="N382" s="279"/>
      <c r="O382" s="279"/>
      <c r="P382" s="279"/>
      <c r="Q382" s="57"/>
      <c r="R382" s="281"/>
      <c r="S382" s="281"/>
      <c r="T382" s="58"/>
      <c r="U382" s="281"/>
      <c r="V382" s="311"/>
      <c r="W382" s="258"/>
      <c r="X382" s="60"/>
    </row>
    <row r="383" spans="1:24" ht="34.5" customHeight="1">
      <c r="A383" s="286">
        <v>3</v>
      </c>
      <c r="B383" s="308"/>
      <c r="C383" s="16"/>
      <c r="D383" s="15"/>
      <c r="E383" s="253"/>
      <c r="F383" s="310"/>
      <c r="G383" s="309"/>
      <c r="H383" s="18"/>
      <c r="I383" s="279"/>
      <c r="J383" s="50"/>
      <c r="K383" s="279"/>
      <c r="L383" s="279"/>
      <c r="M383" s="279"/>
      <c r="N383" s="279"/>
      <c r="O383" s="279"/>
      <c r="P383" s="279"/>
      <c r="Q383" s="57"/>
      <c r="R383" s="281"/>
      <c r="S383" s="281"/>
      <c r="T383" s="58"/>
      <c r="U383" s="281"/>
      <c r="V383" s="311"/>
      <c r="W383" s="258"/>
      <c r="X383" s="60"/>
    </row>
    <row r="384" spans="1:24" ht="34.5" customHeight="1">
      <c r="A384" s="14">
        <v>4</v>
      </c>
      <c r="B384" s="308"/>
      <c r="C384" s="16"/>
      <c r="D384" s="15"/>
      <c r="E384" s="253"/>
      <c r="F384" s="310"/>
      <c r="G384" s="309"/>
      <c r="H384" s="18"/>
      <c r="I384" s="279"/>
      <c r="J384" s="50"/>
      <c r="K384" s="279"/>
      <c r="L384" s="279"/>
      <c r="M384" s="279"/>
      <c r="N384" s="279"/>
      <c r="O384" s="279"/>
      <c r="P384" s="279"/>
      <c r="Q384" s="57"/>
      <c r="R384" s="281"/>
      <c r="S384" s="281"/>
      <c r="T384" s="58"/>
      <c r="U384" s="281"/>
      <c r="V384" s="311"/>
      <c r="W384" s="258"/>
      <c r="X384" s="60"/>
    </row>
    <row r="385" spans="1:24" ht="34.5" customHeight="1">
      <c r="A385" s="286">
        <v>5</v>
      </c>
      <c r="B385" s="308"/>
      <c r="C385" s="16"/>
      <c r="D385" s="15"/>
      <c r="E385" s="253"/>
      <c r="F385" s="310"/>
      <c r="G385" s="309"/>
      <c r="H385" s="18"/>
      <c r="I385" s="279"/>
      <c r="J385" s="50"/>
      <c r="K385" s="279"/>
      <c r="L385" s="279"/>
      <c r="M385" s="279"/>
      <c r="N385" s="279"/>
      <c r="O385" s="279"/>
      <c r="P385" s="279"/>
      <c r="Q385" s="57"/>
      <c r="R385" s="281"/>
      <c r="S385" s="281"/>
      <c r="T385" s="58"/>
      <c r="U385" s="281"/>
      <c r="V385" s="311"/>
      <c r="W385" s="258"/>
      <c r="X385" s="60"/>
    </row>
    <row r="386" spans="1:24" ht="34.5" customHeight="1">
      <c r="A386" s="286">
        <v>6</v>
      </c>
      <c r="B386" s="308"/>
      <c r="C386" s="16"/>
      <c r="D386" s="15"/>
      <c r="E386" s="253"/>
      <c r="F386" s="310"/>
      <c r="G386" s="309"/>
      <c r="H386" s="18"/>
      <c r="I386" s="279"/>
      <c r="J386" s="50"/>
      <c r="K386" s="279"/>
      <c r="L386" s="279"/>
      <c r="M386" s="279"/>
      <c r="N386" s="279"/>
      <c r="O386" s="279"/>
      <c r="P386" s="279"/>
      <c r="Q386" s="57"/>
      <c r="R386" s="281"/>
      <c r="S386" s="281"/>
      <c r="T386" s="58"/>
      <c r="U386" s="281"/>
      <c r="V386" s="311"/>
      <c r="W386" s="258"/>
      <c r="X386" s="60"/>
    </row>
    <row r="387" spans="1:24" ht="34.5" customHeight="1">
      <c r="A387" s="14">
        <v>7</v>
      </c>
      <c r="B387" s="308"/>
      <c r="C387" s="16"/>
      <c r="D387" s="15"/>
      <c r="E387" s="253"/>
      <c r="F387" s="310"/>
      <c r="G387" s="309"/>
      <c r="H387" s="18"/>
      <c r="I387" s="279"/>
      <c r="J387" s="50"/>
      <c r="K387" s="279"/>
      <c r="L387" s="279"/>
      <c r="M387" s="279"/>
      <c r="N387" s="279"/>
      <c r="O387" s="279"/>
      <c r="P387" s="279"/>
      <c r="Q387" s="57"/>
      <c r="R387" s="281"/>
      <c r="S387" s="281"/>
      <c r="T387" s="58"/>
      <c r="U387" s="281"/>
      <c r="V387" s="311"/>
      <c r="W387" s="258"/>
      <c r="X387" s="60"/>
    </row>
    <row r="388" spans="1:24" ht="34.5" customHeight="1">
      <c r="A388" s="286">
        <v>8</v>
      </c>
      <c r="B388" s="308"/>
      <c r="C388" s="16"/>
      <c r="D388" s="15"/>
      <c r="E388" s="253"/>
      <c r="F388" s="310"/>
      <c r="G388" s="309"/>
      <c r="H388" s="18"/>
      <c r="I388" s="279"/>
      <c r="J388" s="50"/>
      <c r="K388" s="279"/>
      <c r="L388" s="279"/>
      <c r="M388" s="279"/>
      <c r="N388" s="279"/>
      <c r="O388" s="279"/>
      <c r="P388" s="279"/>
      <c r="Q388" s="57"/>
      <c r="R388" s="281"/>
      <c r="S388" s="281"/>
      <c r="T388" s="58"/>
      <c r="U388" s="281"/>
      <c r="V388" s="311"/>
      <c r="W388" s="258"/>
      <c r="X388" s="60"/>
    </row>
    <row r="389" spans="1:24" ht="34.5" customHeight="1">
      <c r="A389" s="286">
        <v>9</v>
      </c>
      <c r="B389" s="308"/>
      <c r="C389" s="16"/>
      <c r="D389" s="15"/>
      <c r="E389" s="253"/>
      <c r="F389" s="310"/>
      <c r="G389" s="309"/>
      <c r="H389" s="18"/>
      <c r="I389" s="279"/>
      <c r="J389" s="50"/>
      <c r="K389" s="279"/>
      <c r="L389" s="279"/>
      <c r="M389" s="279"/>
      <c r="N389" s="279"/>
      <c r="O389" s="279"/>
      <c r="P389" s="279"/>
      <c r="Q389" s="57"/>
      <c r="R389" s="281"/>
      <c r="S389" s="281"/>
      <c r="T389" s="58"/>
      <c r="U389" s="281"/>
      <c r="V389" s="311"/>
      <c r="W389" s="258"/>
      <c r="X389" s="60"/>
    </row>
    <row r="390" spans="1:24" ht="34.5" customHeight="1">
      <c r="A390" s="14">
        <v>10</v>
      </c>
      <c r="B390" s="308"/>
      <c r="C390" s="16"/>
      <c r="D390" s="15"/>
      <c r="E390" s="253"/>
      <c r="F390" s="310"/>
      <c r="G390" s="309"/>
      <c r="H390" s="18"/>
      <c r="I390" s="279"/>
      <c r="J390" s="50"/>
      <c r="K390" s="279"/>
      <c r="L390" s="279"/>
      <c r="M390" s="279"/>
      <c r="N390" s="279"/>
      <c r="O390" s="279"/>
      <c r="P390" s="279"/>
      <c r="Q390" s="57"/>
      <c r="R390" s="281"/>
      <c r="S390" s="281"/>
      <c r="T390" s="58"/>
      <c r="U390" s="281"/>
      <c r="V390" s="311"/>
      <c r="W390" s="258"/>
      <c r="X390" s="60"/>
    </row>
    <row r="391" spans="1:24" ht="34.5" customHeight="1">
      <c r="A391" s="286">
        <v>11</v>
      </c>
      <c r="B391" s="308"/>
      <c r="C391" s="16"/>
      <c r="D391" s="15"/>
      <c r="E391" s="253"/>
      <c r="F391" s="310"/>
      <c r="G391" s="309"/>
      <c r="H391" s="18"/>
      <c r="I391" s="279"/>
      <c r="J391" s="50"/>
      <c r="K391" s="279"/>
      <c r="L391" s="279"/>
      <c r="M391" s="279"/>
      <c r="N391" s="279"/>
      <c r="O391" s="279"/>
      <c r="P391" s="279"/>
      <c r="Q391" s="57"/>
      <c r="R391" s="281"/>
      <c r="S391" s="281"/>
      <c r="T391" s="58"/>
      <c r="U391" s="281"/>
      <c r="V391" s="311"/>
      <c r="W391" s="258"/>
      <c r="X391" s="60"/>
    </row>
    <row r="392" spans="1:24" ht="34.5" customHeight="1">
      <c r="A392" s="286">
        <v>12</v>
      </c>
      <c r="B392" s="308"/>
      <c r="C392" s="16"/>
      <c r="D392" s="15"/>
      <c r="E392" s="253"/>
      <c r="F392" s="310"/>
      <c r="G392" s="309"/>
      <c r="H392" s="18"/>
      <c r="I392" s="279"/>
      <c r="J392" s="50"/>
      <c r="K392" s="279"/>
      <c r="L392" s="279"/>
      <c r="M392" s="279"/>
      <c r="N392" s="279"/>
      <c r="O392" s="279"/>
      <c r="P392" s="279"/>
      <c r="Q392" s="57"/>
      <c r="R392" s="281"/>
      <c r="S392" s="281"/>
      <c r="T392" s="58"/>
      <c r="U392" s="281"/>
      <c r="V392" s="311"/>
      <c r="W392" s="258"/>
      <c r="X392" s="60"/>
    </row>
    <row r="393" spans="1:24" ht="34.5" customHeight="1">
      <c r="A393" s="14">
        <v>13</v>
      </c>
      <c r="B393" s="308"/>
      <c r="C393" s="16"/>
      <c r="D393" s="15"/>
      <c r="E393" s="253"/>
      <c r="F393" s="310"/>
      <c r="G393" s="309"/>
      <c r="H393" s="18"/>
      <c r="I393" s="279"/>
      <c r="J393" s="50"/>
      <c r="K393" s="279"/>
      <c r="L393" s="279"/>
      <c r="M393" s="279"/>
      <c r="N393" s="279"/>
      <c r="O393" s="279"/>
      <c r="P393" s="279"/>
      <c r="Q393" s="57"/>
      <c r="R393" s="281"/>
      <c r="S393" s="281"/>
      <c r="T393" s="58"/>
      <c r="U393" s="281"/>
      <c r="V393" s="311"/>
      <c r="W393" s="258"/>
      <c r="X393" s="60"/>
    </row>
    <row r="394" spans="1:24" ht="34.5" customHeight="1">
      <c r="A394" s="286">
        <v>14</v>
      </c>
      <c r="B394" s="308"/>
      <c r="C394" s="16"/>
      <c r="D394" s="15"/>
      <c r="E394" s="253"/>
      <c r="F394" s="310"/>
      <c r="G394" s="309"/>
      <c r="H394" s="18"/>
      <c r="I394" s="279"/>
      <c r="J394" s="50"/>
      <c r="K394" s="279"/>
      <c r="L394" s="279"/>
      <c r="M394" s="279"/>
      <c r="N394" s="279"/>
      <c r="O394" s="279"/>
      <c r="P394" s="279"/>
      <c r="Q394" s="57"/>
      <c r="R394" s="281"/>
      <c r="S394" s="281"/>
      <c r="T394" s="58"/>
      <c r="U394" s="281"/>
      <c r="V394" s="311"/>
      <c r="W394" s="258"/>
      <c r="X394" s="60"/>
    </row>
    <row r="395" spans="1:24" ht="34.5" customHeight="1">
      <c r="A395" s="286">
        <v>15</v>
      </c>
      <c r="B395" s="308"/>
      <c r="C395" s="16"/>
      <c r="D395" s="15"/>
      <c r="E395" s="253"/>
      <c r="F395" s="310"/>
      <c r="G395" s="309"/>
      <c r="H395" s="18"/>
      <c r="I395" s="279"/>
      <c r="J395" s="50"/>
      <c r="K395" s="279"/>
      <c r="L395" s="279"/>
      <c r="M395" s="279"/>
      <c r="N395" s="279"/>
      <c r="O395" s="279"/>
      <c r="P395" s="279"/>
      <c r="Q395" s="57"/>
      <c r="R395" s="281"/>
      <c r="S395" s="281"/>
      <c r="T395" s="58"/>
      <c r="U395" s="281"/>
      <c r="V395" s="311"/>
      <c r="W395" s="258"/>
      <c r="X395" s="60"/>
    </row>
    <row r="396" spans="1:24" ht="34.5" customHeight="1">
      <c r="A396" s="14">
        <v>16</v>
      </c>
      <c r="B396" s="308"/>
      <c r="C396" s="16"/>
      <c r="D396" s="15"/>
      <c r="E396" s="253"/>
      <c r="F396" s="310"/>
      <c r="G396" s="309"/>
      <c r="H396" s="18"/>
      <c r="I396" s="279"/>
      <c r="J396" s="50"/>
      <c r="K396" s="279"/>
      <c r="L396" s="279"/>
      <c r="M396" s="279"/>
      <c r="N396" s="279"/>
      <c r="O396" s="279"/>
      <c r="P396" s="279"/>
      <c r="Q396" s="57"/>
      <c r="R396" s="281"/>
      <c r="S396" s="281"/>
      <c r="T396" s="58"/>
      <c r="U396" s="281"/>
      <c r="V396" s="311"/>
      <c r="W396" s="258"/>
      <c r="X396" s="60"/>
    </row>
    <row r="397" spans="1:24" ht="34.5" customHeight="1">
      <c r="A397" s="286">
        <v>17</v>
      </c>
      <c r="B397" s="308"/>
      <c r="C397" s="16"/>
      <c r="D397" s="15"/>
      <c r="E397" s="253"/>
      <c r="F397" s="310"/>
      <c r="G397" s="309"/>
      <c r="H397" s="18"/>
      <c r="I397" s="279"/>
      <c r="J397" s="50"/>
      <c r="K397" s="279"/>
      <c r="L397" s="279"/>
      <c r="M397" s="279"/>
      <c r="N397" s="279"/>
      <c r="O397" s="279"/>
      <c r="P397" s="279"/>
      <c r="Q397" s="57"/>
      <c r="R397" s="281"/>
      <c r="S397" s="281"/>
      <c r="T397" s="58"/>
      <c r="U397" s="281"/>
      <c r="V397" s="311"/>
      <c r="W397" s="258"/>
      <c r="X397" s="60"/>
    </row>
    <row r="398" spans="1:24" ht="34.5" customHeight="1">
      <c r="A398" s="286">
        <v>18</v>
      </c>
      <c r="B398" s="308"/>
      <c r="C398" s="16"/>
      <c r="D398" s="15"/>
      <c r="E398" s="253"/>
      <c r="F398" s="310"/>
      <c r="G398" s="309"/>
      <c r="H398" s="18"/>
      <c r="I398" s="279"/>
      <c r="J398" s="50"/>
      <c r="K398" s="279"/>
      <c r="L398" s="279"/>
      <c r="M398" s="279"/>
      <c r="N398" s="279"/>
      <c r="O398" s="279"/>
      <c r="P398" s="279"/>
      <c r="Q398" s="57"/>
      <c r="R398" s="281"/>
      <c r="S398" s="281"/>
      <c r="T398" s="58"/>
      <c r="U398" s="281"/>
      <c r="V398" s="311"/>
      <c r="W398" s="258"/>
      <c r="X398" s="60"/>
    </row>
    <row r="399" spans="1:24" ht="34.5" customHeight="1">
      <c r="A399" s="14">
        <v>19</v>
      </c>
      <c r="B399" s="308"/>
      <c r="C399" s="16"/>
      <c r="D399" s="15"/>
      <c r="E399" s="253"/>
      <c r="F399" s="310"/>
      <c r="G399" s="309"/>
      <c r="H399" s="18"/>
      <c r="I399" s="279"/>
      <c r="J399" s="50"/>
      <c r="K399" s="279"/>
      <c r="L399" s="279"/>
      <c r="M399" s="279"/>
      <c r="N399" s="279"/>
      <c r="O399" s="279"/>
      <c r="P399" s="279"/>
      <c r="Q399" s="57"/>
      <c r="R399" s="281"/>
      <c r="S399" s="281"/>
      <c r="T399" s="58"/>
      <c r="U399" s="281"/>
      <c r="V399" s="311"/>
      <c r="W399" s="258"/>
      <c r="X399" s="60"/>
    </row>
    <row r="400" spans="1:24" ht="34.5" customHeight="1">
      <c r="A400" s="286">
        <v>20</v>
      </c>
      <c r="B400" s="308"/>
      <c r="C400" s="16"/>
      <c r="D400" s="15"/>
      <c r="E400" s="253"/>
      <c r="F400" s="310"/>
      <c r="G400" s="309"/>
      <c r="H400" s="18"/>
      <c r="I400" s="279"/>
      <c r="J400" s="50"/>
      <c r="K400" s="279"/>
      <c r="L400" s="279"/>
      <c r="M400" s="279"/>
      <c r="N400" s="279"/>
      <c r="O400" s="279"/>
      <c r="P400" s="279"/>
      <c r="Q400" s="57"/>
      <c r="R400" s="281"/>
      <c r="S400" s="281"/>
      <c r="T400" s="58"/>
      <c r="U400" s="281"/>
      <c r="V400" s="311"/>
      <c r="W400" s="258"/>
      <c r="X400" s="60"/>
    </row>
    <row r="401" spans="1:24" ht="34.5" customHeight="1">
      <c r="A401" s="286">
        <v>21</v>
      </c>
      <c r="B401" s="308"/>
      <c r="C401" s="16"/>
      <c r="D401" s="15"/>
      <c r="E401" s="253"/>
      <c r="F401" s="310"/>
      <c r="G401" s="309"/>
      <c r="H401" s="18"/>
      <c r="I401" s="279"/>
      <c r="J401" s="50"/>
      <c r="K401" s="279"/>
      <c r="L401" s="279"/>
      <c r="M401" s="279"/>
      <c r="N401" s="279"/>
      <c r="O401" s="279"/>
      <c r="P401" s="279"/>
      <c r="Q401" s="57"/>
      <c r="R401" s="281"/>
      <c r="S401" s="281"/>
      <c r="T401" s="58"/>
      <c r="U401" s="281"/>
      <c r="V401" s="311"/>
      <c r="W401" s="258"/>
      <c r="X401" s="60"/>
    </row>
    <row r="402" spans="1:24" ht="34.5" customHeight="1">
      <c r="A402" s="14">
        <v>22</v>
      </c>
      <c r="B402" s="308"/>
      <c r="C402" s="16"/>
      <c r="D402" s="15"/>
      <c r="E402" s="253"/>
      <c r="F402" s="310"/>
      <c r="G402" s="309"/>
      <c r="H402" s="18"/>
      <c r="I402" s="279"/>
      <c r="J402" s="50"/>
      <c r="K402" s="279"/>
      <c r="L402" s="279"/>
      <c r="M402" s="279"/>
      <c r="N402" s="279"/>
      <c r="O402" s="279"/>
      <c r="P402" s="279"/>
      <c r="Q402" s="57"/>
      <c r="R402" s="281"/>
      <c r="S402" s="281"/>
      <c r="T402" s="58"/>
      <c r="U402" s="281"/>
      <c r="V402" s="311"/>
      <c r="W402" s="258"/>
      <c r="X402" s="60"/>
    </row>
    <row r="403" spans="1:24" ht="34.5" customHeight="1">
      <c r="A403" s="286">
        <v>23</v>
      </c>
      <c r="B403" s="308"/>
      <c r="C403" s="16"/>
      <c r="D403" s="15"/>
      <c r="E403" s="253"/>
      <c r="F403" s="310"/>
      <c r="G403" s="309"/>
      <c r="H403" s="18"/>
      <c r="I403" s="279"/>
      <c r="J403" s="50"/>
      <c r="K403" s="279"/>
      <c r="L403" s="279"/>
      <c r="M403" s="279"/>
      <c r="N403" s="279"/>
      <c r="O403" s="279"/>
      <c r="P403" s="279"/>
      <c r="Q403" s="57"/>
      <c r="R403" s="281"/>
      <c r="S403" s="281"/>
      <c r="T403" s="58"/>
      <c r="U403" s="281"/>
      <c r="V403" s="311"/>
      <c r="W403" s="258"/>
      <c r="X403" s="60"/>
    </row>
    <row r="404" spans="1:24" ht="34.5" customHeight="1">
      <c r="A404" s="286">
        <v>24</v>
      </c>
      <c r="B404" s="308"/>
      <c r="C404" s="16"/>
      <c r="D404" s="15"/>
      <c r="E404" s="253"/>
      <c r="F404" s="310"/>
      <c r="G404" s="309"/>
      <c r="H404" s="18"/>
      <c r="I404" s="279"/>
      <c r="J404" s="50"/>
      <c r="K404" s="279"/>
      <c r="L404" s="279"/>
      <c r="M404" s="279"/>
      <c r="N404" s="279"/>
      <c r="O404" s="279"/>
      <c r="P404" s="279"/>
      <c r="Q404" s="57"/>
      <c r="R404" s="281"/>
      <c r="S404" s="281"/>
      <c r="T404" s="58"/>
      <c r="U404" s="281"/>
      <c r="V404" s="311"/>
      <c r="W404" s="258"/>
      <c r="X404" s="60"/>
    </row>
    <row r="405" spans="1:24" ht="34.5" customHeight="1">
      <c r="A405" s="14">
        <v>25</v>
      </c>
      <c r="B405" s="308"/>
      <c r="C405" s="16"/>
      <c r="D405" s="15"/>
      <c r="E405" s="253"/>
      <c r="F405" s="310"/>
      <c r="G405" s="309"/>
      <c r="H405" s="18"/>
      <c r="I405" s="279"/>
      <c r="J405" s="50"/>
      <c r="K405" s="279"/>
      <c r="L405" s="279"/>
      <c r="M405" s="279"/>
      <c r="N405" s="279"/>
      <c r="O405" s="279"/>
      <c r="P405" s="279"/>
      <c r="Q405" s="57"/>
      <c r="R405" s="281"/>
      <c r="S405" s="281"/>
      <c r="T405" s="58"/>
      <c r="U405" s="281"/>
      <c r="V405" s="311"/>
      <c r="W405" s="258"/>
      <c r="X405" s="60"/>
    </row>
    <row r="406" spans="1:24" ht="34.5" customHeight="1">
      <c r="A406" s="286">
        <v>26</v>
      </c>
      <c r="B406" s="308"/>
      <c r="C406" s="16"/>
      <c r="D406" s="15"/>
      <c r="E406" s="253"/>
      <c r="F406" s="310"/>
      <c r="G406" s="309"/>
      <c r="H406" s="18"/>
      <c r="I406" s="279"/>
      <c r="J406" s="50"/>
      <c r="K406" s="279"/>
      <c r="L406" s="279"/>
      <c r="M406" s="279"/>
      <c r="N406" s="279"/>
      <c r="O406" s="279"/>
      <c r="P406" s="279"/>
      <c r="Q406" s="57"/>
      <c r="R406" s="281"/>
      <c r="S406" s="281"/>
      <c r="T406" s="58"/>
      <c r="U406" s="281"/>
      <c r="V406" s="311"/>
      <c r="W406" s="258"/>
      <c r="X406" s="60"/>
    </row>
    <row r="407" spans="1:24" ht="34.5" customHeight="1">
      <c r="A407" s="286">
        <v>27</v>
      </c>
      <c r="B407" s="308"/>
      <c r="C407" s="16"/>
      <c r="D407" s="15"/>
      <c r="E407" s="253"/>
      <c r="F407" s="310"/>
      <c r="G407" s="309"/>
      <c r="H407" s="18"/>
      <c r="I407" s="279"/>
      <c r="J407" s="50"/>
      <c r="K407" s="279"/>
      <c r="L407" s="279"/>
      <c r="M407" s="279"/>
      <c r="N407" s="279"/>
      <c r="O407" s="279"/>
      <c r="P407" s="279"/>
      <c r="Q407" s="57"/>
      <c r="R407" s="281"/>
      <c r="S407" s="281"/>
      <c r="T407" s="58"/>
      <c r="U407" s="281"/>
      <c r="V407" s="311"/>
      <c r="W407" s="258"/>
      <c r="X407" s="60"/>
    </row>
    <row r="408" spans="1:24" ht="34.5" customHeight="1">
      <c r="A408" s="14">
        <v>28</v>
      </c>
      <c r="B408" s="308"/>
      <c r="C408" s="16"/>
      <c r="D408" s="15"/>
      <c r="E408" s="253"/>
      <c r="F408" s="310"/>
      <c r="G408" s="309"/>
      <c r="H408" s="18"/>
      <c r="I408" s="279"/>
      <c r="J408" s="50"/>
      <c r="K408" s="279"/>
      <c r="L408" s="279"/>
      <c r="M408" s="279"/>
      <c r="N408" s="279"/>
      <c r="O408" s="279"/>
      <c r="P408" s="279"/>
      <c r="Q408" s="57"/>
      <c r="R408" s="281"/>
      <c r="S408" s="281"/>
      <c r="T408" s="58"/>
      <c r="U408" s="281"/>
      <c r="V408" s="311"/>
      <c r="W408" s="258"/>
      <c r="X408" s="60"/>
    </row>
    <row r="409" spans="1:24" ht="34.5" customHeight="1">
      <c r="A409" s="286">
        <v>29</v>
      </c>
      <c r="B409" s="308"/>
      <c r="C409" s="16"/>
      <c r="D409" s="15"/>
      <c r="E409" s="253"/>
      <c r="F409" s="310"/>
      <c r="G409" s="309"/>
      <c r="H409" s="18"/>
      <c r="I409" s="279"/>
      <c r="J409" s="50"/>
      <c r="K409" s="279"/>
      <c r="L409" s="279"/>
      <c r="M409" s="279"/>
      <c r="N409" s="279"/>
      <c r="O409" s="279"/>
      <c r="P409" s="279"/>
      <c r="Q409" s="57"/>
      <c r="R409" s="281"/>
      <c r="S409" s="281"/>
      <c r="T409" s="58"/>
      <c r="U409" s="281"/>
      <c r="V409" s="311"/>
      <c r="W409" s="258"/>
      <c r="X409" s="60"/>
    </row>
    <row r="410" spans="1:24" ht="34.5" customHeight="1">
      <c r="A410" s="286">
        <v>30</v>
      </c>
      <c r="B410" s="308"/>
      <c r="C410" s="16"/>
      <c r="D410" s="15"/>
      <c r="E410" s="253"/>
      <c r="F410" s="310"/>
      <c r="G410" s="309"/>
      <c r="H410" s="18"/>
      <c r="I410" s="279"/>
      <c r="J410" s="50"/>
      <c r="K410" s="279"/>
      <c r="L410" s="279"/>
      <c r="M410" s="279"/>
      <c r="N410" s="279"/>
      <c r="O410" s="279"/>
      <c r="P410" s="279"/>
      <c r="Q410" s="57"/>
      <c r="R410" s="281"/>
      <c r="S410" s="281"/>
      <c r="T410" s="58"/>
      <c r="U410" s="281"/>
      <c r="V410" s="311"/>
      <c r="W410" s="258"/>
      <c r="X410" s="60"/>
    </row>
    <row r="411" spans="1:24" ht="34.5" customHeight="1">
      <c r="A411" s="14">
        <v>31</v>
      </c>
      <c r="B411" s="308"/>
      <c r="C411" s="16"/>
      <c r="D411" s="15"/>
      <c r="E411" s="253"/>
      <c r="F411" s="310"/>
      <c r="G411" s="309"/>
      <c r="H411" s="18"/>
      <c r="I411" s="279"/>
      <c r="J411" s="50"/>
      <c r="K411" s="279"/>
      <c r="L411" s="279"/>
      <c r="M411" s="279"/>
      <c r="N411" s="279"/>
      <c r="O411" s="279"/>
      <c r="P411" s="279"/>
      <c r="Q411" s="57"/>
      <c r="R411" s="281"/>
      <c r="S411" s="281"/>
      <c r="T411" s="58"/>
      <c r="U411" s="281"/>
      <c r="V411" s="311"/>
      <c r="W411" s="258"/>
      <c r="X411" s="60"/>
    </row>
    <row r="412" spans="1:24" ht="34.5" customHeight="1">
      <c r="A412" s="286">
        <v>32</v>
      </c>
      <c r="B412" s="308"/>
      <c r="C412" s="16"/>
      <c r="D412" s="15"/>
      <c r="E412" s="253"/>
      <c r="F412" s="310"/>
      <c r="G412" s="309"/>
      <c r="H412" s="18"/>
      <c r="I412" s="279"/>
      <c r="J412" s="50"/>
      <c r="K412" s="279"/>
      <c r="L412" s="279"/>
      <c r="M412" s="279"/>
      <c r="N412" s="279"/>
      <c r="O412" s="279"/>
      <c r="P412" s="279"/>
      <c r="Q412" s="57"/>
      <c r="R412" s="281"/>
      <c r="S412" s="281"/>
      <c r="T412" s="58"/>
      <c r="U412" s="281"/>
      <c r="V412" s="311"/>
      <c r="W412" s="258"/>
      <c r="X412" s="60"/>
    </row>
    <row r="413" spans="1:24" ht="34.5" customHeight="1">
      <c r="A413" s="286">
        <v>33</v>
      </c>
      <c r="B413" s="308"/>
      <c r="C413" s="16"/>
      <c r="D413" s="15"/>
      <c r="E413" s="253"/>
      <c r="F413" s="310"/>
      <c r="G413" s="309"/>
      <c r="H413" s="18"/>
      <c r="I413" s="279"/>
      <c r="J413" s="50"/>
      <c r="K413" s="279"/>
      <c r="L413" s="279"/>
      <c r="M413" s="279"/>
      <c r="N413" s="279"/>
      <c r="O413" s="279"/>
      <c r="P413" s="279"/>
      <c r="Q413" s="57"/>
      <c r="R413" s="281"/>
      <c r="S413" s="281"/>
      <c r="T413" s="58"/>
      <c r="U413" s="281"/>
      <c r="V413" s="311"/>
      <c r="W413" s="258"/>
      <c r="X413" s="60"/>
    </row>
    <row r="414" spans="1:24" ht="34.5" customHeight="1">
      <c r="A414" s="14">
        <v>34</v>
      </c>
      <c r="B414" s="308"/>
      <c r="C414" s="16"/>
      <c r="D414" s="15"/>
      <c r="E414" s="253"/>
      <c r="F414" s="310"/>
      <c r="G414" s="309"/>
      <c r="H414" s="18"/>
      <c r="I414" s="279"/>
      <c r="J414" s="50"/>
      <c r="K414" s="279"/>
      <c r="L414" s="279"/>
      <c r="M414" s="279"/>
      <c r="N414" s="279"/>
      <c r="O414" s="279"/>
      <c r="P414" s="279"/>
      <c r="Q414" s="57"/>
      <c r="R414" s="281"/>
      <c r="S414" s="281"/>
      <c r="T414" s="58"/>
      <c r="U414" s="281"/>
      <c r="V414" s="311"/>
      <c r="W414" s="258"/>
      <c r="X414" s="60"/>
    </row>
    <row r="415" spans="1:24" ht="34.5" customHeight="1">
      <c r="A415" s="286">
        <v>35</v>
      </c>
      <c r="B415" s="308"/>
      <c r="C415" s="16"/>
      <c r="D415" s="15"/>
      <c r="E415" s="253"/>
      <c r="F415" s="310"/>
      <c r="G415" s="309"/>
      <c r="H415" s="18"/>
      <c r="I415" s="279"/>
      <c r="J415" s="50"/>
      <c r="K415" s="279"/>
      <c r="L415" s="279"/>
      <c r="M415" s="279"/>
      <c r="N415" s="279"/>
      <c r="O415" s="279"/>
      <c r="P415" s="279"/>
      <c r="Q415" s="57"/>
      <c r="R415" s="281"/>
      <c r="S415" s="281"/>
      <c r="T415" s="58"/>
      <c r="U415" s="281"/>
      <c r="V415" s="311"/>
      <c r="W415" s="258"/>
      <c r="X415" s="60"/>
    </row>
    <row r="416" spans="1:24" ht="34.5" customHeight="1">
      <c r="A416" s="286">
        <v>36</v>
      </c>
      <c r="B416" s="308"/>
      <c r="C416" s="16"/>
      <c r="D416" s="15"/>
      <c r="E416" s="253"/>
      <c r="F416" s="310"/>
      <c r="G416" s="309"/>
      <c r="H416" s="18"/>
      <c r="I416" s="279"/>
      <c r="J416" s="50"/>
      <c r="K416" s="279"/>
      <c r="L416" s="279"/>
      <c r="M416" s="279"/>
      <c r="N416" s="279"/>
      <c r="O416" s="279"/>
      <c r="P416" s="279"/>
      <c r="Q416" s="57"/>
      <c r="R416" s="281"/>
      <c r="S416" s="281"/>
      <c r="T416" s="58"/>
      <c r="U416" s="281"/>
      <c r="V416" s="311"/>
      <c r="W416" s="258"/>
      <c r="X416" s="60"/>
    </row>
    <row r="417" spans="1:24" ht="34.5" customHeight="1">
      <c r="A417" s="14">
        <v>37</v>
      </c>
      <c r="B417" s="308"/>
      <c r="C417" s="16"/>
      <c r="D417" s="15"/>
      <c r="E417" s="253"/>
      <c r="F417" s="310"/>
      <c r="G417" s="309"/>
      <c r="H417" s="18"/>
      <c r="I417" s="279"/>
      <c r="J417" s="50"/>
      <c r="K417" s="279"/>
      <c r="L417" s="279"/>
      <c r="M417" s="279"/>
      <c r="N417" s="279"/>
      <c r="O417" s="279"/>
      <c r="P417" s="279"/>
      <c r="Q417" s="57"/>
      <c r="R417" s="281"/>
      <c r="S417" s="281"/>
      <c r="T417" s="58"/>
      <c r="U417" s="281"/>
      <c r="V417" s="311"/>
      <c r="W417" s="258"/>
      <c r="X417" s="60"/>
    </row>
    <row r="418" spans="1:24" ht="34.5" customHeight="1">
      <c r="A418" s="286">
        <v>38</v>
      </c>
      <c r="B418" s="308"/>
      <c r="C418" s="16"/>
      <c r="D418" s="15"/>
      <c r="E418" s="253"/>
      <c r="F418" s="310"/>
      <c r="G418" s="309"/>
      <c r="H418" s="18"/>
      <c r="I418" s="279"/>
      <c r="J418" s="50"/>
      <c r="K418" s="279"/>
      <c r="L418" s="279"/>
      <c r="M418" s="279"/>
      <c r="N418" s="279"/>
      <c r="O418" s="279"/>
      <c r="P418" s="279"/>
      <c r="Q418" s="57"/>
      <c r="R418" s="281"/>
      <c r="S418" s="281"/>
      <c r="T418" s="58"/>
      <c r="U418" s="281"/>
      <c r="V418" s="311"/>
      <c r="W418" s="258"/>
      <c r="X418" s="60"/>
    </row>
    <row r="419" spans="1:24" ht="34.5" customHeight="1">
      <c r="A419" s="286">
        <v>39</v>
      </c>
      <c r="B419" s="308"/>
      <c r="C419" s="16"/>
      <c r="D419" s="15"/>
      <c r="E419" s="253"/>
      <c r="F419" s="310"/>
      <c r="G419" s="309"/>
      <c r="H419" s="18"/>
      <c r="I419" s="279"/>
      <c r="J419" s="50"/>
      <c r="K419" s="279"/>
      <c r="L419" s="279"/>
      <c r="M419" s="279"/>
      <c r="N419" s="279"/>
      <c r="O419" s="279"/>
      <c r="P419" s="279"/>
      <c r="Q419" s="57"/>
      <c r="R419" s="281"/>
      <c r="S419" s="281"/>
      <c r="T419" s="58"/>
      <c r="U419" s="281"/>
      <c r="V419" s="311"/>
      <c r="W419" s="258"/>
      <c r="X419" s="60"/>
    </row>
    <row r="420" spans="1:24" ht="34.5" customHeight="1">
      <c r="A420" s="14">
        <v>40</v>
      </c>
      <c r="B420" s="308"/>
      <c r="C420" s="16"/>
      <c r="D420" s="15"/>
      <c r="E420" s="253"/>
      <c r="F420" s="310"/>
      <c r="G420" s="309"/>
      <c r="H420" s="18"/>
      <c r="I420" s="279"/>
      <c r="J420" s="50"/>
      <c r="K420" s="279"/>
      <c r="L420" s="279"/>
      <c r="M420" s="279"/>
      <c r="N420" s="279"/>
      <c r="O420" s="279"/>
      <c r="P420" s="279"/>
      <c r="Q420" s="57"/>
      <c r="R420" s="281"/>
      <c r="S420" s="281"/>
      <c r="T420" s="58"/>
      <c r="U420" s="281"/>
      <c r="V420" s="311"/>
      <c r="W420" s="258"/>
      <c r="X420" s="60"/>
    </row>
    <row r="421" spans="1:24" ht="34.5" customHeight="1">
      <c r="A421" s="286">
        <v>41</v>
      </c>
      <c r="B421" s="308"/>
      <c r="C421" s="16"/>
      <c r="D421" s="15"/>
      <c r="E421" s="253"/>
      <c r="F421" s="310"/>
      <c r="G421" s="309"/>
      <c r="H421" s="18"/>
      <c r="I421" s="279"/>
      <c r="J421" s="50"/>
      <c r="K421" s="279"/>
      <c r="L421" s="279"/>
      <c r="M421" s="279"/>
      <c r="N421" s="279"/>
      <c r="O421" s="279"/>
      <c r="P421" s="279"/>
      <c r="Q421" s="57"/>
      <c r="R421" s="281"/>
      <c r="S421" s="281"/>
      <c r="T421" s="58"/>
      <c r="U421" s="281"/>
      <c r="V421" s="311"/>
      <c r="W421" s="258"/>
      <c r="X421" s="60"/>
    </row>
    <row r="422" spans="1:24" ht="34.5" customHeight="1">
      <c r="A422" s="286">
        <v>42</v>
      </c>
      <c r="B422" s="308"/>
      <c r="C422" s="16"/>
      <c r="D422" s="15"/>
      <c r="E422" s="253"/>
      <c r="F422" s="310"/>
      <c r="G422" s="309"/>
      <c r="H422" s="18"/>
      <c r="I422" s="279"/>
      <c r="J422" s="50"/>
      <c r="K422" s="279"/>
      <c r="L422" s="279"/>
      <c r="M422" s="279"/>
      <c r="N422" s="279"/>
      <c r="O422" s="279"/>
      <c r="P422" s="279"/>
      <c r="Q422" s="57"/>
      <c r="R422" s="281"/>
      <c r="S422" s="281"/>
      <c r="T422" s="58"/>
      <c r="U422" s="281"/>
      <c r="V422" s="311"/>
      <c r="W422" s="258"/>
      <c r="X422" s="60"/>
    </row>
    <row r="423" spans="1:24" ht="34.5" customHeight="1">
      <c r="A423" s="14">
        <v>43</v>
      </c>
      <c r="B423" s="308"/>
      <c r="C423" s="16"/>
      <c r="D423" s="15"/>
      <c r="E423" s="253"/>
      <c r="F423" s="310"/>
      <c r="G423" s="309"/>
      <c r="H423" s="18"/>
      <c r="I423" s="279"/>
      <c r="J423" s="50"/>
      <c r="K423" s="279"/>
      <c r="L423" s="279"/>
      <c r="M423" s="279"/>
      <c r="N423" s="279"/>
      <c r="O423" s="279"/>
      <c r="P423" s="279"/>
      <c r="Q423" s="57"/>
      <c r="R423" s="281"/>
      <c r="S423" s="281"/>
      <c r="T423" s="58"/>
      <c r="U423" s="281"/>
      <c r="V423" s="311"/>
      <c r="W423" s="258"/>
      <c r="X423" s="60"/>
    </row>
    <row r="424" spans="1:24" ht="34.5" customHeight="1">
      <c r="A424" s="286">
        <v>44</v>
      </c>
      <c r="B424" s="308"/>
      <c r="C424" s="16"/>
      <c r="D424" s="15"/>
      <c r="E424" s="253"/>
      <c r="F424" s="310"/>
      <c r="G424" s="309"/>
      <c r="H424" s="18"/>
      <c r="I424" s="279"/>
      <c r="J424" s="50"/>
      <c r="K424" s="279"/>
      <c r="L424" s="279"/>
      <c r="M424" s="279"/>
      <c r="N424" s="279"/>
      <c r="O424" s="279"/>
      <c r="P424" s="279"/>
      <c r="Q424" s="57"/>
      <c r="R424" s="281"/>
      <c r="S424" s="281"/>
      <c r="T424" s="58"/>
      <c r="U424" s="281"/>
      <c r="V424" s="311"/>
      <c r="W424" s="258"/>
      <c r="X424" s="60"/>
    </row>
    <row r="425" spans="1:24" ht="34.5" customHeight="1">
      <c r="A425" s="286">
        <v>45</v>
      </c>
      <c r="B425" s="308"/>
      <c r="C425" s="16"/>
      <c r="D425" s="15"/>
      <c r="E425" s="253"/>
      <c r="F425" s="310"/>
      <c r="G425" s="309"/>
      <c r="H425" s="18"/>
      <c r="I425" s="279"/>
      <c r="J425" s="50"/>
      <c r="K425" s="279"/>
      <c r="L425" s="279"/>
      <c r="M425" s="279"/>
      <c r="N425" s="279"/>
      <c r="O425" s="279"/>
      <c r="P425" s="279"/>
      <c r="Q425" s="57"/>
      <c r="R425" s="281"/>
      <c r="S425" s="281"/>
      <c r="T425" s="58"/>
      <c r="U425" s="281"/>
      <c r="V425" s="311"/>
      <c r="W425" s="258"/>
      <c r="X425" s="60"/>
    </row>
    <row r="426" spans="1:24" ht="34.5" customHeight="1">
      <c r="A426" s="14">
        <v>46</v>
      </c>
      <c r="B426" s="308"/>
      <c r="C426" s="16"/>
      <c r="D426" s="15"/>
      <c r="E426" s="253"/>
      <c r="F426" s="310"/>
      <c r="G426" s="309"/>
      <c r="H426" s="18"/>
      <c r="I426" s="279"/>
      <c r="J426" s="50"/>
      <c r="K426" s="279"/>
      <c r="L426" s="279"/>
      <c r="M426" s="279"/>
      <c r="N426" s="279"/>
      <c r="O426" s="279"/>
      <c r="P426" s="279"/>
      <c r="Q426" s="57"/>
      <c r="R426" s="281"/>
      <c r="S426" s="281"/>
      <c r="T426" s="58"/>
      <c r="U426" s="281"/>
      <c r="V426" s="311"/>
      <c r="W426" s="258"/>
      <c r="X426" s="60"/>
    </row>
    <row r="427" spans="1:24" ht="34.5" customHeight="1">
      <c r="A427" s="286">
        <v>47</v>
      </c>
      <c r="B427" s="308"/>
      <c r="C427" s="16"/>
      <c r="D427" s="15"/>
      <c r="E427" s="253"/>
      <c r="F427" s="310"/>
      <c r="G427" s="309"/>
      <c r="H427" s="18"/>
      <c r="I427" s="279"/>
      <c r="J427" s="50"/>
      <c r="K427" s="279"/>
      <c r="L427" s="279"/>
      <c r="M427" s="279"/>
      <c r="N427" s="279"/>
      <c r="O427" s="279"/>
      <c r="P427" s="279"/>
      <c r="Q427" s="57"/>
      <c r="R427" s="281"/>
      <c r="S427" s="281"/>
      <c r="T427" s="58"/>
      <c r="U427" s="281"/>
      <c r="V427" s="311"/>
      <c r="W427" s="258"/>
      <c r="X427" s="60"/>
    </row>
    <row r="428" spans="1:24" ht="34.5" customHeight="1">
      <c r="A428" s="286">
        <v>48</v>
      </c>
      <c r="B428" s="308"/>
      <c r="C428" s="16"/>
      <c r="D428" s="15"/>
      <c r="E428" s="253"/>
      <c r="F428" s="310"/>
      <c r="G428" s="309"/>
      <c r="H428" s="18"/>
      <c r="I428" s="279"/>
      <c r="J428" s="50"/>
      <c r="K428" s="279"/>
      <c r="L428" s="279"/>
      <c r="M428" s="279"/>
      <c r="N428" s="279"/>
      <c r="O428" s="279"/>
      <c r="P428" s="279"/>
      <c r="Q428" s="57"/>
      <c r="R428" s="281"/>
      <c r="S428" s="281"/>
      <c r="T428" s="58"/>
      <c r="U428" s="281"/>
      <c r="V428" s="311"/>
      <c r="W428" s="258"/>
      <c r="X428" s="60"/>
    </row>
    <row r="429" spans="1:24" ht="34.5" customHeight="1">
      <c r="A429" s="14">
        <v>49</v>
      </c>
      <c r="B429" s="308"/>
      <c r="C429" s="16"/>
      <c r="D429" s="15"/>
      <c r="E429" s="253"/>
      <c r="F429" s="310"/>
      <c r="G429" s="309"/>
      <c r="H429" s="18"/>
      <c r="I429" s="279"/>
      <c r="J429" s="50"/>
      <c r="K429" s="279"/>
      <c r="L429" s="279"/>
      <c r="M429" s="279"/>
      <c r="N429" s="279"/>
      <c r="O429" s="279"/>
      <c r="P429" s="279"/>
      <c r="Q429" s="57"/>
      <c r="R429" s="281"/>
      <c r="S429" s="281"/>
      <c r="T429" s="58"/>
      <c r="U429" s="281"/>
      <c r="V429" s="311"/>
      <c r="W429" s="258"/>
      <c r="X429" s="60"/>
    </row>
    <row r="430" spans="1:24" ht="34.5" customHeight="1">
      <c r="A430" s="286">
        <v>50</v>
      </c>
      <c r="B430" s="308"/>
      <c r="C430" s="16"/>
      <c r="D430" s="15"/>
      <c r="E430" s="253"/>
      <c r="F430" s="310"/>
      <c r="G430" s="309"/>
      <c r="H430" s="18"/>
      <c r="I430" s="279"/>
      <c r="J430" s="50"/>
      <c r="K430" s="279"/>
      <c r="L430" s="279"/>
      <c r="M430" s="279"/>
      <c r="N430" s="279"/>
      <c r="O430" s="279"/>
      <c r="P430" s="279"/>
      <c r="Q430" s="57"/>
      <c r="R430" s="281"/>
      <c r="S430" s="281"/>
      <c r="T430" s="58"/>
      <c r="U430" s="281"/>
      <c r="V430" s="311"/>
      <c r="W430" s="258"/>
      <c r="X430" s="60"/>
    </row>
    <row r="431" spans="1:24" ht="34.5" customHeight="1">
      <c r="A431" s="286">
        <v>51</v>
      </c>
      <c r="B431" s="308"/>
      <c r="C431" s="16"/>
      <c r="D431" s="15"/>
      <c r="E431" s="253"/>
      <c r="F431" s="310"/>
      <c r="G431" s="309"/>
      <c r="H431" s="18"/>
      <c r="I431" s="279"/>
      <c r="J431" s="50"/>
      <c r="K431" s="279"/>
      <c r="L431" s="279"/>
      <c r="M431" s="279"/>
      <c r="N431" s="279"/>
      <c r="O431" s="279"/>
      <c r="P431" s="279"/>
      <c r="Q431" s="57"/>
      <c r="R431" s="281"/>
      <c r="S431" s="281"/>
      <c r="T431" s="58"/>
      <c r="U431" s="281"/>
      <c r="V431" s="311"/>
      <c r="W431" s="258"/>
      <c r="X431" s="60"/>
    </row>
    <row r="432" spans="1:24" ht="34.5" customHeight="1">
      <c r="A432" s="14">
        <v>52</v>
      </c>
      <c r="B432" s="308"/>
      <c r="C432" s="16"/>
      <c r="D432" s="15"/>
      <c r="E432" s="253"/>
      <c r="F432" s="310"/>
      <c r="G432" s="309"/>
      <c r="H432" s="18"/>
      <c r="I432" s="279"/>
      <c r="J432" s="50"/>
      <c r="K432" s="279"/>
      <c r="L432" s="279"/>
      <c r="M432" s="279"/>
      <c r="N432" s="279"/>
      <c r="O432" s="279"/>
      <c r="P432" s="279"/>
      <c r="Q432" s="57"/>
      <c r="R432" s="281"/>
      <c r="S432" s="281"/>
      <c r="T432" s="58"/>
      <c r="U432" s="281"/>
      <c r="V432" s="311"/>
      <c r="W432" s="258"/>
      <c r="X432" s="60"/>
    </row>
    <row r="433" spans="1:24" ht="34.5" customHeight="1">
      <c r="A433" s="286">
        <v>53</v>
      </c>
      <c r="B433" s="308"/>
      <c r="C433" s="16"/>
      <c r="D433" s="15"/>
      <c r="E433" s="253"/>
      <c r="F433" s="310"/>
      <c r="G433" s="309"/>
      <c r="H433" s="18"/>
      <c r="I433" s="279"/>
      <c r="J433" s="50"/>
      <c r="K433" s="279"/>
      <c r="L433" s="279"/>
      <c r="M433" s="279"/>
      <c r="N433" s="279"/>
      <c r="O433" s="279"/>
      <c r="P433" s="279"/>
      <c r="Q433" s="57"/>
      <c r="R433" s="281"/>
      <c r="S433" s="281"/>
      <c r="T433" s="58"/>
      <c r="U433" s="281"/>
      <c r="V433" s="311"/>
      <c r="W433" s="258"/>
      <c r="X433" s="60"/>
    </row>
    <row r="434" spans="1:24" ht="34.5" customHeight="1">
      <c r="A434" s="286">
        <v>54</v>
      </c>
      <c r="B434" s="308"/>
      <c r="C434" s="16"/>
      <c r="D434" s="15"/>
      <c r="E434" s="253"/>
      <c r="F434" s="310"/>
      <c r="G434" s="309"/>
      <c r="H434" s="18"/>
      <c r="I434" s="279"/>
      <c r="J434" s="50"/>
      <c r="K434" s="279"/>
      <c r="L434" s="279"/>
      <c r="M434" s="279"/>
      <c r="N434" s="279"/>
      <c r="O434" s="279"/>
      <c r="P434" s="279"/>
      <c r="Q434" s="57"/>
      <c r="R434" s="281"/>
      <c r="S434" s="281"/>
      <c r="T434" s="58"/>
      <c r="U434" s="281"/>
      <c r="V434" s="311"/>
      <c r="W434" s="258"/>
      <c r="X434" s="60"/>
    </row>
    <row r="435" spans="1:24" ht="34.5" customHeight="1">
      <c r="A435" s="14">
        <v>55</v>
      </c>
      <c r="B435" s="308"/>
      <c r="C435" s="16"/>
      <c r="D435" s="15"/>
      <c r="E435" s="253"/>
      <c r="F435" s="310"/>
      <c r="G435" s="309"/>
      <c r="H435" s="18"/>
      <c r="I435" s="279"/>
      <c r="J435" s="50"/>
      <c r="K435" s="279"/>
      <c r="L435" s="279"/>
      <c r="M435" s="279"/>
      <c r="N435" s="279"/>
      <c r="O435" s="279"/>
      <c r="P435" s="279"/>
      <c r="Q435" s="57"/>
      <c r="R435" s="281"/>
      <c r="S435" s="281"/>
      <c r="T435" s="58"/>
      <c r="U435" s="281"/>
      <c r="V435" s="311"/>
      <c r="W435" s="258"/>
      <c r="X435" s="60"/>
    </row>
    <row r="436" spans="1:24" ht="34.5" customHeight="1">
      <c r="A436" s="286">
        <v>56</v>
      </c>
      <c r="B436" s="308"/>
      <c r="C436" s="16"/>
      <c r="D436" s="15"/>
      <c r="E436" s="253"/>
      <c r="F436" s="310"/>
      <c r="G436" s="309"/>
      <c r="H436" s="18"/>
      <c r="I436" s="279"/>
      <c r="J436" s="50"/>
      <c r="K436" s="279"/>
      <c r="L436" s="279"/>
      <c r="M436" s="279"/>
      <c r="N436" s="279"/>
      <c r="O436" s="279"/>
      <c r="P436" s="279"/>
      <c r="Q436" s="57"/>
      <c r="R436" s="281"/>
      <c r="S436" s="281"/>
      <c r="T436" s="58"/>
      <c r="U436" s="281"/>
      <c r="V436" s="311"/>
      <c r="W436" s="258"/>
      <c r="X436" s="60"/>
    </row>
    <row r="437" spans="1:24" ht="34.5" customHeight="1">
      <c r="A437" s="286">
        <v>57</v>
      </c>
      <c r="B437" s="308"/>
      <c r="C437" s="16"/>
      <c r="D437" s="15"/>
      <c r="E437" s="253"/>
      <c r="F437" s="310"/>
      <c r="G437" s="309"/>
      <c r="H437" s="18"/>
      <c r="I437" s="279"/>
      <c r="J437" s="50"/>
      <c r="K437" s="279"/>
      <c r="L437" s="279"/>
      <c r="M437" s="279"/>
      <c r="N437" s="279"/>
      <c r="O437" s="279"/>
      <c r="P437" s="279"/>
      <c r="Q437" s="57"/>
      <c r="R437" s="281"/>
      <c r="S437" s="281"/>
      <c r="T437" s="58"/>
      <c r="U437" s="281"/>
      <c r="V437" s="311"/>
      <c r="W437" s="258"/>
      <c r="X437" s="60"/>
    </row>
    <row r="438" spans="1:24" ht="34.5" customHeight="1">
      <c r="A438" s="14">
        <v>58</v>
      </c>
      <c r="B438" s="308"/>
      <c r="C438" s="16"/>
      <c r="D438" s="15"/>
      <c r="E438" s="253"/>
      <c r="F438" s="310"/>
      <c r="G438" s="309"/>
      <c r="H438" s="18"/>
      <c r="I438" s="279"/>
      <c r="J438" s="50"/>
      <c r="K438" s="279"/>
      <c r="L438" s="279"/>
      <c r="M438" s="279"/>
      <c r="N438" s="279"/>
      <c r="O438" s="279"/>
      <c r="P438" s="279"/>
      <c r="Q438" s="57"/>
      <c r="R438" s="281"/>
      <c r="S438" s="281"/>
      <c r="T438" s="58"/>
      <c r="U438" s="281"/>
      <c r="V438" s="311"/>
      <c r="W438" s="258"/>
      <c r="X438" s="60"/>
    </row>
    <row r="439" spans="1:24" ht="34.5" customHeight="1">
      <c r="A439" s="286">
        <v>59</v>
      </c>
      <c r="B439" s="308"/>
      <c r="C439" s="16"/>
      <c r="D439" s="15"/>
      <c r="E439" s="253"/>
      <c r="F439" s="310"/>
      <c r="G439" s="309"/>
      <c r="H439" s="18"/>
      <c r="I439" s="279"/>
      <c r="J439" s="50"/>
      <c r="K439" s="279"/>
      <c r="L439" s="279"/>
      <c r="M439" s="279"/>
      <c r="N439" s="279"/>
      <c r="O439" s="279"/>
      <c r="P439" s="279"/>
      <c r="Q439" s="57"/>
      <c r="R439" s="281"/>
      <c r="S439" s="281"/>
      <c r="T439" s="58"/>
      <c r="U439" s="281"/>
      <c r="V439" s="311"/>
      <c r="W439" s="258"/>
      <c r="X439" s="60"/>
    </row>
    <row r="440" spans="1:24" ht="34.5" customHeight="1">
      <c r="A440" s="286">
        <v>60</v>
      </c>
      <c r="B440" s="308"/>
      <c r="C440" s="16"/>
      <c r="D440" s="15"/>
      <c r="E440" s="253"/>
      <c r="F440" s="310"/>
      <c r="G440" s="309"/>
      <c r="H440" s="18"/>
      <c r="I440" s="279"/>
      <c r="J440" s="50"/>
      <c r="K440" s="279"/>
      <c r="L440" s="279"/>
      <c r="M440" s="279"/>
      <c r="N440" s="279"/>
      <c r="O440" s="279"/>
      <c r="P440" s="279"/>
      <c r="Q440" s="57"/>
      <c r="R440" s="281"/>
      <c r="S440" s="281"/>
      <c r="T440" s="58"/>
      <c r="U440" s="281"/>
      <c r="V440" s="311"/>
      <c r="W440" s="258"/>
      <c r="X440" s="60"/>
    </row>
    <row r="441" spans="1:24" ht="34.5" customHeight="1">
      <c r="A441" s="14">
        <v>61</v>
      </c>
      <c r="B441" s="308"/>
      <c r="C441" s="16"/>
      <c r="D441" s="15"/>
      <c r="E441" s="253"/>
      <c r="F441" s="310"/>
      <c r="G441" s="309"/>
      <c r="H441" s="18"/>
      <c r="I441" s="279"/>
      <c r="J441" s="50"/>
      <c r="K441" s="279"/>
      <c r="L441" s="279"/>
      <c r="M441" s="279"/>
      <c r="N441" s="279"/>
      <c r="O441" s="279"/>
      <c r="P441" s="279"/>
      <c r="Q441" s="57"/>
      <c r="R441" s="281"/>
      <c r="S441" s="281"/>
      <c r="T441" s="58"/>
      <c r="U441" s="281"/>
      <c r="V441" s="311"/>
      <c r="W441" s="258"/>
      <c r="X441" s="60"/>
    </row>
    <row r="442" spans="1:24" ht="34.5" customHeight="1">
      <c r="A442" s="286">
        <v>62</v>
      </c>
      <c r="B442" s="308"/>
      <c r="C442" s="16"/>
      <c r="D442" s="15"/>
      <c r="E442" s="253"/>
      <c r="F442" s="310"/>
      <c r="G442" s="309"/>
      <c r="H442" s="18"/>
      <c r="I442" s="279"/>
      <c r="J442" s="50"/>
      <c r="K442" s="279"/>
      <c r="L442" s="279"/>
      <c r="M442" s="279"/>
      <c r="N442" s="279"/>
      <c r="O442" s="279"/>
      <c r="P442" s="279"/>
      <c r="Q442" s="57"/>
      <c r="R442" s="281"/>
      <c r="S442" s="281"/>
      <c r="T442" s="58"/>
      <c r="U442" s="281"/>
      <c r="V442" s="311"/>
      <c r="W442" s="258"/>
      <c r="X442" s="60"/>
    </row>
    <row r="443" spans="1:24" ht="34.5" customHeight="1">
      <c r="A443" s="286">
        <v>63</v>
      </c>
      <c r="B443" s="308"/>
      <c r="C443" s="16"/>
      <c r="D443" s="15"/>
      <c r="E443" s="253"/>
      <c r="F443" s="310"/>
      <c r="G443" s="309"/>
      <c r="H443" s="18"/>
      <c r="I443" s="279"/>
      <c r="J443" s="50"/>
      <c r="K443" s="279"/>
      <c r="L443" s="279"/>
      <c r="M443" s="279"/>
      <c r="N443" s="279"/>
      <c r="O443" s="279"/>
      <c r="P443" s="279"/>
      <c r="Q443" s="57"/>
      <c r="R443" s="281"/>
      <c r="S443" s="281"/>
      <c r="T443" s="58"/>
      <c r="U443" s="281"/>
      <c r="V443" s="311"/>
      <c r="W443" s="258"/>
      <c r="X443" s="60"/>
    </row>
    <row r="444" spans="1:24" ht="34.5" customHeight="1">
      <c r="A444" s="14">
        <v>64</v>
      </c>
      <c r="B444" s="308"/>
      <c r="C444" s="16"/>
      <c r="D444" s="15"/>
      <c r="E444" s="253"/>
      <c r="F444" s="310"/>
      <c r="G444" s="309"/>
      <c r="H444" s="18"/>
      <c r="I444" s="279"/>
      <c r="J444" s="50"/>
      <c r="K444" s="279"/>
      <c r="L444" s="279"/>
      <c r="M444" s="279"/>
      <c r="N444" s="279"/>
      <c r="O444" s="279"/>
      <c r="P444" s="279"/>
      <c r="Q444" s="57"/>
      <c r="R444" s="281"/>
      <c r="S444" s="281"/>
      <c r="T444" s="58"/>
      <c r="U444" s="281"/>
      <c r="V444" s="311"/>
      <c r="W444" s="258"/>
      <c r="X444" s="60"/>
    </row>
    <row r="445" spans="1:24" ht="34.5" customHeight="1">
      <c r="A445" s="286">
        <v>65</v>
      </c>
      <c r="B445" s="308"/>
      <c r="C445" s="16"/>
      <c r="D445" s="15"/>
      <c r="E445" s="253"/>
      <c r="F445" s="310"/>
      <c r="G445" s="309"/>
      <c r="H445" s="18"/>
      <c r="I445" s="279"/>
      <c r="J445" s="50"/>
      <c r="K445" s="279"/>
      <c r="L445" s="279"/>
      <c r="M445" s="279"/>
      <c r="N445" s="279"/>
      <c r="O445" s="279"/>
      <c r="P445" s="279"/>
      <c r="Q445" s="57"/>
      <c r="R445" s="281"/>
      <c r="S445" s="281"/>
      <c r="T445" s="58"/>
      <c r="U445" s="281"/>
      <c r="V445" s="311"/>
      <c r="W445" s="258"/>
      <c r="X445" s="60"/>
    </row>
    <row r="446" spans="1:24" ht="34.5" customHeight="1">
      <c r="A446" s="286">
        <v>66</v>
      </c>
      <c r="B446" s="308"/>
      <c r="C446" s="16"/>
      <c r="D446" s="15"/>
      <c r="E446" s="253"/>
      <c r="F446" s="310"/>
      <c r="G446" s="309"/>
      <c r="H446" s="18"/>
      <c r="I446" s="279"/>
      <c r="J446" s="50"/>
      <c r="K446" s="279"/>
      <c r="L446" s="279"/>
      <c r="M446" s="279"/>
      <c r="N446" s="279"/>
      <c r="O446" s="279"/>
      <c r="P446" s="279"/>
      <c r="Q446" s="57"/>
      <c r="R446" s="281"/>
      <c r="S446" s="281"/>
      <c r="T446" s="58"/>
      <c r="U446" s="281"/>
      <c r="V446" s="311"/>
      <c r="W446" s="258"/>
      <c r="X446" s="60"/>
    </row>
    <row r="447" spans="1:24" ht="34.5" customHeight="1">
      <c r="A447" s="14">
        <v>67</v>
      </c>
      <c r="B447" s="308"/>
      <c r="C447" s="16"/>
      <c r="D447" s="15"/>
      <c r="E447" s="253"/>
      <c r="F447" s="310"/>
      <c r="G447" s="309"/>
      <c r="H447" s="18"/>
      <c r="I447" s="279"/>
      <c r="J447" s="50"/>
      <c r="K447" s="279"/>
      <c r="L447" s="279"/>
      <c r="M447" s="279"/>
      <c r="N447" s="279"/>
      <c r="O447" s="279"/>
      <c r="P447" s="279"/>
      <c r="Q447" s="57"/>
      <c r="R447" s="281"/>
      <c r="S447" s="281"/>
      <c r="T447" s="58"/>
      <c r="U447" s="281"/>
      <c r="V447" s="311"/>
      <c r="W447" s="258"/>
      <c r="X447" s="60"/>
    </row>
    <row r="448" spans="1:24" ht="34.5" customHeight="1">
      <c r="A448" s="286">
        <v>68</v>
      </c>
      <c r="B448" s="308"/>
      <c r="C448" s="16"/>
      <c r="D448" s="15"/>
      <c r="E448" s="253"/>
      <c r="F448" s="310"/>
      <c r="G448" s="309"/>
      <c r="H448" s="18"/>
      <c r="I448" s="279"/>
      <c r="J448" s="50"/>
      <c r="K448" s="279"/>
      <c r="L448" s="279"/>
      <c r="M448" s="279"/>
      <c r="N448" s="279"/>
      <c r="O448" s="279"/>
      <c r="P448" s="279"/>
      <c r="Q448" s="57"/>
      <c r="R448" s="281"/>
      <c r="S448" s="281"/>
      <c r="T448" s="58"/>
      <c r="U448" s="281"/>
      <c r="V448" s="311"/>
      <c r="W448" s="258"/>
      <c r="X448" s="60"/>
    </row>
    <row r="449" spans="1:24" ht="34.5" customHeight="1">
      <c r="A449" s="286">
        <v>69</v>
      </c>
      <c r="B449" s="308"/>
      <c r="C449" s="16"/>
      <c r="D449" s="15"/>
      <c r="E449" s="253"/>
      <c r="F449" s="310"/>
      <c r="G449" s="309"/>
      <c r="H449" s="18"/>
      <c r="I449" s="279"/>
      <c r="J449" s="50"/>
      <c r="K449" s="279"/>
      <c r="L449" s="279"/>
      <c r="M449" s="279"/>
      <c r="N449" s="279"/>
      <c r="O449" s="279"/>
      <c r="P449" s="279"/>
      <c r="Q449" s="57"/>
      <c r="R449" s="281"/>
      <c r="S449" s="281"/>
      <c r="T449" s="58"/>
      <c r="U449" s="281"/>
      <c r="V449" s="311"/>
      <c r="W449" s="258"/>
      <c r="X449" s="60"/>
    </row>
    <row r="450" spans="1:24" ht="34.5" customHeight="1">
      <c r="A450" s="14">
        <v>70</v>
      </c>
      <c r="B450" s="308"/>
      <c r="C450" s="16"/>
      <c r="D450" s="15"/>
      <c r="E450" s="253"/>
      <c r="F450" s="310"/>
      <c r="G450" s="309"/>
      <c r="H450" s="18"/>
      <c r="I450" s="279"/>
      <c r="J450" s="50"/>
      <c r="K450" s="279"/>
      <c r="L450" s="279"/>
      <c r="M450" s="279"/>
      <c r="N450" s="279"/>
      <c r="O450" s="279"/>
      <c r="P450" s="279"/>
      <c r="Q450" s="57"/>
      <c r="R450" s="281"/>
      <c r="S450" s="281"/>
      <c r="T450" s="58"/>
      <c r="U450" s="281"/>
      <c r="V450" s="311"/>
      <c r="W450" s="258"/>
      <c r="X450" s="60"/>
    </row>
    <row r="451" spans="1:24" ht="34.5" customHeight="1">
      <c r="A451" s="286">
        <v>71</v>
      </c>
      <c r="B451" s="308"/>
      <c r="C451" s="16"/>
      <c r="D451" s="15"/>
      <c r="E451" s="253"/>
      <c r="F451" s="310"/>
      <c r="G451" s="309"/>
      <c r="H451" s="18"/>
      <c r="I451" s="279"/>
      <c r="J451" s="50"/>
      <c r="K451" s="279"/>
      <c r="L451" s="279"/>
      <c r="M451" s="279"/>
      <c r="N451" s="279"/>
      <c r="O451" s="279"/>
      <c r="P451" s="279"/>
      <c r="Q451" s="57"/>
      <c r="R451" s="281"/>
      <c r="S451" s="281"/>
      <c r="T451" s="58"/>
      <c r="U451" s="281"/>
      <c r="V451" s="311"/>
      <c r="W451" s="258"/>
      <c r="X451" s="60"/>
    </row>
    <row r="452" spans="1:24" ht="34.5" customHeight="1">
      <c r="A452" s="286">
        <v>72</v>
      </c>
      <c r="B452" s="308"/>
      <c r="C452" s="16"/>
      <c r="D452" s="15"/>
      <c r="E452" s="253"/>
      <c r="F452" s="310"/>
      <c r="G452" s="309"/>
      <c r="H452" s="18"/>
      <c r="I452" s="279"/>
      <c r="J452" s="50"/>
      <c r="K452" s="279"/>
      <c r="L452" s="279"/>
      <c r="M452" s="279"/>
      <c r="N452" s="279"/>
      <c r="O452" s="279"/>
      <c r="P452" s="279"/>
      <c r="Q452" s="57"/>
      <c r="R452" s="281"/>
      <c r="S452" s="281"/>
      <c r="T452" s="58"/>
      <c r="U452" s="281"/>
      <c r="V452" s="311"/>
      <c r="W452" s="258"/>
      <c r="X452" s="60"/>
    </row>
    <row r="453" spans="1:24" ht="34.5" customHeight="1">
      <c r="A453" s="14">
        <v>73</v>
      </c>
      <c r="B453" s="308"/>
      <c r="C453" s="16"/>
      <c r="D453" s="15"/>
      <c r="E453" s="253"/>
      <c r="F453" s="310"/>
      <c r="G453" s="309"/>
      <c r="H453" s="18"/>
      <c r="I453" s="279"/>
      <c r="J453" s="50"/>
      <c r="K453" s="279"/>
      <c r="L453" s="279"/>
      <c r="M453" s="279"/>
      <c r="N453" s="279"/>
      <c r="O453" s="279"/>
      <c r="P453" s="279"/>
      <c r="Q453" s="57"/>
      <c r="R453" s="281"/>
      <c r="S453" s="281"/>
      <c r="T453" s="58"/>
      <c r="U453" s="281"/>
      <c r="V453" s="311"/>
      <c r="W453" s="258"/>
      <c r="X453" s="60"/>
    </row>
    <row r="454" spans="1:24" ht="44.1" customHeight="1">
      <c r="A454" s="14"/>
      <c r="B454" s="19"/>
      <c r="C454" s="20"/>
      <c r="D454" s="19"/>
      <c r="E454" s="20"/>
      <c r="F454" s="17"/>
      <c r="G454" s="21">
        <f>SUM(I454:P454)</f>
        <v>0</v>
      </c>
      <c r="H454" s="21"/>
      <c r="I454" s="51"/>
      <c r="J454" s="51">
        <f>SUM(J381:J453)</f>
        <v>0</v>
      </c>
      <c r="K454" s="51">
        <f>SUM(K327:K453)</f>
        <v>0</v>
      </c>
      <c r="L454" s="51">
        <f>SUM(L327:L453)</f>
        <v>0</v>
      </c>
      <c r="M454" s="51">
        <f>SUM(M381:M453)</f>
        <v>0</v>
      </c>
      <c r="N454" s="51">
        <f>SUM(N327:N453)</f>
        <v>0</v>
      </c>
      <c r="O454" s="51">
        <f>SUM(O327:O453)</f>
        <v>0</v>
      </c>
      <c r="P454" s="51">
        <f>SUM(P327:P453)</f>
        <v>0</v>
      </c>
      <c r="Q454" s="57"/>
      <c r="R454" s="58"/>
      <c r="S454" s="58"/>
      <c r="T454" s="58"/>
      <c r="U454" s="58"/>
      <c r="V454" s="254"/>
      <c r="W454" s="59"/>
      <c r="X454" s="60"/>
    </row>
    <row r="455" spans="1:24" ht="27.75" customHeight="1">
      <c r="A455" s="87" t="s">
        <v>379</v>
      </c>
      <c r="B455" s="88"/>
      <c r="C455" s="88"/>
      <c r="D455" s="88"/>
      <c r="E455" s="88"/>
      <c r="F455" s="88"/>
      <c r="G455" s="88"/>
      <c r="H455" s="88"/>
      <c r="I455" s="88"/>
      <c r="J455" s="88"/>
      <c r="K455" s="88"/>
      <c r="L455" s="88"/>
      <c r="M455" s="88"/>
      <c r="N455" s="88"/>
      <c r="O455" s="88"/>
      <c r="P455" s="89"/>
      <c r="Q455" s="90"/>
      <c r="R455" s="91"/>
      <c r="S455" s="501">
        <f>G505</f>
        <v>0</v>
      </c>
      <c r="T455" s="501"/>
      <c r="U455" s="522" t="s">
        <v>206</v>
      </c>
      <c r="V455" s="522"/>
      <c r="W455" s="92"/>
      <c r="X455" s="92"/>
    </row>
    <row r="456" spans="1:24" ht="27.75" customHeight="1">
      <c r="A456" s="14">
        <v>1</v>
      </c>
      <c r="B456" s="312"/>
      <c r="C456" s="16"/>
      <c r="D456" s="15"/>
      <c r="E456" s="253"/>
      <c r="F456" s="314"/>
      <c r="G456" s="313"/>
      <c r="H456" s="18"/>
      <c r="I456" s="50"/>
      <c r="J456" s="50"/>
      <c r="K456" s="50"/>
      <c r="L456" s="50"/>
      <c r="M456" s="50"/>
      <c r="N456" s="50"/>
      <c r="O456" s="50"/>
      <c r="P456" s="50"/>
      <c r="Q456" s="57"/>
      <c r="R456" s="58"/>
      <c r="S456" s="58"/>
      <c r="T456" s="58"/>
      <c r="U456" s="58"/>
      <c r="V456" s="312"/>
      <c r="W456" s="59"/>
      <c r="X456" s="60"/>
    </row>
    <row r="457" spans="1:24" ht="27.75" customHeight="1">
      <c r="A457" s="14">
        <v>2</v>
      </c>
      <c r="B457" s="312"/>
      <c r="C457" s="16"/>
      <c r="D457" s="15"/>
      <c r="E457" s="253"/>
      <c r="F457" s="314"/>
      <c r="G457" s="313"/>
      <c r="H457" s="18"/>
      <c r="I457" s="50"/>
      <c r="J457" s="50"/>
      <c r="K457" s="50"/>
      <c r="L457" s="50"/>
      <c r="M457" s="50"/>
      <c r="N457" s="50"/>
      <c r="O457" s="50"/>
      <c r="P457" s="50"/>
      <c r="Q457" s="57"/>
      <c r="R457" s="58"/>
      <c r="S457" s="58"/>
      <c r="T457" s="58"/>
      <c r="U457" s="58"/>
      <c r="V457" s="312"/>
      <c r="W457" s="59"/>
      <c r="X457" s="60"/>
    </row>
    <row r="458" spans="1:24" ht="41.45" customHeight="1">
      <c r="A458" s="14">
        <v>3</v>
      </c>
      <c r="B458" s="312"/>
      <c r="C458" s="16"/>
      <c r="D458" s="15"/>
      <c r="E458" s="253"/>
      <c r="F458" s="314"/>
      <c r="G458" s="313"/>
      <c r="H458" s="18"/>
      <c r="I458" s="50"/>
      <c r="J458" s="50"/>
      <c r="K458" s="50"/>
      <c r="L458" s="50"/>
      <c r="M458" s="50"/>
      <c r="N458" s="50"/>
      <c r="O458" s="50"/>
      <c r="P458" s="50"/>
      <c r="Q458" s="57"/>
      <c r="R458" s="58"/>
      <c r="S458" s="58"/>
      <c r="T458" s="58"/>
      <c r="U458" s="58"/>
      <c r="V458" s="312"/>
      <c r="W458" s="59"/>
      <c r="X458" s="60"/>
    </row>
    <row r="459" spans="1:24" ht="39.6" customHeight="1">
      <c r="A459" s="14">
        <v>4</v>
      </c>
      <c r="B459" s="312"/>
      <c r="C459" s="16"/>
      <c r="D459" s="15"/>
      <c r="E459" s="253"/>
      <c r="F459" s="314"/>
      <c r="G459" s="313"/>
      <c r="H459" s="18"/>
      <c r="I459" s="50"/>
      <c r="J459" s="50"/>
      <c r="K459" s="50"/>
      <c r="L459" s="50"/>
      <c r="M459" s="50"/>
      <c r="N459" s="50"/>
      <c r="O459" s="50"/>
      <c r="P459" s="50"/>
      <c r="Q459" s="57"/>
      <c r="R459" s="58"/>
      <c r="S459" s="58"/>
      <c r="T459" s="58"/>
      <c r="U459" s="58"/>
      <c r="V459" s="312"/>
      <c r="W459" s="59"/>
      <c r="X459" s="60"/>
    </row>
    <row r="460" spans="1:24" ht="41.45" customHeight="1">
      <c r="A460" s="14">
        <v>5</v>
      </c>
      <c r="B460" s="312"/>
      <c r="C460" s="16"/>
      <c r="D460" s="15"/>
      <c r="E460" s="253"/>
      <c r="F460" s="314"/>
      <c r="G460" s="313"/>
      <c r="H460" s="18"/>
      <c r="I460" s="50"/>
      <c r="J460" s="50"/>
      <c r="K460" s="50"/>
      <c r="L460" s="50"/>
      <c r="M460" s="50"/>
      <c r="N460" s="50"/>
      <c r="O460" s="50"/>
      <c r="P460" s="50"/>
      <c r="Q460" s="57"/>
      <c r="R460" s="58"/>
      <c r="S460" s="58"/>
      <c r="T460" s="58"/>
      <c r="U460" s="58"/>
      <c r="V460" s="312"/>
      <c r="W460" s="59"/>
      <c r="X460" s="60"/>
    </row>
    <row r="461" spans="1:24" ht="38.1" customHeight="1">
      <c r="A461" s="14">
        <v>6</v>
      </c>
      <c r="B461" s="312"/>
      <c r="C461" s="16"/>
      <c r="D461" s="15"/>
      <c r="E461" s="253"/>
      <c r="F461" s="314"/>
      <c r="G461" s="313"/>
      <c r="H461" s="18"/>
      <c r="I461" s="50"/>
      <c r="J461" s="50"/>
      <c r="K461" s="50"/>
      <c r="L461" s="50"/>
      <c r="M461" s="50"/>
      <c r="N461" s="50"/>
      <c r="O461" s="50"/>
      <c r="P461" s="50"/>
      <c r="Q461" s="57"/>
      <c r="R461" s="58"/>
      <c r="S461" s="58"/>
      <c r="T461" s="58"/>
      <c r="U461" s="58"/>
      <c r="V461" s="312"/>
      <c r="W461" s="59"/>
      <c r="X461" s="60"/>
    </row>
    <row r="462" spans="1:24" ht="27.75" customHeight="1">
      <c r="A462" s="14">
        <v>7</v>
      </c>
      <c r="B462" s="312"/>
      <c r="C462" s="16"/>
      <c r="D462" s="15"/>
      <c r="E462" s="253"/>
      <c r="F462" s="314"/>
      <c r="G462" s="313"/>
      <c r="H462" s="18"/>
      <c r="I462" s="50"/>
      <c r="J462" s="50"/>
      <c r="K462" s="50"/>
      <c r="L462" s="50"/>
      <c r="M462" s="50"/>
      <c r="N462" s="50"/>
      <c r="O462" s="50"/>
      <c r="P462" s="50"/>
      <c r="Q462" s="57"/>
      <c r="R462" s="58"/>
      <c r="S462" s="58"/>
      <c r="T462" s="58"/>
      <c r="U462" s="58"/>
      <c r="V462" s="312"/>
      <c r="W462" s="59"/>
      <c r="X462" s="60"/>
    </row>
    <row r="463" spans="1:24" ht="27.75" customHeight="1">
      <c r="A463" s="14">
        <v>8</v>
      </c>
      <c r="B463" s="312"/>
      <c r="C463" s="16"/>
      <c r="D463" s="15"/>
      <c r="E463" s="253"/>
      <c r="F463" s="314"/>
      <c r="G463" s="313"/>
      <c r="H463" s="18"/>
      <c r="I463" s="50"/>
      <c r="J463" s="50"/>
      <c r="K463" s="50"/>
      <c r="L463" s="50"/>
      <c r="M463" s="50"/>
      <c r="N463" s="50"/>
      <c r="O463" s="50"/>
      <c r="P463" s="50"/>
      <c r="Q463" s="57"/>
      <c r="R463" s="58"/>
      <c r="S463" s="58"/>
      <c r="T463" s="58"/>
      <c r="U463" s="58"/>
      <c r="V463" s="312"/>
      <c r="W463" s="59"/>
      <c r="X463" s="60"/>
    </row>
    <row r="464" spans="1:24" ht="27.75" customHeight="1">
      <c r="A464" s="14">
        <v>9</v>
      </c>
      <c r="B464" s="312"/>
      <c r="C464" s="16"/>
      <c r="D464" s="15"/>
      <c r="E464" s="253"/>
      <c r="F464" s="314"/>
      <c r="G464" s="313"/>
      <c r="H464" s="18"/>
      <c r="I464" s="50"/>
      <c r="J464" s="50"/>
      <c r="K464" s="50"/>
      <c r="L464" s="50"/>
      <c r="M464" s="50"/>
      <c r="N464" s="50"/>
      <c r="O464" s="50"/>
      <c r="P464" s="50"/>
      <c r="Q464" s="57"/>
      <c r="R464" s="58"/>
      <c r="S464" s="58"/>
      <c r="T464" s="58"/>
      <c r="U464" s="58"/>
      <c r="V464" s="312"/>
      <c r="W464" s="59"/>
      <c r="X464" s="60"/>
    </row>
    <row r="465" spans="1:24" ht="36.6" customHeight="1">
      <c r="A465" s="14">
        <v>10</v>
      </c>
      <c r="B465" s="312"/>
      <c r="C465" s="16"/>
      <c r="D465" s="15"/>
      <c r="E465" s="253"/>
      <c r="F465" s="314"/>
      <c r="G465" s="313"/>
      <c r="H465" s="18"/>
      <c r="I465" s="50"/>
      <c r="J465" s="50"/>
      <c r="K465" s="50"/>
      <c r="L465" s="50"/>
      <c r="M465" s="50"/>
      <c r="N465" s="50"/>
      <c r="O465" s="50"/>
      <c r="P465" s="50"/>
      <c r="Q465" s="57"/>
      <c r="R465" s="58"/>
      <c r="S465" s="58"/>
      <c r="T465" s="58"/>
      <c r="U465" s="58"/>
      <c r="V465" s="312"/>
      <c r="W465" s="59"/>
      <c r="X465" s="60"/>
    </row>
    <row r="466" spans="1:24" ht="36.6" customHeight="1">
      <c r="A466" s="14">
        <v>11</v>
      </c>
      <c r="B466" s="312"/>
      <c r="C466" s="16"/>
      <c r="D466" s="15"/>
      <c r="E466" s="253"/>
      <c r="F466" s="314"/>
      <c r="G466" s="313"/>
      <c r="H466" s="18"/>
      <c r="I466" s="50"/>
      <c r="J466" s="50"/>
      <c r="K466" s="50"/>
      <c r="L466" s="50"/>
      <c r="M466" s="50"/>
      <c r="N466" s="50"/>
      <c r="O466" s="50"/>
      <c r="P466" s="50"/>
      <c r="Q466" s="57"/>
      <c r="R466" s="58"/>
      <c r="S466" s="58"/>
      <c r="T466" s="58"/>
      <c r="U466" s="58"/>
      <c r="V466" s="312"/>
      <c r="W466" s="59"/>
      <c r="X466" s="60"/>
    </row>
    <row r="467" spans="1:24" ht="27.75" customHeight="1">
      <c r="A467" s="14">
        <v>12</v>
      </c>
      <c r="B467" s="312"/>
      <c r="C467" s="16"/>
      <c r="D467" s="15"/>
      <c r="E467" s="253"/>
      <c r="F467" s="314"/>
      <c r="G467" s="313"/>
      <c r="H467" s="18"/>
      <c r="I467" s="50"/>
      <c r="J467" s="50"/>
      <c r="K467" s="50"/>
      <c r="L467" s="50"/>
      <c r="M467" s="50"/>
      <c r="N467" s="50"/>
      <c r="O467" s="50"/>
      <c r="P467" s="50"/>
      <c r="Q467" s="57"/>
      <c r="R467" s="58"/>
      <c r="S467" s="58"/>
      <c r="T467" s="58"/>
      <c r="U467" s="58"/>
      <c r="V467" s="312"/>
      <c r="W467" s="59"/>
      <c r="X467" s="60"/>
    </row>
    <row r="468" spans="1:24" ht="27.75" customHeight="1">
      <c r="A468" s="14">
        <v>13</v>
      </c>
      <c r="B468" s="312"/>
      <c r="C468" s="16"/>
      <c r="D468" s="15"/>
      <c r="E468" s="253"/>
      <c r="F468" s="314"/>
      <c r="G468" s="313"/>
      <c r="H468" s="18"/>
      <c r="I468" s="50"/>
      <c r="J468" s="50"/>
      <c r="K468" s="50"/>
      <c r="L468" s="50"/>
      <c r="M468" s="50"/>
      <c r="N468" s="50"/>
      <c r="O468" s="50"/>
      <c r="P468" s="50"/>
      <c r="Q468" s="57"/>
      <c r="R468" s="58"/>
      <c r="S468" s="58"/>
      <c r="T468" s="58"/>
      <c r="U468" s="58"/>
      <c r="V468" s="312"/>
      <c r="W468" s="59"/>
      <c r="X468" s="60"/>
    </row>
    <row r="469" spans="1:24" ht="27.75" customHeight="1">
      <c r="A469" s="285">
        <v>14</v>
      </c>
      <c r="B469" s="312"/>
      <c r="C469" s="16"/>
      <c r="D469" s="15"/>
      <c r="E469" s="253"/>
      <c r="F469" s="314"/>
      <c r="G469" s="313"/>
      <c r="H469" s="18"/>
      <c r="I469" s="50"/>
      <c r="J469" s="50"/>
      <c r="K469" s="50"/>
      <c r="L469" s="50"/>
      <c r="M469" s="50"/>
      <c r="N469" s="50"/>
      <c r="O469" s="50"/>
      <c r="P469" s="50"/>
      <c r="Q469" s="57"/>
      <c r="R469" s="58"/>
      <c r="S469" s="58"/>
      <c r="T469" s="58"/>
      <c r="U469" s="58"/>
      <c r="V469" s="312"/>
      <c r="W469" s="80"/>
      <c r="X469" s="81"/>
    </row>
    <row r="470" spans="1:24" ht="27.75" customHeight="1">
      <c r="A470" s="286">
        <v>15</v>
      </c>
      <c r="B470" s="312"/>
      <c r="C470" s="16"/>
      <c r="D470" s="15"/>
      <c r="E470" s="253"/>
      <c r="F470" s="314"/>
      <c r="G470" s="313"/>
      <c r="H470" s="18"/>
      <c r="I470" s="50"/>
      <c r="J470" s="50"/>
      <c r="K470" s="50"/>
      <c r="L470" s="50"/>
      <c r="M470" s="50"/>
      <c r="N470" s="50"/>
      <c r="O470" s="50"/>
      <c r="P470" s="50"/>
      <c r="Q470" s="280"/>
      <c r="R470" s="58"/>
      <c r="S470" s="58"/>
      <c r="T470" s="58"/>
      <c r="U470" s="58"/>
      <c r="V470" s="312"/>
      <c r="W470" s="258"/>
      <c r="X470" s="259"/>
    </row>
    <row r="471" spans="1:24" ht="27.75" customHeight="1">
      <c r="A471" s="286">
        <v>16</v>
      </c>
      <c r="B471" s="312"/>
      <c r="C471" s="16"/>
      <c r="D471" s="15"/>
      <c r="E471" s="253"/>
      <c r="F471" s="314"/>
      <c r="G471" s="313"/>
      <c r="H471" s="18"/>
      <c r="I471" s="50"/>
      <c r="J471" s="50"/>
      <c r="K471" s="50"/>
      <c r="L471" s="50"/>
      <c r="M471" s="50"/>
      <c r="N471" s="50"/>
      <c r="O471" s="50"/>
      <c r="P471" s="50"/>
      <c r="Q471" s="280"/>
      <c r="R471" s="58"/>
      <c r="S471" s="58"/>
      <c r="T471" s="58"/>
      <c r="U471" s="58"/>
      <c r="V471" s="312"/>
      <c r="W471" s="258"/>
      <c r="X471" s="259"/>
    </row>
    <row r="472" spans="1:24" ht="39.950000000000003" customHeight="1">
      <c r="A472" s="286">
        <v>17</v>
      </c>
      <c r="B472" s="312"/>
      <c r="C472" s="16"/>
      <c r="D472" s="15"/>
      <c r="E472" s="253"/>
      <c r="F472" s="314"/>
      <c r="G472" s="313"/>
      <c r="H472" s="18"/>
      <c r="I472" s="50"/>
      <c r="J472" s="50"/>
      <c r="K472" s="50"/>
      <c r="L472" s="50"/>
      <c r="M472" s="50"/>
      <c r="N472" s="50"/>
      <c r="O472" s="50"/>
      <c r="P472" s="50"/>
      <c r="Q472" s="280"/>
      <c r="R472" s="58"/>
      <c r="S472" s="58"/>
      <c r="T472" s="58"/>
      <c r="U472" s="58"/>
      <c r="V472" s="312"/>
      <c r="W472" s="258"/>
      <c r="X472" s="259"/>
    </row>
    <row r="473" spans="1:24" ht="27.75" customHeight="1">
      <c r="A473" s="286">
        <v>18</v>
      </c>
      <c r="B473" s="312"/>
      <c r="C473" s="16"/>
      <c r="D473" s="15"/>
      <c r="E473" s="253"/>
      <c r="F473" s="314"/>
      <c r="G473" s="313"/>
      <c r="H473" s="18"/>
      <c r="I473" s="50"/>
      <c r="J473" s="50"/>
      <c r="K473" s="50"/>
      <c r="L473" s="50"/>
      <c r="M473" s="50"/>
      <c r="N473" s="50"/>
      <c r="O473" s="50"/>
      <c r="P473" s="50"/>
      <c r="Q473" s="280"/>
      <c r="R473" s="58"/>
      <c r="S473" s="58"/>
      <c r="T473" s="58"/>
      <c r="U473" s="58"/>
      <c r="V473" s="312"/>
      <c r="W473" s="258"/>
      <c r="X473" s="259"/>
    </row>
    <row r="474" spans="1:24" ht="27.75" customHeight="1">
      <c r="A474" s="286">
        <v>19</v>
      </c>
      <c r="B474" s="312"/>
      <c r="C474" s="16"/>
      <c r="D474" s="15"/>
      <c r="E474" s="253"/>
      <c r="F474" s="314"/>
      <c r="G474" s="313"/>
      <c r="H474" s="18"/>
      <c r="I474" s="50"/>
      <c r="J474" s="50"/>
      <c r="K474" s="50"/>
      <c r="L474" s="50"/>
      <c r="M474" s="50"/>
      <c r="N474" s="50"/>
      <c r="O474" s="50"/>
      <c r="P474" s="50"/>
      <c r="Q474" s="280"/>
      <c r="R474" s="58"/>
      <c r="S474" s="58"/>
      <c r="T474" s="58"/>
      <c r="U474" s="58"/>
      <c r="V474" s="312"/>
      <c r="W474" s="258"/>
      <c r="X474" s="259"/>
    </row>
    <row r="475" spans="1:24" ht="27.75" customHeight="1">
      <c r="A475" s="286">
        <v>20</v>
      </c>
      <c r="B475" s="312"/>
      <c r="C475" s="16"/>
      <c r="D475" s="15"/>
      <c r="E475" s="253"/>
      <c r="F475" s="314"/>
      <c r="G475" s="313"/>
      <c r="H475" s="18"/>
      <c r="I475" s="50"/>
      <c r="J475" s="50"/>
      <c r="K475" s="50"/>
      <c r="L475" s="50"/>
      <c r="M475" s="50"/>
      <c r="N475" s="50"/>
      <c r="O475" s="50"/>
      <c r="P475" s="50"/>
      <c r="Q475" s="280"/>
      <c r="R475" s="58"/>
      <c r="S475" s="58"/>
      <c r="T475" s="58"/>
      <c r="U475" s="58"/>
      <c r="V475" s="312"/>
      <c r="W475" s="258"/>
      <c r="X475" s="259"/>
    </row>
    <row r="476" spans="1:24" ht="27.75" customHeight="1">
      <c r="A476" s="286">
        <v>21</v>
      </c>
      <c r="B476" s="312"/>
      <c r="C476" s="16"/>
      <c r="D476" s="15"/>
      <c r="E476" s="253"/>
      <c r="F476" s="314"/>
      <c r="G476" s="313"/>
      <c r="H476" s="18"/>
      <c r="I476" s="50"/>
      <c r="J476" s="50"/>
      <c r="K476" s="50"/>
      <c r="L476" s="50"/>
      <c r="M476" s="50"/>
      <c r="N476" s="50"/>
      <c r="O476" s="50"/>
      <c r="P476" s="50"/>
      <c r="Q476" s="280"/>
      <c r="R476" s="58"/>
      <c r="S476" s="58"/>
      <c r="T476" s="58"/>
      <c r="U476" s="58"/>
      <c r="V476" s="312"/>
      <c r="W476" s="258"/>
      <c r="X476" s="259"/>
    </row>
    <row r="477" spans="1:24" ht="39.6" customHeight="1">
      <c r="A477" s="286">
        <v>22</v>
      </c>
      <c r="B477" s="312"/>
      <c r="C477" s="16"/>
      <c r="D477" s="15"/>
      <c r="E477" s="253"/>
      <c r="F477" s="314"/>
      <c r="G477" s="313"/>
      <c r="H477" s="18"/>
      <c r="I477" s="50"/>
      <c r="J477" s="50"/>
      <c r="K477" s="50"/>
      <c r="L477" s="50"/>
      <c r="M477" s="50"/>
      <c r="N477" s="50"/>
      <c r="O477" s="50"/>
      <c r="P477" s="50"/>
      <c r="Q477" s="280"/>
      <c r="R477" s="58"/>
      <c r="S477" s="58"/>
      <c r="T477" s="58"/>
      <c r="U477" s="58"/>
      <c r="V477" s="312"/>
      <c r="W477" s="258"/>
      <c r="X477" s="259"/>
    </row>
    <row r="478" spans="1:24" ht="27.75" customHeight="1">
      <c r="A478" s="286">
        <v>23</v>
      </c>
      <c r="B478" s="312"/>
      <c r="C478" s="16"/>
      <c r="D478" s="15"/>
      <c r="E478" s="253"/>
      <c r="F478" s="314"/>
      <c r="G478" s="313"/>
      <c r="H478" s="18"/>
      <c r="I478" s="50"/>
      <c r="J478" s="50"/>
      <c r="K478" s="50"/>
      <c r="L478" s="50"/>
      <c r="M478" s="50"/>
      <c r="N478" s="50"/>
      <c r="O478" s="50"/>
      <c r="P478" s="50"/>
      <c r="Q478" s="280"/>
      <c r="R478" s="58"/>
      <c r="S478" s="58"/>
      <c r="T478" s="58"/>
      <c r="U478" s="58"/>
      <c r="V478" s="312"/>
      <c r="W478" s="258"/>
      <c r="X478" s="259"/>
    </row>
    <row r="479" spans="1:24" ht="27.75" customHeight="1">
      <c r="A479" s="286">
        <v>24</v>
      </c>
      <c r="B479" s="312"/>
      <c r="C479" s="16"/>
      <c r="D479" s="15"/>
      <c r="E479" s="253"/>
      <c r="F479" s="314"/>
      <c r="G479" s="313"/>
      <c r="H479" s="18"/>
      <c r="I479" s="50"/>
      <c r="J479" s="50"/>
      <c r="K479" s="50"/>
      <c r="L479" s="50"/>
      <c r="M479" s="50"/>
      <c r="N479" s="50"/>
      <c r="O479" s="50"/>
      <c r="P479" s="50"/>
      <c r="Q479" s="280"/>
      <c r="R479" s="58"/>
      <c r="S479" s="58"/>
      <c r="T479" s="58"/>
      <c r="U479" s="58"/>
      <c r="V479" s="312"/>
      <c r="W479" s="258"/>
      <c r="X479" s="259"/>
    </row>
    <row r="480" spans="1:24" ht="38.450000000000003" customHeight="1">
      <c r="A480" s="286">
        <v>25</v>
      </c>
      <c r="B480" s="312"/>
      <c r="C480" s="16"/>
      <c r="D480" s="15"/>
      <c r="E480" s="253"/>
      <c r="F480" s="314"/>
      <c r="G480" s="313"/>
      <c r="H480" s="18"/>
      <c r="I480" s="50"/>
      <c r="J480" s="50"/>
      <c r="K480" s="50"/>
      <c r="L480" s="50"/>
      <c r="M480" s="50"/>
      <c r="N480" s="50"/>
      <c r="O480" s="50"/>
      <c r="P480" s="50"/>
      <c r="Q480" s="280"/>
      <c r="R480" s="58"/>
      <c r="S480" s="58"/>
      <c r="T480" s="58"/>
      <c r="U480" s="58"/>
      <c r="V480" s="312"/>
      <c r="W480" s="258"/>
      <c r="X480" s="259"/>
    </row>
    <row r="481" spans="1:24" ht="27.75" customHeight="1">
      <c r="A481" s="286">
        <v>26</v>
      </c>
      <c r="B481" s="312"/>
      <c r="C481" s="16"/>
      <c r="D481" s="15"/>
      <c r="E481" s="253"/>
      <c r="F481" s="314"/>
      <c r="G481" s="313"/>
      <c r="H481" s="18"/>
      <c r="I481" s="50"/>
      <c r="J481" s="50"/>
      <c r="K481" s="50"/>
      <c r="L481" s="50"/>
      <c r="M481" s="50"/>
      <c r="N481" s="50"/>
      <c r="O481" s="50"/>
      <c r="P481" s="50"/>
      <c r="Q481" s="280"/>
      <c r="R481" s="58"/>
      <c r="S481" s="58"/>
      <c r="T481" s="58"/>
      <c r="U481" s="58"/>
      <c r="V481" s="312"/>
      <c r="W481" s="258"/>
      <c r="X481" s="259"/>
    </row>
    <row r="482" spans="1:24" ht="27.75" customHeight="1">
      <c r="A482" s="286">
        <v>27</v>
      </c>
      <c r="B482" s="312"/>
      <c r="C482" s="16"/>
      <c r="D482" s="15"/>
      <c r="E482" s="253"/>
      <c r="F482" s="314"/>
      <c r="G482" s="313"/>
      <c r="H482" s="18"/>
      <c r="I482" s="50"/>
      <c r="J482" s="50"/>
      <c r="K482" s="50"/>
      <c r="L482" s="50"/>
      <c r="M482" s="50"/>
      <c r="N482" s="50"/>
      <c r="O482" s="50"/>
      <c r="P482" s="50"/>
      <c r="Q482" s="280"/>
      <c r="R482" s="58"/>
      <c r="S482" s="58"/>
      <c r="T482" s="58"/>
      <c r="U482" s="58"/>
      <c r="V482" s="312"/>
      <c r="W482" s="258"/>
      <c r="X482" s="259"/>
    </row>
    <row r="483" spans="1:24" ht="42" customHeight="1">
      <c r="A483" s="286">
        <v>28</v>
      </c>
      <c r="B483" s="312"/>
      <c r="C483" s="16"/>
      <c r="D483" s="15"/>
      <c r="E483" s="253"/>
      <c r="F483" s="314"/>
      <c r="G483" s="313"/>
      <c r="H483" s="18"/>
      <c r="I483" s="50"/>
      <c r="J483" s="50"/>
      <c r="K483" s="50"/>
      <c r="L483" s="50"/>
      <c r="M483" s="50"/>
      <c r="N483" s="50"/>
      <c r="O483" s="50"/>
      <c r="P483" s="50"/>
      <c r="Q483" s="280"/>
      <c r="R483" s="58"/>
      <c r="S483" s="58"/>
      <c r="T483" s="58"/>
      <c r="U483" s="58"/>
      <c r="V483" s="312"/>
      <c r="W483" s="258"/>
      <c r="X483" s="259"/>
    </row>
    <row r="484" spans="1:24" ht="27.75" customHeight="1">
      <c r="A484" s="286">
        <v>29</v>
      </c>
      <c r="B484" s="312"/>
      <c r="C484" s="16"/>
      <c r="D484" s="15"/>
      <c r="E484" s="253"/>
      <c r="F484" s="314"/>
      <c r="G484" s="313"/>
      <c r="H484" s="18"/>
      <c r="I484" s="50"/>
      <c r="J484" s="50"/>
      <c r="K484" s="50"/>
      <c r="L484" s="50"/>
      <c r="M484" s="50"/>
      <c r="N484" s="50"/>
      <c r="O484" s="50"/>
      <c r="P484" s="50"/>
      <c r="Q484" s="280"/>
      <c r="R484" s="58"/>
      <c r="S484" s="58"/>
      <c r="T484" s="58"/>
      <c r="U484" s="58"/>
      <c r="V484" s="312"/>
      <c r="W484" s="258"/>
      <c r="X484" s="259"/>
    </row>
    <row r="485" spans="1:24" ht="27.75" customHeight="1">
      <c r="A485" s="286">
        <v>30</v>
      </c>
      <c r="B485" s="312"/>
      <c r="C485" s="16"/>
      <c r="D485" s="15"/>
      <c r="E485" s="253"/>
      <c r="F485" s="314"/>
      <c r="G485" s="313"/>
      <c r="H485" s="18"/>
      <c r="I485" s="50"/>
      <c r="J485" s="50"/>
      <c r="K485" s="50"/>
      <c r="L485" s="50"/>
      <c r="M485" s="50"/>
      <c r="N485" s="50"/>
      <c r="O485" s="50"/>
      <c r="P485" s="50"/>
      <c r="Q485" s="280"/>
      <c r="R485" s="58"/>
      <c r="S485" s="58"/>
      <c r="T485" s="58"/>
      <c r="U485" s="58"/>
      <c r="V485" s="312"/>
      <c r="W485" s="258"/>
      <c r="X485" s="259"/>
    </row>
    <row r="486" spans="1:24" ht="27.75" customHeight="1">
      <c r="A486" s="286">
        <v>31</v>
      </c>
      <c r="B486" s="312"/>
      <c r="C486" s="16"/>
      <c r="D486" s="15"/>
      <c r="E486" s="253"/>
      <c r="F486" s="314"/>
      <c r="G486" s="313"/>
      <c r="H486" s="18"/>
      <c r="I486" s="50"/>
      <c r="J486" s="50"/>
      <c r="K486" s="50"/>
      <c r="L486" s="50"/>
      <c r="M486" s="50"/>
      <c r="N486" s="50"/>
      <c r="O486" s="50"/>
      <c r="P486" s="50"/>
      <c r="Q486" s="280"/>
      <c r="R486" s="58"/>
      <c r="S486" s="58"/>
      <c r="T486" s="58"/>
      <c r="U486" s="58"/>
      <c r="V486" s="312"/>
      <c r="W486" s="258"/>
      <c r="X486" s="259"/>
    </row>
    <row r="487" spans="1:24" ht="27.75" customHeight="1">
      <c r="A487" s="286">
        <v>32</v>
      </c>
      <c r="B487" s="312"/>
      <c r="C487" s="16"/>
      <c r="D487" s="15"/>
      <c r="E487" s="253"/>
      <c r="F487" s="314"/>
      <c r="G487" s="313"/>
      <c r="H487" s="18"/>
      <c r="I487" s="50"/>
      <c r="J487" s="50"/>
      <c r="K487" s="50"/>
      <c r="L487" s="50"/>
      <c r="M487" s="50"/>
      <c r="N487" s="50"/>
      <c r="O487" s="50"/>
      <c r="P487" s="50"/>
      <c r="Q487" s="280"/>
      <c r="R487" s="58"/>
      <c r="S487" s="58"/>
      <c r="T487" s="58"/>
      <c r="U487" s="58"/>
      <c r="V487" s="312"/>
      <c r="W487" s="258"/>
      <c r="X487" s="259"/>
    </row>
    <row r="488" spans="1:24" ht="27.75" customHeight="1">
      <c r="A488" s="286">
        <v>33</v>
      </c>
      <c r="B488" s="312"/>
      <c r="C488" s="16"/>
      <c r="D488" s="15"/>
      <c r="E488" s="253"/>
      <c r="F488" s="314"/>
      <c r="G488" s="313"/>
      <c r="H488" s="18"/>
      <c r="I488" s="50"/>
      <c r="J488" s="50"/>
      <c r="K488" s="50"/>
      <c r="L488" s="50"/>
      <c r="M488" s="50"/>
      <c r="N488" s="50"/>
      <c r="O488" s="50"/>
      <c r="P488" s="50"/>
      <c r="Q488" s="280"/>
      <c r="R488" s="58"/>
      <c r="S488" s="58"/>
      <c r="T488" s="58"/>
      <c r="U488" s="58"/>
      <c r="V488" s="312"/>
      <c r="W488" s="258"/>
      <c r="X488" s="259"/>
    </row>
    <row r="489" spans="1:24" ht="40.5" customHeight="1">
      <c r="A489" s="286">
        <v>34</v>
      </c>
      <c r="B489" s="312"/>
      <c r="C489" s="16"/>
      <c r="D489" s="15"/>
      <c r="E489" s="253"/>
      <c r="F489" s="314"/>
      <c r="G489" s="313"/>
      <c r="H489" s="18"/>
      <c r="I489" s="50"/>
      <c r="J489" s="50"/>
      <c r="K489" s="50"/>
      <c r="L489" s="50"/>
      <c r="M489" s="50"/>
      <c r="N489" s="50"/>
      <c r="O489" s="50"/>
      <c r="P489" s="50"/>
      <c r="Q489" s="280"/>
      <c r="R489" s="58"/>
      <c r="S489" s="58"/>
      <c r="T489" s="58"/>
      <c r="U489" s="58"/>
      <c r="V489" s="312"/>
      <c r="W489" s="258"/>
      <c r="X489" s="259"/>
    </row>
    <row r="490" spans="1:24" ht="27.75" customHeight="1">
      <c r="A490" s="286">
        <v>35</v>
      </c>
      <c r="B490" s="312"/>
      <c r="C490" s="16"/>
      <c r="D490" s="15"/>
      <c r="E490" s="253"/>
      <c r="F490" s="314"/>
      <c r="G490" s="313"/>
      <c r="H490" s="18"/>
      <c r="I490" s="50"/>
      <c r="J490" s="50"/>
      <c r="K490" s="50"/>
      <c r="L490" s="50"/>
      <c r="M490" s="50"/>
      <c r="N490" s="50"/>
      <c r="O490" s="50"/>
      <c r="P490" s="50"/>
      <c r="Q490" s="280"/>
      <c r="R490" s="58"/>
      <c r="S490" s="58"/>
      <c r="T490" s="58"/>
      <c r="U490" s="58"/>
      <c r="V490" s="312"/>
      <c r="W490" s="258"/>
      <c r="X490" s="259"/>
    </row>
    <row r="491" spans="1:24" ht="36.6" customHeight="1">
      <c r="A491" s="286">
        <v>36</v>
      </c>
      <c r="B491" s="312"/>
      <c r="C491" s="16"/>
      <c r="D491" s="15"/>
      <c r="E491" s="253"/>
      <c r="F491" s="314"/>
      <c r="G491" s="313"/>
      <c r="H491" s="18"/>
      <c r="I491" s="50"/>
      <c r="J491" s="50"/>
      <c r="K491" s="50"/>
      <c r="L491" s="50"/>
      <c r="M491" s="50"/>
      <c r="N491" s="50"/>
      <c r="O491" s="50"/>
      <c r="P491" s="50"/>
      <c r="Q491" s="280"/>
      <c r="R491" s="58"/>
      <c r="S491" s="58"/>
      <c r="T491" s="58"/>
      <c r="U491" s="58"/>
      <c r="V491" s="312"/>
      <c r="W491" s="258"/>
      <c r="X491" s="259"/>
    </row>
    <row r="492" spans="1:24" ht="39.6" customHeight="1">
      <c r="A492" s="286">
        <v>37</v>
      </c>
      <c r="B492" s="312"/>
      <c r="C492" s="16"/>
      <c r="D492" s="15"/>
      <c r="E492" s="253"/>
      <c r="F492" s="314"/>
      <c r="G492" s="313"/>
      <c r="H492" s="18"/>
      <c r="I492" s="50"/>
      <c r="J492" s="50"/>
      <c r="K492" s="50"/>
      <c r="L492" s="50"/>
      <c r="M492" s="50"/>
      <c r="N492" s="50"/>
      <c r="O492" s="50"/>
      <c r="P492" s="50"/>
      <c r="Q492" s="280"/>
      <c r="R492" s="58"/>
      <c r="S492" s="58"/>
      <c r="T492" s="58"/>
      <c r="U492" s="58"/>
      <c r="V492" s="312"/>
      <c r="W492" s="258"/>
      <c r="X492" s="259"/>
    </row>
    <row r="493" spans="1:24" ht="38.450000000000003" customHeight="1">
      <c r="A493" s="286">
        <v>38</v>
      </c>
      <c r="B493" s="312"/>
      <c r="C493" s="16"/>
      <c r="D493" s="15"/>
      <c r="E493" s="253"/>
      <c r="F493" s="314"/>
      <c r="G493" s="313"/>
      <c r="H493" s="18"/>
      <c r="I493" s="50"/>
      <c r="J493" s="50"/>
      <c r="K493" s="50"/>
      <c r="L493" s="50"/>
      <c r="M493" s="50"/>
      <c r="N493" s="50"/>
      <c r="O493" s="50"/>
      <c r="P493" s="50"/>
      <c r="Q493" s="280"/>
      <c r="R493" s="58"/>
      <c r="S493" s="58"/>
      <c r="T493" s="58"/>
      <c r="U493" s="58"/>
      <c r="V493" s="312"/>
      <c r="W493" s="258"/>
      <c r="X493" s="259"/>
    </row>
    <row r="494" spans="1:24" ht="36.950000000000003" customHeight="1">
      <c r="A494" s="286">
        <v>39</v>
      </c>
      <c r="B494" s="312"/>
      <c r="C494" s="16"/>
      <c r="D494" s="15"/>
      <c r="E494" s="253"/>
      <c r="F494" s="314"/>
      <c r="G494" s="313"/>
      <c r="H494" s="18"/>
      <c r="I494" s="50"/>
      <c r="J494" s="50"/>
      <c r="K494" s="50"/>
      <c r="L494" s="50"/>
      <c r="M494" s="50"/>
      <c r="N494" s="50"/>
      <c r="O494" s="50"/>
      <c r="P494" s="50"/>
      <c r="Q494" s="280"/>
      <c r="R494" s="58"/>
      <c r="S494" s="58"/>
      <c r="T494" s="58"/>
      <c r="U494" s="58"/>
      <c r="V494" s="312"/>
      <c r="W494" s="258"/>
      <c r="X494" s="259"/>
    </row>
    <row r="495" spans="1:24" ht="27.75" customHeight="1">
      <c r="A495" s="286">
        <v>40</v>
      </c>
      <c r="B495" s="312"/>
      <c r="C495" s="16"/>
      <c r="D495" s="15"/>
      <c r="E495" s="253"/>
      <c r="F495" s="314"/>
      <c r="G495" s="313"/>
      <c r="H495" s="18"/>
      <c r="I495" s="50"/>
      <c r="J495" s="50"/>
      <c r="K495" s="50"/>
      <c r="L495" s="50"/>
      <c r="M495" s="50"/>
      <c r="N495" s="50"/>
      <c r="O495" s="50"/>
      <c r="P495" s="50"/>
      <c r="Q495" s="280"/>
      <c r="R495" s="58"/>
      <c r="S495" s="58"/>
      <c r="T495" s="58"/>
      <c r="U495" s="58"/>
      <c r="V495" s="312"/>
      <c r="W495" s="258"/>
      <c r="X495" s="259"/>
    </row>
    <row r="496" spans="1:24" ht="38.1" customHeight="1">
      <c r="A496" s="286">
        <v>41</v>
      </c>
      <c r="B496" s="312"/>
      <c r="C496" s="16"/>
      <c r="D496" s="15"/>
      <c r="E496" s="253"/>
      <c r="F496" s="314"/>
      <c r="G496" s="313"/>
      <c r="H496" s="18"/>
      <c r="I496" s="50"/>
      <c r="J496" s="50"/>
      <c r="K496" s="50"/>
      <c r="L496" s="50"/>
      <c r="M496" s="50"/>
      <c r="N496" s="50"/>
      <c r="O496" s="50"/>
      <c r="P496" s="50"/>
      <c r="Q496" s="280"/>
      <c r="R496" s="58"/>
      <c r="S496" s="58"/>
      <c r="T496" s="58"/>
      <c r="U496" s="58"/>
      <c r="V496" s="312"/>
      <c r="W496" s="258"/>
      <c r="X496" s="259"/>
    </row>
    <row r="497" spans="1:24" ht="27.75" customHeight="1">
      <c r="A497" s="286">
        <v>42</v>
      </c>
      <c r="B497" s="312"/>
      <c r="C497" s="16"/>
      <c r="D497" s="15"/>
      <c r="E497" s="253"/>
      <c r="F497" s="314"/>
      <c r="G497" s="313"/>
      <c r="H497" s="18"/>
      <c r="I497" s="50"/>
      <c r="J497" s="50"/>
      <c r="K497" s="50"/>
      <c r="L497" s="50"/>
      <c r="M497" s="50"/>
      <c r="N497" s="50"/>
      <c r="O497" s="50"/>
      <c r="P497" s="50"/>
      <c r="Q497" s="280"/>
      <c r="R497" s="58"/>
      <c r="S497" s="58"/>
      <c r="T497" s="58"/>
      <c r="U497" s="58"/>
      <c r="V497" s="312"/>
      <c r="W497" s="258"/>
      <c r="X497" s="259"/>
    </row>
    <row r="498" spans="1:24" ht="27.75" customHeight="1">
      <c r="A498" s="286">
        <v>43</v>
      </c>
      <c r="B498" s="312"/>
      <c r="C498" s="16"/>
      <c r="D498" s="15"/>
      <c r="E498" s="253"/>
      <c r="F498" s="314"/>
      <c r="G498" s="313"/>
      <c r="H498" s="18"/>
      <c r="I498" s="50"/>
      <c r="J498" s="50"/>
      <c r="K498" s="50"/>
      <c r="L498" s="50"/>
      <c r="M498" s="50"/>
      <c r="N498" s="50"/>
      <c r="O498" s="50"/>
      <c r="P498" s="50"/>
      <c r="Q498" s="280"/>
      <c r="R498" s="58"/>
      <c r="S498" s="58"/>
      <c r="T498" s="58"/>
      <c r="U498" s="58"/>
      <c r="V498" s="312"/>
      <c r="W498" s="258"/>
      <c r="X498" s="259"/>
    </row>
    <row r="499" spans="1:24" ht="27.75" customHeight="1">
      <c r="A499" s="286">
        <v>44</v>
      </c>
      <c r="B499" s="312"/>
      <c r="C499" s="16"/>
      <c r="D499" s="15"/>
      <c r="E499" s="253"/>
      <c r="F499" s="314"/>
      <c r="G499" s="313"/>
      <c r="H499" s="18"/>
      <c r="I499" s="50"/>
      <c r="J499" s="50"/>
      <c r="K499" s="50"/>
      <c r="L499" s="50"/>
      <c r="M499" s="50"/>
      <c r="N499" s="50"/>
      <c r="O499" s="50"/>
      <c r="P499" s="50"/>
      <c r="Q499" s="280"/>
      <c r="R499" s="58"/>
      <c r="S499" s="58"/>
      <c r="T499" s="58"/>
      <c r="U499" s="58"/>
      <c r="V499" s="312"/>
      <c r="W499" s="258"/>
      <c r="X499" s="259"/>
    </row>
    <row r="500" spans="1:24" ht="27.75" customHeight="1">
      <c r="A500" s="286">
        <v>45</v>
      </c>
      <c r="B500" s="312"/>
      <c r="C500" s="16"/>
      <c r="D500" s="15"/>
      <c r="E500" s="253"/>
      <c r="F500" s="314"/>
      <c r="G500" s="313"/>
      <c r="H500" s="18"/>
      <c r="I500" s="50"/>
      <c r="J500" s="50"/>
      <c r="K500" s="50"/>
      <c r="L500" s="50"/>
      <c r="M500" s="50"/>
      <c r="N500" s="50"/>
      <c r="O500" s="50"/>
      <c r="P500" s="50"/>
      <c r="Q500" s="280"/>
      <c r="R500" s="58"/>
      <c r="S500" s="58"/>
      <c r="T500" s="58"/>
      <c r="U500" s="58"/>
      <c r="V500" s="312"/>
      <c r="W500" s="258"/>
      <c r="X500" s="259"/>
    </row>
    <row r="501" spans="1:24" ht="27.75" customHeight="1">
      <c r="A501" s="286">
        <v>46</v>
      </c>
      <c r="B501" s="312"/>
      <c r="C501" s="16"/>
      <c r="D501" s="15"/>
      <c r="E501" s="253"/>
      <c r="F501" s="314"/>
      <c r="G501" s="313"/>
      <c r="H501" s="18"/>
      <c r="I501" s="50"/>
      <c r="J501" s="50"/>
      <c r="K501" s="50"/>
      <c r="L501" s="50"/>
      <c r="M501" s="50"/>
      <c r="N501" s="50"/>
      <c r="O501" s="50"/>
      <c r="P501" s="50"/>
      <c r="Q501" s="280"/>
      <c r="R501" s="58"/>
      <c r="S501" s="58"/>
      <c r="T501" s="58"/>
      <c r="U501" s="58"/>
      <c r="V501" s="312"/>
      <c r="W501" s="258"/>
      <c r="X501" s="259"/>
    </row>
    <row r="502" spans="1:24" ht="27.75" customHeight="1">
      <c r="A502" s="286">
        <v>47</v>
      </c>
      <c r="B502" s="312"/>
      <c r="C502" s="16"/>
      <c r="D502" s="15"/>
      <c r="E502" s="253"/>
      <c r="F502" s="314"/>
      <c r="G502" s="313"/>
      <c r="H502" s="18"/>
      <c r="I502" s="50"/>
      <c r="J502" s="50"/>
      <c r="K502" s="50"/>
      <c r="L502" s="50"/>
      <c r="M502" s="50"/>
      <c r="N502" s="50"/>
      <c r="O502" s="50"/>
      <c r="P502" s="50"/>
      <c r="Q502" s="280"/>
      <c r="R502" s="58"/>
      <c r="S502" s="58"/>
      <c r="T502" s="58"/>
      <c r="U502" s="58"/>
      <c r="V502" s="312"/>
      <c r="W502" s="258"/>
      <c r="X502" s="259"/>
    </row>
    <row r="503" spans="1:24" ht="27.75" customHeight="1">
      <c r="A503" s="286">
        <v>48</v>
      </c>
      <c r="B503" s="312"/>
      <c r="C503" s="16"/>
      <c r="D503" s="15"/>
      <c r="E503" s="253"/>
      <c r="F503" s="314"/>
      <c r="G503" s="313"/>
      <c r="H503" s="18"/>
      <c r="I503" s="50"/>
      <c r="J503" s="50"/>
      <c r="K503" s="50"/>
      <c r="L503" s="50"/>
      <c r="M503" s="50"/>
      <c r="N503" s="50"/>
      <c r="O503" s="50"/>
      <c r="P503" s="50"/>
      <c r="Q503" s="280"/>
      <c r="R503" s="58"/>
      <c r="S503" s="58"/>
      <c r="T503" s="58"/>
      <c r="U503" s="58"/>
      <c r="V503" s="312"/>
      <c r="W503" s="258"/>
      <c r="X503" s="259"/>
    </row>
    <row r="504" spans="1:24" ht="27.75" customHeight="1">
      <c r="A504" s="286">
        <v>49</v>
      </c>
      <c r="B504" s="312"/>
      <c r="C504" s="16"/>
      <c r="D504" s="15"/>
      <c r="E504" s="253"/>
      <c r="F504" s="314"/>
      <c r="G504" s="313"/>
      <c r="H504" s="18"/>
      <c r="I504" s="50"/>
      <c r="J504" s="50"/>
      <c r="K504" s="50"/>
      <c r="L504" s="50"/>
      <c r="M504" s="50"/>
      <c r="N504" s="50"/>
      <c r="O504" s="50"/>
      <c r="P504" s="50"/>
      <c r="Q504" s="280"/>
      <c r="R504" s="58"/>
      <c r="S504" s="58"/>
      <c r="T504" s="58"/>
      <c r="U504" s="58"/>
      <c r="V504" s="312"/>
      <c r="W504" s="258"/>
      <c r="X504" s="259"/>
    </row>
    <row r="505" spans="1:24" ht="27.75" customHeight="1">
      <c r="A505" s="286"/>
      <c r="B505" s="288"/>
      <c r="C505" s="289"/>
      <c r="D505" s="288"/>
      <c r="E505" s="289"/>
      <c r="F505" s="287"/>
      <c r="G505" s="290">
        <f>SUM(I505:P505)</f>
        <v>0</v>
      </c>
      <c r="H505" s="290"/>
      <c r="I505" s="291">
        <f t="shared" ref="I505:P505" si="2">SUM(I456:I504)</f>
        <v>0</v>
      </c>
      <c r="J505" s="291">
        <f t="shared" si="2"/>
        <v>0</v>
      </c>
      <c r="K505" s="291">
        <f t="shared" si="2"/>
        <v>0</v>
      </c>
      <c r="L505" s="291">
        <f t="shared" si="2"/>
        <v>0</v>
      </c>
      <c r="M505" s="291">
        <f t="shared" si="2"/>
        <v>0</v>
      </c>
      <c r="N505" s="291">
        <f t="shared" si="2"/>
        <v>0</v>
      </c>
      <c r="O505" s="291">
        <f t="shared" si="2"/>
        <v>0</v>
      </c>
      <c r="P505" s="291">
        <f t="shared" si="2"/>
        <v>0</v>
      </c>
      <c r="Q505" s="280"/>
      <c r="R505" s="281"/>
      <c r="S505" s="281"/>
      <c r="T505" s="281"/>
      <c r="U505" s="281"/>
      <c r="V505" s="292"/>
      <c r="W505" s="258"/>
      <c r="X505" s="259"/>
    </row>
    <row r="506" spans="1:24" ht="27.75" customHeight="1">
      <c r="A506" s="28" t="s">
        <v>237</v>
      </c>
      <c r="B506" s="29"/>
      <c r="C506" s="29"/>
      <c r="D506" s="29"/>
      <c r="E506" s="29"/>
      <c r="F506" s="29"/>
      <c r="G506" s="29"/>
      <c r="H506" s="29"/>
      <c r="I506" s="29"/>
      <c r="J506" s="29"/>
      <c r="K506" s="29"/>
      <c r="L506" s="29"/>
      <c r="M506" s="29"/>
      <c r="N506" s="498" t="s">
        <v>205</v>
      </c>
      <c r="O506" s="498"/>
      <c r="P506" s="498"/>
      <c r="Q506" s="498"/>
      <c r="R506" s="498"/>
      <c r="S506" s="498">
        <f>G510</f>
        <v>0</v>
      </c>
      <c r="T506" s="498"/>
      <c r="U506" s="499" t="s">
        <v>206</v>
      </c>
      <c r="V506" s="499"/>
    </row>
    <row r="507" spans="1:24" ht="27.75" customHeight="1">
      <c r="A507" s="30" t="s">
        <v>207</v>
      </c>
      <c r="B507" s="31" t="s">
        <v>208</v>
      </c>
      <c r="C507" s="31" t="s">
        <v>209</v>
      </c>
      <c r="D507" s="30" t="s">
        <v>211</v>
      </c>
      <c r="E507" s="30" t="s">
        <v>211</v>
      </c>
      <c r="F507" s="31" t="s">
        <v>212</v>
      </c>
      <c r="G507" s="30" t="s">
        <v>213</v>
      </c>
      <c r="H507" s="30" t="s">
        <v>214</v>
      </c>
      <c r="I507" s="52" t="s">
        <v>214</v>
      </c>
      <c r="J507" s="52"/>
      <c r="K507" s="52"/>
      <c r="L507" s="52"/>
      <c r="M507" s="52"/>
      <c r="N507" s="52"/>
      <c r="O507" s="52"/>
      <c r="P507" s="52"/>
      <c r="Q507" s="62"/>
      <c r="R507" s="500" t="s">
        <v>215</v>
      </c>
      <c r="S507" s="500"/>
      <c r="T507" s="500"/>
      <c r="U507" s="500"/>
      <c r="V507" s="31" t="s">
        <v>216</v>
      </c>
    </row>
    <row r="508" spans="1:24" ht="27.75" customHeight="1" thickBot="1">
      <c r="A508" s="32">
        <v>1</v>
      </c>
      <c r="B508" s="86" t="s">
        <v>272</v>
      </c>
      <c r="C508" s="23"/>
      <c r="D508" s="22"/>
      <c r="E508" s="86"/>
      <c r="F508" s="25"/>
      <c r="G508" s="36"/>
      <c r="H508" s="24"/>
      <c r="I508" s="50"/>
      <c r="J508" s="50"/>
      <c r="K508" s="50"/>
      <c r="L508" s="50"/>
      <c r="M508" s="50"/>
      <c r="N508" s="50"/>
      <c r="O508" s="50"/>
      <c r="P508" s="50"/>
      <c r="Q508" s="57"/>
      <c r="R508" s="58"/>
      <c r="S508" s="58"/>
      <c r="T508" s="58"/>
      <c r="U508" s="58"/>
      <c r="V508" s="35"/>
    </row>
    <row r="509" spans="1:24" ht="27.75" customHeight="1" thickBot="1">
      <c r="A509" s="32"/>
      <c r="B509" s="282"/>
      <c r="C509" s="85"/>
      <c r="D509" s="22"/>
      <c r="E509" s="282"/>
      <c r="F509" s="78"/>
      <c r="G509" s="36"/>
      <c r="H509" s="24"/>
      <c r="I509" s="50"/>
      <c r="J509" s="50"/>
      <c r="K509" s="50"/>
      <c r="L509" s="50"/>
      <c r="M509" s="50"/>
      <c r="N509" s="50"/>
      <c r="O509" s="50"/>
      <c r="P509" s="50"/>
      <c r="Q509" s="57"/>
      <c r="R509" s="58"/>
      <c r="S509" s="58"/>
      <c r="T509" s="58"/>
      <c r="U509" s="58"/>
      <c r="V509" s="35"/>
    </row>
    <row r="510" spans="1:24" ht="27.75" customHeight="1">
      <c r="A510" s="32"/>
      <c r="B510" s="76"/>
      <c r="C510" s="21"/>
      <c r="D510" s="33"/>
      <c r="E510" s="74"/>
      <c r="F510" s="34"/>
      <c r="G510" s="21">
        <f>SUM(I510:P510)</f>
        <v>0</v>
      </c>
      <c r="H510" s="21"/>
      <c r="I510" s="51">
        <f t="shared" ref="I510:P510" si="3">SUM(I508:I509)</f>
        <v>0</v>
      </c>
      <c r="J510" s="51">
        <f t="shared" si="3"/>
        <v>0</v>
      </c>
      <c r="K510" s="51">
        <f t="shared" si="3"/>
        <v>0</v>
      </c>
      <c r="L510" s="51">
        <f t="shared" si="3"/>
        <v>0</v>
      </c>
      <c r="M510" s="51">
        <f t="shared" si="3"/>
        <v>0</v>
      </c>
      <c r="N510" s="51">
        <f t="shared" si="3"/>
        <v>0</v>
      </c>
      <c r="O510" s="51">
        <f t="shared" si="3"/>
        <v>0</v>
      </c>
      <c r="P510" s="51">
        <f t="shared" si="3"/>
        <v>0</v>
      </c>
      <c r="Q510" s="63"/>
      <c r="R510" s="64"/>
      <c r="S510" s="64"/>
      <c r="T510" s="64"/>
      <c r="U510" s="64"/>
      <c r="V510" s="33"/>
    </row>
    <row r="512" spans="1:24" ht="27.75" customHeight="1">
      <c r="C512" s="37"/>
      <c r="D512" s="38" t="s">
        <v>2</v>
      </c>
      <c r="E512" s="38" t="s">
        <v>273</v>
      </c>
      <c r="F512" s="9"/>
    </row>
    <row r="513" spans="2:22" ht="27.75" customHeight="1">
      <c r="C513" s="39" t="s">
        <v>274</v>
      </c>
      <c r="D513" s="40">
        <f>COUNTIF(C9:C509,Parameters!D22)</f>
        <v>0</v>
      </c>
      <c r="E513" s="40">
        <f>COUNTIF(D9:D509,Parameters!F27)</f>
        <v>0</v>
      </c>
      <c r="F513" s="9"/>
    </row>
    <row r="514" spans="2:22" ht="27.75" customHeight="1">
      <c r="C514" s="41"/>
      <c r="D514" s="529">
        <f>SUM(D513:F513)</f>
        <v>0</v>
      </c>
      <c r="E514" s="530"/>
      <c r="F514" s="9"/>
    </row>
    <row r="515" spans="2:22" ht="27.75" customHeight="1">
      <c r="C515" s="41"/>
      <c r="F515" s="9"/>
    </row>
    <row r="516" spans="2:22" ht="27.75" customHeight="1">
      <c r="C516" s="37"/>
      <c r="D516" s="42" t="s">
        <v>2</v>
      </c>
      <c r="E516" s="42" t="s">
        <v>272</v>
      </c>
      <c r="F516" s="9"/>
    </row>
    <row r="517" spans="2:22" ht="27.75" customHeight="1">
      <c r="C517" s="43" t="s">
        <v>275</v>
      </c>
      <c r="D517" s="44">
        <f>COUNTIF(C9:C509,Parameters!D23)</f>
        <v>0</v>
      </c>
      <c r="E517" s="44">
        <f>COUNTIF(D9:D509,Parameters!F35)</f>
        <v>0</v>
      </c>
      <c r="F517" s="9"/>
      <c r="J517" s="531">
        <f>D518+D514</f>
        <v>0</v>
      </c>
      <c r="K517" s="532"/>
      <c r="L517" s="532"/>
    </row>
    <row r="518" spans="2:22" ht="27.75" customHeight="1">
      <c r="D518" s="475">
        <f>SUM(D517:I517)</f>
        <v>0</v>
      </c>
      <c r="E518" s="476"/>
      <c r="F518" s="9"/>
    </row>
    <row r="520" spans="2:22" ht="27.75" customHeight="1">
      <c r="B520" s="478" t="s">
        <v>239</v>
      </c>
      <c r="C520" s="478"/>
      <c r="D520" s="478"/>
      <c r="E520" s="478"/>
      <c r="F520" s="478"/>
      <c r="G520" s="478"/>
      <c r="H520" s="478"/>
      <c r="I520" s="478"/>
      <c r="J520" s="478"/>
      <c r="K520" s="478"/>
      <c r="L520" s="478"/>
      <c r="M520" s="478"/>
      <c r="N520" s="478"/>
      <c r="O520" s="478"/>
      <c r="P520" s="478"/>
      <c r="Q520" s="478"/>
      <c r="R520" s="478"/>
      <c r="S520" s="478"/>
      <c r="T520" s="478"/>
      <c r="U520" s="478"/>
      <c r="V520" s="478"/>
    </row>
    <row r="521" spans="2:22" ht="27.75" customHeight="1">
      <c r="B521" s="479" t="s">
        <v>240</v>
      </c>
      <c r="C521" s="480"/>
      <c r="D521" s="480"/>
      <c r="E521" s="480"/>
      <c r="F521" s="480"/>
      <c r="G521" s="480"/>
      <c r="H521" s="480"/>
      <c r="I521" s="480"/>
      <c r="J521" s="480"/>
      <c r="K521" s="480"/>
      <c r="L521" s="480"/>
      <c r="M521" s="480"/>
      <c r="N521" s="480"/>
      <c r="O521" s="480"/>
      <c r="P521" s="480"/>
      <c r="Q521" s="480"/>
      <c r="R521" s="480"/>
      <c r="S521" s="480"/>
      <c r="T521" s="480"/>
      <c r="U521" s="481"/>
      <c r="V521" s="65" t="s">
        <v>5</v>
      </c>
    </row>
    <row r="522" spans="2:22" ht="27.75" customHeight="1">
      <c r="B522" s="482" t="s">
        <v>241</v>
      </c>
      <c r="C522" s="483"/>
      <c r="D522" s="483"/>
      <c r="E522" s="483"/>
      <c r="F522" s="483"/>
      <c r="G522" s="483"/>
      <c r="H522" s="483"/>
      <c r="I522" s="483"/>
      <c r="J522" s="484"/>
      <c r="K522" s="491" t="s">
        <v>242</v>
      </c>
      <c r="L522" s="492"/>
      <c r="M522" s="492"/>
      <c r="N522" s="492"/>
      <c r="O522" s="492"/>
      <c r="P522" s="492"/>
      <c r="Q522" s="492"/>
      <c r="R522" s="492"/>
      <c r="S522" s="492"/>
      <c r="T522" s="492"/>
      <c r="U522" s="493"/>
      <c r="V522" s="66"/>
    </row>
    <row r="523" spans="2:22" ht="27.75" customHeight="1">
      <c r="B523" s="485"/>
      <c r="C523" s="486"/>
      <c r="D523" s="486"/>
      <c r="E523" s="486"/>
      <c r="F523" s="486"/>
      <c r="G523" s="486"/>
      <c r="H523" s="486"/>
      <c r="I523" s="486"/>
      <c r="J523" s="487"/>
      <c r="K523" s="491" t="s">
        <v>243</v>
      </c>
      <c r="L523" s="492"/>
      <c r="M523" s="492"/>
      <c r="N523" s="492"/>
      <c r="O523" s="492"/>
      <c r="P523" s="492"/>
      <c r="Q523" s="492"/>
      <c r="R523" s="492"/>
      <c r="S523" s="492"/>
      <c r="T523" s="492"/>
      <c r="U523" s="493"/>
      <c r="V523" s="66"/>
    </row>
    <row r="524" spans="2:22" ht="27.75" customHeight="1">
      <c r="B524" s="485"/>
      <c r="C524" s="486"/>
      <c r="D524" s="486"/>
      <c r="E524" s="486"/>
      <c r="F524" s="486"/>
      <c r="G524" s="486"/>
      <c r="H524" s="486"/>
      <c r="I524" s="486"/>
      <c r="J524" s="487"/>
      <c r="K524" s="491" t="s">
        <v>244</v>
      </c>
      <c r="L524" s="492"/>
      <c r="M524" s="492"/>
      <c r="N524" s="492"/>
      <c r="O524" s="492"/>
      <c r="P524" s="492"/>
      <c r="Q524" s="492"/>
      <c r="R524" s="492"/>
      <c r="S524" s="492"/>
      <c r="T524" s="492"/>
      <c r="U524" s="493"/>
      <c r="V524" s="66"/>
    </row>
    <row r="525" spans="2:22" ht="27.75" customHeight="1">
      <c r="B525" s="485"/>
      <c r="C525" s="486"/>
      <c r="D525" s="486"/>
      <c r="E525" s="486"/>
      <c r="F525" s="486"/>
      <c r="G525" s="486"/>
      <c r="H525" s="486"/>
      <c r="I525" s="486"/>
      <c r="J525" s="487"/>
      <c r="K525" s="494" t="s">
        <v>245</v>
      </c>
      <c r="L525" s="494"/>
      <c r="M525" s="494"/>
      <c r="N525" s="494"/>
      <c r="O525" s="494"/>
      <c r="P525" s="494"/>
      <c r="Q525" s="494"/>
      <c r="R525" s="494"/>
      <c r="S525" s="494"/>
      <c r="T525" s="494"/>
      <c r="U525" s="494"/>
      <c r="V525" s="66"/>
    </row>
    <row r="526" spans="2:22" ht="27.75" customHeight="1">
      <c r="B526" s="485"/>
      <c r="C526" s="486"/>
      <c r="D526" s="486"/>
      <c r="E526" s="486"/>
      <c r="F526" s="486"/>
      <c r="G526" s="486"/>
      <c r="H526" s="486"/>
      <c r="I526" s="486"/>
      <c r="J526" s="487"/>
      <c r="K526" s="494" t="s">
        <v>246</v>
      </c>
      <c r="L526" s="494"/>
      <c r="M526" s="494"/>
      <c r="N526" s="494"/>
      <c r="O526" s="494"/>
      <c r="P526" s="494"/>
      <c r="Q526" s="494"/>
      <c r="R526" s="494"/>
      <c r="S526" s="494"/>
      <c r="T526" s="494"/>
      <c r="U526" s="494"/>
      <c r="V526" s="66"/>
    </row>
    <row r="527" spans="2:22" ht="27.75" customHeight="1">
      <c r="B527" s="488"/>
      <c r="C527" s="489"/>
      <c r="D527" s="489"/>
      <c r="E527" s="489"/>
      <c r="F527" s="489"/>
      <c r="G527" s="489"/>
      <c r="H527" s="489"/>
      <c r="I527" s="489"/>
      <c r="J527" s="490"/>
      <c r="K527" s="494" t="s">
        <v>247</v>
      </c>
      <c r="L527" s="494"/>
      <c r="M527" s="494"/>
      <c r="N527" s="494"/>
      <c r="O527" s="494"/>
      <c r="P527" s="494"/>
      <c r="Q527" s="494"/>
      <c r="R527" s="494"/>
      <c r="S527" s="494"/>
      <c r="T527" s="494"/>
      <c r="U527" s="494"/>
      <c r="V527" s="66"/>
    </row>
    <row r="528" spans="2:22" ht="27.75" customHeight="1">
      <c r="B528" s="482" t="s">
        <v>248</v>
      </c>
      <c r="C528" s="483"/>
      <c r="D528" s="483"/>
      <c r="E528" s="483"/>
      <c r="F528" s="483"/>
      <c r="G528" s="483"/>
      <c r="H528" s="483"/>
      <c r="I528" s="483"/>
      <c r="J528" s="484"/>
      <c r="K528" s="477" t="s">
        <v>249</v>
      </c>
      <c r="L528" s="477"/>
      <c r="M528" s="477"/>
      <c r="N528" s="477"/>
      <c r="O528" s="477"/>
      <c r="P528" s="477"/>
      <c r="Q528" s="477"/>
      <c r="R528" s="477"/>
      <c r="S528" s="477"/>
      <c r="T528" s="477"/>
      <c r="U528" s="477"/>
      <c r="V528" s="67"/>
    </row>
    <row r="529" spans="2:22" ht="27.75" customHeight="1">
      <c r="B529" s="485"/>
      <c r="C529" s="486"/>
      <c r="D529" s="486"/>
      <c r="E529" s="486"/>
      <c r="F529" s="486"/>
      <c r="G529" s="486"/>
      <c r="H529" s="486"/>
      <c r="I529" s="486"/>
      <c r="J529" s="487"/>
      <c r="K529" s="477" t="s">
        <v>250</v>
      </c>
      <c r="L529" s="477"/>
      <c r="M529" s="477"/>
      <c r="N529" s="477"/>
      <c r="O529" s="477"/>
      <c r="P529" s="477"/>
      <c r="Q529" s="477"/>
      <c r="R529" s="477"/>
      <c r="S529" s="477"/>
      <c r="T529" s="477"/>
      <c r="U529" s="477"/>
      <c r="V529" s="67"/>
    </row>
    <row r="530" spans="2:22" ht="27.75" customHeight="1">
      <c r="B530" s="485"/>
      <c r="C530" s="486"/>
      <c r="D530" s="486"/>
      <c r="E530" s="486"/>
      <c r="F530" s="486"/>
      <c r="G530" s="486"/>
      <c r="H530" s="486"/>
      <c r="I530" s="486"/>
      <c r="J530" s="487"/>
      <c r="K530" s="477" t="s">
        <v>251</v>
      </c>
      <c r="L530" s="477"/>
      <c r="M530" s="477"/>
      <c r="N530" s="477"/>
      <c r="O530" s="477"/>
      <c r="P530" s="477"/>
      <c r="Q530" s="477"/>
      <c r="R530" s="477"/>
      <c r="S530" s="477"/>
      <c r="T530" s="477"/>
      <c r="U530" s="477"/>
      <c r="V530" s="67"/>
    </row>
    <row r="531" spans="2:22" ht="27.75" customHeight="1">
      <c r="B531" s="485"/>
      <c r="C531" s="486"/>
      <c r="D531" s="486"/>
      <c r="E531" s="486"/>
      <c r="F531" s="486"/>
      <c r="G531" s="486"/>
      <c r="H531" s="486"/>
      <c r="I531" s="486"/>
      <c r="J531" s="487"/>
      <c r="K531" s="477" t="s">
        <v>252</v>
      </c>
      <c r="L531" s="477"/>
      <c r="M531" s="477"/>
      <c r="N531" s="477"/>
      <c r="O531" s="477"/>
      <c r="P531" s="477"/>
      <c r="Q531" s="477"/>
      <c r="R531" s="477"/>
      <c r="S531" s="477"/>
      <c r="T531" s="477"/>
      <c r="U531" s="477"/>
      <c r="V531" s="67"/>
    </row>
    <row r="532" spans="2:22" ht="27.75" customHeight="1">
      <c r="B532" s="485"/>
      <c r="C532" s="486"/>
      <c r="D532" s="486"/>
      <c r="E532" s="486"/>
      <c r="F532" s="486"/>
      <c r="G532" s="486"/>
      <c r="H532" s="486"/>
      <c r="I532" s="486"/>
      <c r="J532" s="487"/>
      <c r="K532" s="477" t="s">
        <v>253</v>
      </c>
      <c r="L532" s="477"/>
      <c r="M532" s="477"/>
      <c r="N532" s="477"/>
      <c r="O532" s="477"/>
      <c r="P532" s="477"/>
      <c r="Q532" s="477"/>
      <c r="R532" s="477"/>
      <c r="S532" s="477"/>
      <c r="T532" s="477"/>
      <c r="U532" s="477"/>
      <c r="V532" s="67"/>
    </row>
    <row r="533" spans="2:22" ht="27.75" customHeight="1">
      <c r="B533" s="485"/>
      <c r="C533" s="486"/>
      <c r="D533" s="486"/>
      <c r="E533" s="486"/>
      <c r="F533" s="486"/>
      <c r="G533" s="486"/>
      <c r="H533" s="486"/>
      <c r="I533" s="486"/>
      <c r="J533" s="487"/>
      <c r="K533" s="477" t="s">
        <v>254</v>
      </c>
      <c r="L533" s="477"/>
      <c r="M533" s="477"/>
      <c r="N533" s="477"/>
      <c r="O533" s="477"/>
      <c r="P533" s="477"/>
      <c r="Q533" s="477"/>
      <c r="R533" s="477"/>
      <c r="S533" s="477"/>
      <c r="T533" s="477"/>
      <c r="U533" s="477"/>
      <c r="V533" s="67"/>
    </row>
    <row r="534" spans="2:22" ht="27.75" customHeight="1">
      <c r="B534" s="485"/>
      <c r="C534" s="486"/>
      <c r="D534" s="486"/>
      <c r="E534" s="486"/>
      <c r="F534" s="486"/>
      <c r="G534" s="486"/>
      <c r="H534" s="486"/>
      <c r="I534" s="486"/>
      <c r="J534" s="487"/>
      <c r="K534" s="477" t="s">
        <v>255</v>
      </c>
      <c r="L534" s="477"/>
      <c r="M534" s="477"/>
      <c r="N534" s="477"/>
      <c r="O534" s="477"/>
      <c r="P534" s="477"/>
      <c r="Q534" s="477"/>
      <c r="R534" s="477"/>
      <c r="S534" s="477"/>
      <c r="T534" s="477"/>
      <c r="U534" s="477"/>
      <c r="V534" s="67"/>
    </row>
    <row r="535" spans="2:22" ht="27.75" customHeight="1">
      <c r="B535" s="485"/>
      <c r="C535" s="486"/>
      <c r="D535" s="486"/>
      <c r="E535" s="486"/>
      <c r="F535" s="486"/>
      <c r="G535" s="486"/>
      <c r="H535" s="486"/>
      <c r="I535" s="486"/>
      <c r="J535" s="487"/>
      <c r="K535" s="477" t="s">
        <v>256</v>
      </c>
      <c r="L535" s="477"/>
      <c r="M535" s="477"/>
      <c r="N535" s="477"/>
      <c r="O535" s="477"/>
      <c r="P535" s="477"/>
      <c r="Q535" s="477"/>
      <c r="R535" s="477"/>
      <c r="S535" s="477"/>
      <c r="T535" s="477"/>
      <c r="U535" s="477"/>
      <c r="V535" s="67"/>
    </row>
    <row r="536" spans="2:22" ht="27.75" customHeight="1">
      <c r="B536" s="485"/>
      <c r="C536" s="486"/>
      <c r="D536" s="486"/>
      <c r="E536" s="486"/>
      <c r="F536" s="486"/>
      <c r="G536" s="486"/>
      <c r="H536" s="486"/>
      <c r="I536" s="486"/>
      <c r="J536" s="487"/>
      <c r="K536" s="477" t="s">
        <v>257</v>
      </c>
      <c r="L536" s="477"/>
      <c r="M536" s="477"/>
      <c r="N536" s="477"/>
      <c r="O536" s="477"/>
      <c r="P536" s="477"/>
      <c r="Q536" s="477"/>
      <c r="R536" s="477"/>
      <c r="S536" s="477"/>
      <c r="T536" s="477"/>
      <c r="U536" s="477"/>
      <c r="V536" s="67"/>
    </row>
    <row r="537" spans="2:22" ht="27.75" customHeight="1">
      <c r="B537" s="485"/>
      <c r="C537" s="486"/>
      <c r="D537" s="486"/>
      <c r="E537" s="486"/>
      <c r="F537" s="486"/>
      <c r="G537" s="486"/>
      <c r="H537" s="486"/>
      <c r="I537" s="486"/>
      <c r="J537" s="487"/>
      <c r="K537" s="477" t="s">
        <v>258</v>
      </c>
      <c r="L537" s="477"/>
      <c r="M537" s="477"/>
      <c r="N537" s="477"/>
      <c r="O537" s="477"/>
      <c r="P537" s="477"/>
      <c r="Q537" s="477"/>
      <c r="R537" s="477"/>
      <c r="S537" s="477"/>
      <c r="T537" s="477"/>
      <c r="U537" s="477"/>
      <c r="V537" s="67"/>
    </row>
    <row r="538" spans="2:22" ht="27.75" customHeight="1">
      <c r="B538" s="485"/>
      <c r="C538" s="486"/>
      <c r="D538" s="486"/>
      <c r="E538" s="486"/>
      <c r="F538" s="486"/>
      <c r="G538" s="486"/>
      <c r="H538" s="486"/>
      <c r="I538" s="486"/>
      <c r="J538" s="487"/>
      <c r="K538" s="477" t="s">
        <v>259</v>
      </c>
      <c r="L538" s="477"/>
      <c r="M538" s="477"/>
      <c r="N538" s="477"/>
      <c r="O538" s="477"/>
      <c r="P538" s="477"/>
      <c r="Q538" s="477"/>
      <c r="R538" s="477"/>
      <c r="S538" s="477"/>
      <c r="T538" s="477"/>
      <c r="U538" s="477"/>
      <c r="V538" s="67"/>
    </row>
    <row r="539" spans="2:22" ht="27.75" customHeight="1">
      <c r="B539" s="485"/>
      <c r="C539" s="486"/>
      <c r="D539" s="486"/>
      <c r="E539" s="486"/>
      <c r="F539" s="486"/>
      <c r="G539" s="486"/>
      <c r="H539" s="486"/>
      <c r="I539" s="486"/>
      <c r="J539" s="487"/>
      <c r="K539" s="477" t="s">
        <v>260</v>
      </c>
      <c r="L539" s="477"/>
      <c r="M539" s="477"/>
      <c r="N539" s="477"/>
      <c r="O539" s="477"/>
      <c r="P539" s="477"/>
      <c r="Q539" s="477"/>
      <c r="R539" s="477"/>
      <c r="S539" s="477"/>
      <c r="T539" s="477"/>
      <c r="U539" s="477"/>
      <c r="V539" s="67"/>
    </row>
    <row r="540" spans="2:22" ht="27.75" customHeight="1">
      <c r="B540" s="485"/>
      <c r="C540" s="486"/>
      <c r="D540" s="486"/>
      <c r="E540" s="486"/>
      <c r="F540" s="486"/>
      <c r="G540" s="486"/>
      <c r="H540" s="486"/>
      <c r="I540" s="486"/>
      <c r="J540" s="487"/>
      <c r="K540" s="477" t="s">
        <v>261</v>
      </c>
      <c r="L540" s="477"/>
      <c r="M540" s="477"/>
      <c r="N540" s="477"/>
      <c r="O540" s="477"/>
      <c r="P540" s="477"/>
      <c r="Q540" s="477"/>
      <c r="R540" s="477"/>
      <c r="S540" s="477"/>
      <c r="T540" s="477"/>
      <c r="U540" s="477"/>
      <c r="V540" s="67"/>
    </row>
    <row r="541" spans="2:22" ht="27.75" customHeight="1">
      <c r="B541" s="485"/>
      <c r="C541" s="486"/>
      <c r="D541" s="486"/>
      <c r="E541" s="486"/>
      <c r="F541" s="486"/>
      <c r="G541" s="486"/>
      <c r="H541" s="486"/>
      <c r="I541" s="486"/>
      <c r="J541" s="487"/>
      <c r="K541" s="477" t="s">
        <v>262</v>
      </c>
      <c r="L541" s="477"/>
      <c r="M541" s="477"/>
      <c r="N541" s="477"/>
      <c r="O541" s="477"/>
      <c r="P541" s="477"/>
      <c r="Q541" s="477"/>
      <c r="R541" s="477"/>
      <c r="S541" s="477"/>
      <c r="T541" s="477"/>
      <c r="U541" s="477"/>
      <c r="V541" s="67"/>
    </row>
    <row r="542" spans="2:22" ht="27.75" customHeight="1">
      <c r="B542" s="485"/>
      <c r="C542" s="486"/>
      <c r="D542" s="486"/>
      <c r="E542" s="486"/>
      <c r="F542" s="486"/>
      <c r="G542" s="486"/>
      <c r="H542" s="486"/>
      <c r="I542" s="486"/>
      <c r="J542" s="487"/>
      <c r="K542" s="477" t="s">
        <v>263</v>
      </c>
      <c r="L542" s="477"/>
      <c r="M542" s="477"/>
      <c r="N542" s="477"/>
      <c r="O542" s="477"/>
      <c r="P542" s="477"/>
      <c r="Q542" s="477"/>
      <c r="R542" s="477"/>
      <c r="S542" s="477"/>
      <c r="T542" s="477"/>
      <c r="U542" s="477"/>
      <c r="V542" s="67"/>
    </row>
    <row r="543" spans="2:22" ht="27.75" customHeight="1">
      <c r="B543" s="485"/>
      <c r="C543" s="486"/>
      <c r="D543" s="486"/>
      <c r="E543" s="486"/>
      <c r="F543" s="486"/>
      <c r="G543" s="486"/>
      <c r="H543" s="486"/>
      <c r="I543" s="486"/>
      <c r="J543" s="487"/>
      <c r="K543" s="477" t="s">
        <v>264</v>
      </c>
      <c r="L543" s="477"/>
      <c r="M543" s="477"/>
      <c r="N543" s="477"/>
      <c r="O543" s="477"/>
      <c r="P543" s="477"/>
      <c r="Q543" s="477"/>
      <c r="R543" s="477"/>
      <c r="S543" s="477"/>
      <c r="T543" s="477"/>
      <c r="U543" s="477"/>
      <c r="V543" s="67"/>
    </row>
    <row r="544" spans="2:22" ht="27.75" customHeight="1">
      <c r="B544" s="485"/>
      <c r="C544" s="486"/>
      <c r="D544" s="486"/>
      <c r="E544" s="486"/>
      <c r="F544" s="486"/>
      <c r="G544" s="486"/>
      <c r="H544" s="486"/>
      <c r="I544" s="486"/>
      <c r="J544" s="487"/>
      <c r="K544" s="477" t="s">
        <v>265</v>
      </c>
      <c r="L544" s="477"/>
      <c r="M544" s="477"/>
      <c r="N544" s="477"/>
      <c r="O544" s="477"/>
      <c r="P544" s="477"/>
      <c r="Q544" s="477"/>
      <c r="R544" s="477"/>
      <c r="S544" s="477"/>
      <c r="T544" s="477"/>
      <c r="U544" s="477"/>
      <c r="V544" s="67"/>
    </row>
    <row r="545" spans="2:22" ht="27.75" customHeight="1">
      <c r="B545" s="485"/>
      <c r="C545" s="486"/>
      <c r="D545" s="486"/>
      <c r="E545" s="486"/>
      <c r="F545" s="486"/>
      <c r="G545" s="486"/>
      <c r="H545" s="486"/>
      <c r="I545" s="486"/>
      <c r="J545" s="487"/>
      <c r="K545" s="477" t="s">
        <v>266</v>
      </c>
      <c r="L545" s="477"/>
      <c r="M545" s="477"/>
      <c r="N545" s="477"/>
      <c r="O545" s="477"/>
      <c r="P545" s="477"/>
      <c r="Q545" s="477"/>
      <c r="R545" s="477"/>
      <c r="S545" s="477"/>
      <c r="T545" s="477"/>
      <c r="U545" s="477"/>
      <c r="V545" s="67"/>
    </row>
    <row r="546" spans="2:22" ht="27.75" customHeight="1">
      <c r="B546" s="485"/>
      <c r="C546" s="486"/>
      <c r="D546" s="486"/>
      <c r="E546" s="486"/>
      <c r="F546" s="486"/>
      <c r="G546" s="486"/>
      <c r="H546" s="486"/>
      <c r="I546" s="486"/>
      <c r="J546" s="487"/>
      <c r="K546" s="477" t="s">
        <v>267</v>
      </c>
      <c r="L546" s="477"/>
      <c r="M546" s="477"/>
      <c r="N546" s="477"/>
      <c r="O546" s="477"/>
      <c r="P546" s="477"/>
      <c r="Q546" s="477"/>
      <c r="R546" s="477"/>
      <c r="S546" s="477"/>
      <c r="T546" s="477"/>
      <c r="U546" s="477"/>
      <c r="V546" s="67"/>
    </row>
    <row r="547" spans="2:22" ht="27.75" customHeight="1">
      <c r="B547" s="488"/>
      <c r="C547" s="489"/>
      <c r="D547" s="489"/>
      <c r="E547" s="489"/>
      <c r="F547" s="489"/>
      <c r="G547" s="489"/>
      <c r="H547" s="489"/>
      <c r="I547" s="489"/>
      <c r="J547" s="490"/>
      <c r="K547" s="477" t="s">
        <v>268</v>
      </c>
      <c r="L547" s="477"/>
      <c r="M547" s="477"/>
      <c r="N547" s="477"/>
      <c r="O547" s="477"/>
      <c r="P547" s="477"/>
      <c r="Q547" s="477"/>
      <c r="R547" s="477"/>
      <c r="S547" s="477"/>
      <c r="T547" s="477"/>
      <c r="U547" s="477"/>
      <c r="V547" s="67"/>
    </row>
    <row r="548" spans="2:22" ht="27.75" customHeight="1">
      <c r="B548" s="495" t="s">
        <v>269</v>
      </c>
      <c r="C548" s="496"/>
      <c r="D548" s="496"/>
      <c r="E548" s="496"/>
      <c r="F548" s="496"/>
      <c r="G548" s="496"/>
      <c r="H548" s="496"/>
      <c r="I548" s="496"/>
      <c r="J548" s="496"/>
      <c r="K548" s="496"/>
      <c r="L548" s="496"/>
      <c r="M548" s="496"/>
      <c r="N548" s="496"/>
      <c r="O548" s="496"/>
      <c r="P548" s="496"/>
      <c r="Q548" s="496"/>
      <c r="R548" s="496"/>
      <c r="S548" s="496"/>
      <c r="T548" s="496"/>
      <c r="U548" s="497"/>
      <c r="V548" s="72"/>
    </row>
    <row r="549" spans="2:22" ht="27.75" customHeight="1">
      <c r="C549"/>
    </row>
  </sheetData>
  <mergeCells count="68">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N506:R506"/>
    <mergeCell ref="S506:T506"/>
    <mergeCell ref="U506:V506"/>
    <mergeCell ref="R507:U507"/>
    <mergeCell ref="S8:T8"/>
    <mergeCell ref="U8:V8"/>
    <mergeCell ref="S288:T288"/>
    <mergeCell ref="U288:V288"/>
    <mergeCell ref="S327:T327"/>
    <mergeCell ref="U327:V327"/>
    <mergeCell ref="S350:T350"/>
    <mergeCell ref="U350:V350"/>
    <mergeCell ref="S380:T380"/>
    <mergeCell ref="U380:V380"/>
    <mergeCell ref="S455:T455"/>
    <mergeCell ref="U455:V455"/>
    <mergeCell ref="D514:E514"/>
    <mergeCell ref="K536:U536"/>
    <mergeCell ref="D518:E518"/>
    <mergeCell ref="B520:V520"/>
    <mergeCell ref="B521:U521"/>
    <mergeCell ref="B522:J527"/>
    <mergeCell ref="K522:U522"/>
    <mergeCell ref="K523:U523"/>
    <mergeCell ref="K524:U524"/>
    <mergeCell ref="K525:U525"/>
    <mergeCell ref="K526:U526"/>
    <mergeCell ref="K527:U527"/>
    <mergeCell ref="J517:L517"/>
    <mergeCell ref="B548:U548"/>
    <mergeCell ref="K537:U537"/>
    <mergeCell ref="K538:U538"/>
    <mergeCell ref="K539:U539"/>
    <mergeCell ref="K540:U540"/>
    <mergeCell ref="K541:U541"/>
    <mergeCell ref="K542:U542"/>
    <mergeCell ref="B528:J547"/>
    <mergeCell ref="K528:U528"/>
    <mergeCell ref="K529:U529"/>
    <mergeCell ref="K530:U530"/>
    <mergeCell ref="K531:U531"/>
    <mergeCell ref="K532:U532"/>
    <mergeCell ref="K533:U533"/>
    <mergeCell ref="K534:U534"/>
    <mergeCell ref="K535:U535"/>
    <mergeCell ref="K543:U543"/>
    <mergeCell ref="K544:U544"/>
    <mergeCell ref="K545:U545"/>
    <mergeCell ref="K546:U546"/>
    <mergeCell ref="K547:U54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48831944-A1A3-42D1-8583-0CD0134E3C40}">
          <x14:formula1>
            <xm:f>Parameters!$H$4:$H$8</xm:f>
          </x14:formula1>
          <xm:sqref>H508:H509 H351:H378 H9:H286 H381:H453 H289:H325 H328:H348 H456:H504</xm:sqref>
        </x14:dataValidation>
        <x14:dataValidation type="list" allowBlank="1" showInputMessage="1" showErrorMessage="1" xr:uid="{8556D9E3-5FAA-4C1B-94F8-C3B83AD1390B}">
          <x14:formula1>
            <xm:f>Parameters!$D$4:$D$23</xm:f>
          </x14:formula1>
          <xm:sqref>C508:C509 C351:C378 C289:C325 C381:C453 C9:C286 C328:C348 C456:C504</xm:sqref>
        </x14:dataValidation>
        <x14:dataValidation type="list" allowBlank="1" showInputMessage="1" showErrorMessage="1" xr:uid="{D82AC1CC-3C7A-4CEF-B506-840C0F15D24E}">
          <x14:formula1>
            <xm:f>Parameters!$F$4:$F$96</xm:f>
          </x14:formula1>
          <xm:sqref>D508:D509</xm:sqref>
        </x14:dataValidation>
        <x14:dataValidation type="list" allowBlank="1" showInputMessage="1" showErrorMessage="1" xr:uid="{697EB5B5-73D4-42A2-BBE5-A7156A3B1E9E}">
          <x14:formula1>
            <xm:f>Parameters!$F$4:$F$85</xm:f>
          </x14:formula1>
          <xm:sqref>E328:E348 E381:E453 E289:E325 E351:E378 E9:E286 D289:D326 D351:D379 D456:E504 D381:D454 D328:D349 D9:D287 D505</xm:sqref>
        </x14:dataValidation>
        <x14:dataValidation type="list" allowBlank="1" showInputMessage="1" showErrorMessage="1" xr:uid="{33F8F7FD-4E12-4FD2-87C8-6D53DE1D25CF}">
          <x14:formula1>
            <xm:f>Parameters!$B$4:$B$92</xm:f>
          </x14:formula1>
          <xm:sqref>F328:F349 F9:F287 F289:F326 F351:F379 F381:F454 F456:F509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95BCF-BB96-4D49-9F8D-231AFB3C5412}">
  <dimension ref="A1:AK549"/>
  <sheetViews>
    <sheetView zoomScale="48" zoomScaleNormal="48" workbookViewId="0">
      <selection activeCell="C11" sqref="C11"/>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399</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S8+S288+S327+S350+S380+S455</f>
        <v>0</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369</v>
      </c>
      <c r="B8" s="267"/>
      <c r="C8" s="267"/>
      <c r="D8" s="267"/>
      <c r="E8" s="267"/>
      <c r="F8" s="267"/>
      <c r="G8" s="267"/>
      <c r="H8" s="267"/>
      <c r="I8" s="267"/>
      <c r="J8" s="267"/>
      <c r="K8" s="267"/>
      <c r="L8" s="267"/>
      <c r="M8" s="267"/>
      <c r="N8" s="267"/>
      <c r="O8" s="267"/>
      <c r="P8" s="270"/>
      <c r="Q8" s="271"/>
      <c r="R8" s="272"/>
      <c r="S8" s="505">
        <f>G287</f>
        <v>0</v>
      </c>
      <c r="T8" s="505"/>
      <c r="U8" s="502" t="s">
        <v>206</v>
      </c>
      <c r="V8" s="502"/>
      <c r="W8" s="274"/>
      <c r="X8" s="274"/>
      <c r="Y8" s="70"/>
      <c r="Z8" s="70"/>
      <c r="AA8" s="70"/>
      <c r="AB8" s="70"/>
      <c r="AC8" s="70"/>
      <c r="AD8" s="70"/>
      <c r="AE8" s="70"/>
      <c r="AF8" s="70"/>
      <c r="AG8" s="70"/>
      <c r="AH8" s="70"/>
      <c r="AI8" s="70"/>
      <c r="AJ8" s="70"/>
      <c r="AK8" s="70"/>
    </row>
    <row r="9" spans="1:37" ht="27.75" customHeight="1">
      <c r="A9" s="14">
        <v>1</v>
      </c>
      <c r="B9" s="300"/>
      <c r="C9" s="16"/>
      <c r="D9" s="257"/>
      <c r="E9" s="301"/>
      <c r="F9" s="303"/>
      <c r="G9" s="302"/>
      <c r="H9" s="18"/>
      <c r="I9" s="50"/>
      <c r="J9" s="50"/>
      <c r="K9" s="50"/>
      <c r="L9" s="50"/>
      <c r="M9" s="50"/>
      <c r="N9" s="50"/>
      <c r="O9" s="50"/>
      <c r="P9" s="50"/>
      <c r="Q9" s="57"/>
      <c r="R9" s="58"/>
      <c r="S9" s="58"/>
      <c r="T9" s="58"/>
      <c r="U9" s="58"/>
      <c r="V9" s="256"/>
      <c r="W9" s="59"/>
      <c r="X9" s="60"/>
      <c r="Y9" s="27"/>
      <c r="Z9" s="27"/>
      <c r="AA9" s="27"/>
      <c r="AB9" s="27"/>
      <c r="AC9" s="27"/>
      <c r="AD9" s="26"/>
      <c r="AE9" s="9"/>
    </row>
    <row r="10" spans="1:37" ht="27.75" customHeight="1">
      <c r="A10" s="14">
        <v>2</v>
      </c>
      <c r="B10" s="300"/>
      <c r="C10" s="16"/>
      <c r="D10" s="257"/>
      <c r="E10" s="301"/>
      <c r="F10" s="303"/>
      <c r="G10" s="302"/>
      <c r="H10" s="18"/>
      <c r="I10" s="50"/>
      <c r="J10" s="50"/>
      <c r="K10" s="50"/>
      <c r="L10" s="50"/>
      <c r="M10" s="50"/>
      <c r="N10" s="50"/>
      <c r="O10" s="50"/>
      <c r="P10" s="50"/>
      <c r="Q10" s="57"/>
      <c r="R10" s="58"/>
      <c r="S10" s="58"/>
      <c r="T10" s="58"/>
      <c r="U10" s="58"/>
      <c r="V10" s="256"/>
      <c r="W10" s="59"/>
      <c r="X10" s="60"/>
      <c r="Y10" s="27"/>
      <c r="Z10" s="27"/>
      <c r="AA10" s="27"/>
      <c r="AB10" s="27"/>
      <c r="AC10" s="27"/>
      <c r="AD10" s="26"/>
      <c r="AE10" s="9"/>
    </row>
    <row r="11" spans="1:37" ht="27.75" customHeight="1">
      <c r="A11" s="14">
        <v>3</v>
      </c>
      <c r="B11" s="300"/>
      <c r="C11" s="16"/>
      <c r="D11" s="257"/>
      <c r="E11" s="301"/>
      <c r="F11" s="303"/>
      <c r="G11" s="302"/>
      <c r="H11" s="18"/>
      <c r="I11" s="50"/>
      <c r="J11" s="50"/>
      <c r="K11" s="50"/>
      <c r="L11" s="50"/>
      <c r="M11" s="50"/>
      <c r="N11" s="50"/>
      <c r="O11" s="50"/>
      <c r="P11" s="50"/>
      <c r="Q11" s="57"/>
      <c r="R11" s="58"/>
      <c r="S11" s="58"/>
      <c r="T11" s="58"/>
      <c r="U11" s="58"/>
      <c r="V11" s="256"/>
      <c r="W11" s="59"/>
      <c r="X11" s="60"/>
      <c r="Y11" s="27"/>
      <c r="Z11" s="27"/>
      <c r="AA11" s="27"/>
      <c r="AB11" s="27"/>
      <c r="AC11" s="27"/>
      <c r="AD11" s="26"/>
      <c r="AE11" s="9"/>
    </row>
    <row r="12" spans="1:37" ht="27.75" customHeight="1">
      <c r="A12" s="14">
        <v>4</v>
      </c>
      <c r="B12" s="300"/>
      <c r="C12" s="16"/>
      <c r="D12" s="257"/>
      <c r="E12" s="301"/>
      <c r="F12" s="303"/>
      <c r="G12" s="302"/>
      <c r="H12" s="18"/>
      <c r="I12" s="50"/>
      <c r="J12" s="50"/>
      <c r="K12" s="50"/>
      <c r="L12" s="50"/>
      <c r="M12" s="50"/>
      <c r="N12" s="50"/>
      <c r="O12" s="50"/>
      <c r="P12" s="50"/>
      <c r="Q12" s="57"/>
      <c r="R12" s="58"/>
      <c r="S12" s="58"/>
      <c r="T12" s="58"/>
      <c r="U12" s="58"/>
      <c r="V12" s="256"/>
      <c r="W12" s="59"/>
      <c r="X12" s="60"/>
      <c r="Y12" s="27"/>
      <c r="Z12" s="27"/>
      <c r="AA12" s="27"/>
      <c r="AB12" s="27"/>
      <c r="AC12" s="27"/>
      <c r="AD12" s="26"/>
      <c r="AE12" s="9"/>
    </row>
    <row r="13" spans="1:37" ht="27.75" customHeight="1">
      <c r="A13" s="14">
        <v>5</v>
      </c>
      <c r="B13" s="300"/>
      <c r="C13" s="16"/>
      <c r="D13" s="257"/>
      <c r="E13" s="301"/>
      <c r="F13" s="303"/>
      <c r="G13" s="302"/>
      <c r="H13" s="18"/>
      <c r="I13" s="50"/>
      <c r="J13" s="50"/>
      <c r="K13" s="50"/>
      <c r="L13" s="50"/>
      <c r="M13" s="50"/>
      <c r="N13" s="50"/>
      <c r="O13" s="50"/>
      <c r="P13" s="50"/>
      <c r="Q13" s="57"/>
      <c r="R13" s="58"/>
      <c r="S13" s="58"/>
      <c r="T13" s="58"/>
      <c r="U13" s="58"/>
      <c r="V13" s="256"/>
      <c r="W13" s="59"/>
      <c r="X13" s="60"/>
      <c r="Y13" s="27"/>
      <c r="Z13" s="27"/>
      <c r="AA13" s="27"/>
      <c r="AB13" s="27"/>
      <c r="AC13" s="27"/>
      <c r="AD13" s="26"/>
      <c r="AE13" s="9"/>
    </row>
    <row r="14" spans="1:37" ht="27.75" customHeight="1">
      <c r="A14" s="14">
        <v>6</v>
      </c>
      <c r="B14" s="300"/>
      <c r="C14" s="16"/>
      <c r="D14" s="257"/>
      <c r="E14" s="301"/>
      <c r="F14" s="303"/>
      <c r="G14" s="302"/>
      <c r="H14" s="18"/>
      <c r="I14" s="50"/>
      <c r="J14" s="50"/>
      <c r="K14" s="50"/>
      <c r="L14" s="50"/>
      <c r="M14" s="50"/>
      <c r="N14" s="50"/>
      <c r="O14" s="50"/>
      <c r="P14" s="50"/>
      <c r="Q14" s="57"/>
      <c r="R14" s="58"/>
      <c r="S14" s="58"/>
      <c r="T14" s="58"/>
      <c r="U14" s="58"/>
      <c r="V14" s="256"/>
      <c r="W14" s="59"/>
      <c r="X14" s="60"/>
      <c r="Y14" s="27"/>
      <c r="Z14" s="27"/>
      <c r="AA14" s="27"/>
      <c r="AB14" s="27"/>
      <c r="AC14" s="27"/>
      <c r="AD14" s="26"/>
      <c r="AE14" s="9"/>
    </row>
    <row r="15" spans="1:37" ht="27.75" customHeight="1">
      <c r="A15" s="14">
        <v>7</v>
      </c>
      <c r="B15" s="300"/>
      <c r="C15" s="16"/>
      <c r="D15" s="257"/>
      <c r="E15" s="301"/>
      <c r="F15" s="303"/>
      <c r="G15" s="302"/>
      <c r="H15" s="18"/>
      <c r="I15" s="50"/>
      <c r="J15" s="50"/>
      <c r="K15" s="50"/>
      <c r="L15" s="50"/>
      <c r="M15" s="50"/>
      <c r="N15" s="50"/>
      <c r="O15" s="50"/>
      <c r="P15" s="50"/>
      <c r="Q15" s="57"/>
      <c r="R15" s="58"/>
      <c r="S15" s="58"/>
      <c r="T15" s="58"/>
      <c r="U15" s="58"/>
      <c r="V15" s="256"/>
      <c r="W15" s="59"/>
      <c r="X15" s="60"/>
      <c r="Y15" s="27"/>
      <c r="Z15" s="27"/>
      <c r="AA15" s="27"/>
      <c r="AB15" s="27"/>
      <c r="AC15" s="27"/>
      <c r="AD15" s="26"/>
      <c r="AE15" s="9"/>
    </row>
    <row r="16" spans="1:37" ht="27.75" customHeight="1">
      <c r="A16" s="14">
        <v>8</v>
      </c>
      <c r="B16" s="300"/>
      <c r="C16" s="16"/>
      <c r="D16" s="257"/>
      <c r="E16" s="301"/>
      <c r="F16" s="303"/>
      <c r="G16" s="302"/>
      <c r="H16" s="18"/>
      <c r="I16" s="50"/>
      <c r="J16" s="50"/>
      <c r="K16" s="50"/>
      <c r="L16" s="50"/>
      <c r="M16" s="50"/>
      <c r="N16" s="50"/>
      <c r="O16" s="50"/>
      <c r="P16" s="50"/>
      <c r="Q16" s="57"/>
      <c r="R16" s="58"/>
      <c r="S16" s="58"/>
      <c r="T16" s="58"/>
      <c r="U16" s="58"/>
      <c r="V16" s="256"/>
      <c r="W16" s="59"/>
      <c r="X16" s="60"/>
      <c r="Y16" s="27"/>
      <c r="Z16" s="27"/>
      <c r="AA16" s="27"/>
      <c r="AB16" s="27"/>
      <c r="AC16" s="27"/>
      <c r="AD16" s="26"/>
      <c r="AE16" s="9"/>
    </row>
    <row r="17" spans="1:31" ht="27.75" customHeight="1">
      <c r="A17" s="14">
        <v>9</v>
      </c>
      <c r="B17" s="300"/>
      <c r="C17" s="16"/>
      <c r="D17" s="257"/>
      <c r="E17" s="301"/>
      <c r="F17" s="303"/>
      <c r="G17" s="302"/>
      <c r="H17" s="18"/>
      <c r="I17" s="50"/>
      <c r="J17" s="50"/>
      <c r="K17" s="50"/>
      <c r="L17" s="50"/>
      <c r="M17" s="50"/>
      <c r="N17" s="50"/>
      <c r="O17" s="50"/>
      <c r="P17" s="50"/>
      <c r="Q17" s="57"/>
      <c r="R17" s="58"/>
      <c r="S17" s="58"/>
      <c r="T17" s="58"/>
      <c r="U17" s="58"/>
      <c r="V17" s="256"/>
      <c r="W17" s="59"/>
      <c r="X17" s="60"/>
      <c r="Y17" s="27"/>
      <c r="Z17" s="27"/>
      <c r="AA17" s="27"/>
      <c r="AB17" s="27"/>
      <c r="AC17" s="27"/>
      <c r="AD17" s="26"/>
      <c r="AE17" s="9"/>
    </row>
    <row r="18" spans="1:31" ht="27.75" customHeight="1">
      <c r="A18" s="14">
        <v>10</v>
      </c>
      <c r="B18" s="300"/>
      <c r="C18" s="16"/>
      <c r="D18" s="257"/>
      <c r="E18" s="301"/>
      <c r="F18" s="303"/>
      <c r="G18" s="302"/>
      <c r="H18" s="18"/>
      <c r="I18" s="50"/>
      <c r="J18" s="50"/>
      <c r="K18" s="50"/>
      <c r="L18" s="50"/>
      <c r="M18" s="50"/>
      <c r="N18" s="50"/>
      <c r="O18" s="50"/>
      <c r="P18" s="50"/>
      <c r="Q18" s="57"/>
      <c r="R18" s="58"/>
      <c r="S18" s="58"/>
      <c r="T18" s="58"/>
      <c r="U18" s="58"/>
      <c r="V18" s="256"/>
      <c r="W18" s="59"/>
      <c r="X18" s="60"/>
      <c r="Y18" s="27"/>
      <c r="Z18" s="27"/>
      <c r="AA18" s="27"/>
      <c r="AB18" s="27"/>
      <c r="AC18" s="27"/>
      <c r="AD18" s="26"/>
      <c r="AE18" s="9"/>
    </row>
    <row r="19" spans="1:31" ht="27.75" customHeight="1">
      <c r="A19" s="14">
        <v>11</v>
      </c>
      <c r="B19" s="300"/>
      <c r="C19" s="16"/>
      <c r="D19" s="257"/>
      <c r="E19" s="301"/>
      <c r="F19" s="303"/>
      <c r="G19" s="302"/>
      <c r="H19" s="18"/>
      <c r="I19" s="50"/>
      <c r="J19" s="50"/>
      <c r="K19" s="50"/>
      <c r="L19" s="50"/>
      <c r="M19" s="50"/>
      <c r="N19" s="50"/>
      <c r="O19" s="50"/>
      <c r="P19" s="50"/>
      <c r="Q19" s="57"/>
      <c r="R19" s="58"/>
      <c r="S19" s="58"/>
      <c r="T19" s="58"/>
      <c r="U19" s="58"/>
      <c r="V19" s="256"/>
      <c r="W19" s="59"/>
      <c r="X19" s="60"/>
      <c r="Y19" s="27"/>
      <c r="Z19" s="27"/>
      <c r="AA19" s="27"/>
      <c r="AB19" s="27"/>
      <c r="AC19" s="27"/>
      <c r="AD19" s="26"/>
      <c r="AE19" s="9"/>
    </row>
    <row r="20" spans="1:31" ht="27.75" customHeight="1">
      <c r="A20" s="14">
        <v>12</v>
      </c>
      <c r="B20" s="300"/>
      <c r="C20" s="16"/>
      <c r="D20" s="257"/>
      <c r="E20" s="301"/>
      <c r="F20" s="303"/>
      <c r="G20" s="302"/>
      <c r="H20" s="18"/>
      <c r="I20" s="50"/>
      <c r="J20" s="50"/>
      <c r="K20" s="50"/>
      <c r="L20" s="50"/>
      <c r="M20" s="50"/>
      <c r="N20" s="50"/>
      <c r="O20" s="50"/>
      <c r="P20" s="50"/>
      <c r="Q20" s="57"/>
      <c r="R20" s="58"/>
      <c r="S20" s="58"/>
      <c r="T20" s="58"/>
      <c r="U20" s="58"/>
      <c r="V20" s="256"/>
      <c r="W20" s="59"/>
      <c r="X20" s="60"/>
      <c r="Y20" s="27"/>
      <c r="Z20" s="27"/>
      <c r="AA20" s="27"/>
      <c r="AB20" s="27"/>
      <c r="AC20" s="27"/>
      <c r="AD20" s="26"/>
      <c r="AE20" s="9"/>
    </row>
    <row r="21" spans="1:31" ht="27.75" customHeight="1">
      <c r="A21" s="14">
        <v>13</v>
      </c>
      <c r="B21" s="300"/>
      <c r="C21" s="16"/>
      <c r="D21" s="257"/>
      <c r="E21" s="301"/>
      <c r="F21" s="303"/>
      <c r="G21" s="302"/>
      <c r="H21" s="18"/>
      <c r="I21" s="50"/>
      <c r="J21" s="50"/>
      <c r="K21" s="50"/>
      <c r="L21" s="50"/>
      <c r="M21" s="50"/>
      <c r="N21" s="50"/>
      <c r="O21" s="50"/>
      <c r="P21" s="50"/>
      <c r="Q21" s="57"/>
      <c r="R21" s="58"/>
      <c r="S21" s="58"/>
      <c r="T21" s="58"/>
      <c r="U21" s="58"/>
      <c r="V21" s="256"/>
      <c r="W21" s="59"/>
      <c r="X21" s="60"/>
      <c r="Y21" s="27"/>
      <c r="Z21" s="27"/>
      <c r="AA21" s="27"/>
      <c r="AB21" s="27"/>
      <c r="AC21" s="27"/>
      <c r="AD21" s="26"/>
      <c r="AE21" s="9"/>
    </row>
    <row r="22" spans="1:31" ht="27.75" customHeight="1">
      <c r="A22" s="14">
        <v>14</v>
      </c>
      <c r="B22" s="300"/>
      <c r="C22" s="16"/>
      <c r="D22" s="257"/>
      <c r="E22" s="301"/>
      <c r="F22" s="303"/>
      <c r="G22" s="302"/>
      <c r="H22" s="18"/>
      <c r="I22" s="50"/>
      <c r="J22" s="50"/>
      <c r="K22" s="50"/>
      <c r="L22" s="50"/>
      <c r="M22" s="50"/>
      <c r="N22" s="50"/>
      <c r="O22" s="50"/>
      <c r="P22" s="50"/>
      <c r="Q22" s="57"/>
      <c r="R22" s="58"/>
      <c r="S22" s="58"/>
      <c r="T22" s="58"/>
      <c r="U22" s="58"/>
      <c r="V22" s="256"/>
      <c r="W22" s="59"/>
      <c r="X22" s="60"/>
      <c r="Y22" s="27"/>
      <c r="Z22" s="27"/>
      <c r="AA22" s="27"/>
      <c r="AB22" s="27"/>
      <c r="AC22" s="27"/>
      <c r="AD22" s="26"/>
      <c r="AE22" s="9"/>
    </row>
    <row r="23" spans="1:31" ht="27.75" customHeight="1">
      <c r="A23" s="14">
        <v>15</v>
      </c>
      <c r="B23" s="300"/>
      <c r="C23" s="16"/>
      <c r="D23" s="257"/>
      <c r="E23" s="301"/>
      <c r="F23" s="303"/>
      <c r="G23" s="302"/>
      <c r="H23" s="18"/>
      <c r="I23" s="50"/>
      <c r="J23" s="50"/>
      <c r="K23" s="50"/>
      <c r="L23" s="50"/>
      <c r="M23" s="50"/>
      <c r="N23" s="50"/>
      <c r="O23" s="50"/>
      <c r="P23" s="50"/>
      <c r="Q23" s="57"/>
      <c r="R23" s="58"/>
      <c r="S23" s="58"/>
      <c r="T23" s="58"/>
      <c r="U23" s="58"/>
      <c r="V23" s="256"/>
      <c r="W23" s="59"/>
      <c r="X23" s="60"/>
      <c r="Y23" s="27"/>
      <c r="Z23" s="27"/>
      <c r="AA23" s="27"/>
      <c r="AB23" s="27"/>
      <c r="AC23" s="27"/>
      <c r="AD23" s="26"/>
      <c r="AE23" s="9"/>
    </row>
    <row r="24" spans="1:31" ht="27.75" customHeight="1">
      <c r="A24" s="14">
        <v>16</v>
      </c>
      <c r="B24" s="300"/>
      <c r="C24" s="16"/>
      <c r="D24" s="257"/>
      <c r="E24" s="301"/>
      <c r="F24" s="303"/>
      <c r="G24" s="302"/>
      <c r="H24" s="18"/>
      <c r="I24" s="50"/>
      <c r="J24" s="50"/>
      <c r="K24" s="50"/>
      <c r="L24" s="50"/>
      <c r="M24" s="50"/>
      <c r="N24" s="50"/>
      <c r="O24" s="50"/>
      <c r="P24" s="50"/>
      <c r="Q24" s="57"/>
      <c r="R24" s="58"/>
      <c r="S24" s="58"/>
      <c r="T24" s="58"/>
      <c r="U24" s="58"/>
      <c r="V24" s="256"/>
      <c r="W24" s="59"/>
      <c r="X24" s="60"/>
      <c r="Y24" s="27"/>
      <c r="Z24" s="27"/>
      <c r="AA24" s="27"/>
      <c r="AB24" s="27"/>
      <c r="AC24" s="27"/>
      <c r="AD24" s="26"/>
      <c r="AE24" s="9"/>
    </row>
    <row r="25" spans="1:31" ht="27.75" customHeight="1">
      <c r="A25" s="14">
        <v>17</v>
      </c>
      <c r="B25" s="300"/>
      <c r="C25" s="16"/>
      <c r="D25" s="257"/>
      <c r="E25" s="301"/>
      <c r="F25" s="303"/>
      <c r="G25" s="302"/>
      <c r="H25" s="18"/>
      <c r="I25" s="50"/>
      <c r="J25" s="50"/>
      <c r="K25" s="50"/>
      <c r="L25" s="50"/>
      <c r="M25" s="50"/>
      <c r="N25" s="50"/>
      <c r="O25" s="50"/>
      <c r="P25" s="50"/>
      <c r="Q25" s="57"/>
      <c r="R25" s="58"/>
      <c r="S25" s="58"/>
      <c r="T25" s="58"/>
      <c r="U25" s="58"/>
      <c r="V25" s="256"/>
      <c r="W25" s="59"/>
      <c r="X25" s="60"/>
      <c r="Y25" s="27"/>
      <c r="Z25" s="27"/>
      <c r="AA25" s="27"/>
      <c r="AB25" s="27"/>
      <c r="AC25" s="27"/>
      <c r="AD25" s="26"/>
      <c r="AE25" s="9"/>
    </row>
    <row r="26" spans="1:31" ht="27.75" customHeight="1">
      <c r="A26" s="14">
        <v>18</v>
      </c>
      <c r="B26" s="300"/>
      <c r="C26" s="16"/>
      <c r="D26" s="257"/>
      <c r="E26" s="301"/>
      <c r="F26" s="303"/>
      <c r="G26" s="302"/>
      <c r="H26" s="18"/>
      <c r="I26" s="50"/>
      <c r="J26" s="50"/>
      <c r="K26" s="50"/>
      <c r="L26" s="50"/>
      <c r="M26" s="50"/>
      <c r="N26" s="50"/>
      <c r="O26" s="50"/>
      <c r="P26" s="50"/>
      <c r="Q26" s="57"/>
      <c r="R26" s="58"/>
      <c r="S26" s="58"/>
      <c r="T26" s="58"/>
      <c r="U26" s="58"/>
      <c r="V26" s="256"/>
      <c r="W26" s="59"/>
      <c r="X26" s="60"/>
      <c r="Y26" s="27"/>
      <c r="Z26" s="27"/>
      <c r="AA26" s="27"/>
      <c r="AB26" s="27"/>
      <c r="AC26" s="27"/>
      <c r="AD26" s="26"/>
      <c r="AE26" s="9"/>
    </row>
    <row r="27" spans="1:31" ht="27.75" customHeight="1">
      <c r="A27" s="14">
        <v>19</v>
      </c>
      <c r="B27" s="300"/>
      <c r="C27" s="16"/>
      <c r="D27" s="257"/>
      <c r="E27" s="301"/>
      <c r="F27" s="303"/>
      <c r="G27" s="302"/>
      <c r="H27" s="18"/>
      <c r="I27" s="50"/>
      <c r="J27" s="50"/>
      <c r="K27" s="50"/>
      <c r="L27" s="50"/>
      <c r="M27" s="50"/>
      <c r="N27" s="50"/>
      <c r="O27" s="50"/>
      <c r="P27" s="50"/>
      <c r="Q27" s="57"/>
      <c r="R27" s="58"/>
      <c r="S27" s="58"/>
      <c r="T27" s="58"/>
      <c r="U27" s="58"/>
      <c r="V27" s="256"/>
      <c r="W27" s="59"/>
      <c r="X27" s="60"/>
      <c r="Y27" s="27"/>
      <c r="Z27" s="27"/>
      <c r="AA27" s="27"/>
      <c r="AB27" s="27"/>
      <c r="AC27" s="27"/>
      <c r="AD27" s="26"/>
      <c r="AE27" s="9"/>
    </row>
    <row r="28" spans="1:31" ht="27.75" customHeight="1">
      <c r="A28" s="14">
        <v>20</v>
      </c>
      <c r="B28" s="300"/>
      <c r="C28" s="16"/>
      <c r="D28" s="257"/>
      <c r="E28" s="301"/>
      <c r="F28" s="303"/>
      <c r="G28" s="302"/>
      <c r="H28" s="18"/>
      <c r="I28" s="50"/>
      <c r="J28" s="50"/>
      <c r="K28" s="50"/>
      <c r="L28" s="50"/>
      <c r="M28" s="50"/>
      <c r="N28" s="50"/>
      <c r="O28" s="50"/>
      <c r="P28" s="50"/>
      <c r="Q28" s="57"/>
      <c r="R28" s="58"/>
      <c r="S28" s="58"/>
      <c r="T28" s="58"/>
      <c r="U28" s="58"/>
      <c r="V28" s="256"/>
      <c r="W28" s="59"/>
      <c r="X28" s="60"/>
      <c r="Y28" s="27"/>
      <c r="Z28" s="27"/>
      <c r="AA28" s="27"/>
      <c r="AB28" s="27"/>
      <c r="AC28" s="27"/>
      <c r="AD28" s="26"/>
      <c r="AE28" s="9"/>
    </row>
    <row r="29" spans="1:31" ht="27.75" customHeight="1">
      <c r="A29" s="14">
        <v>21</v>
      </c>
      <c r="B29" s="300"/>
      <c r="C29" s="16"/>
      <c r="D29" s="257"/>
      <c r="E29" s="301"/>
      <c r="F29" s="303"/>
      <c r="G29" s="302"/>
      <c r="H29" s="18"/>
      <c r="I29" s="50"/>
      <c r="J29" s="50"/>
      <c r="K29" s="50"/>
      <c r="L29" s="50"/>
      <c r="M29" s="50"/>
      <c r="N29" s="50"/>
      <c r="O29" s="50"/>
      <c r="P29" s="50"/>
      <c r="Q29" s="57"/>
      <c r="R29" s="58"/>
      <c r="S29" s="58"/>
      <c r="T29" s="58"/>
      <c r="U29" s="58"/>
      <c r="V29" s="256"/>
      <c r="W29" s="59"/>
      <c r="X29" s="60"/>
      <c r="Y29" s="27"/>
      <c r="Z29" s="27"/>
      <c r="AA29" s="27"/>
      <c r="AB29" s="27"/>
      <c r="AC29" s="27"/>
      <c r="AD29" s="26"/>
      <c r="AE29" s="9"/>
    </row>
    <row r="30" spans="1:31" ht="27.75" customHeight="1">
      <c r="A30" s="14">
        <v>22</v>
      </c>
      <c r="B30" s="300"/>
      <c r="C30" s="16"/>
      <c r="D30" s="257"/>
      <c r="E30" s="301"/>
      <c r="F30" s="303"/>
      <c r="G30" s="302"/>
      <c r="H30" s="18"/>
      <c r="I30" s="50"/>
      <c r="J30" s="50"/>
      <c r="K30" s="50"/>
      <c r="L30" s="50"/>
      <c r="M30" s="50"/>
      <c r="N30" s="50"/>
      <c r="O30" s="50"/>
      <c r="P30" s="50"/>
      <c r="Q30" s="57"/>
      <c r="R30" s="58"/>
      <c r="S30" s="58"/>
      <c r="T30" s="58"/>
      <c r="U30" s="58"/>
      <c r="V30" s="256"/>
      <c r="W30" s="59"/>
      <c r="X30" s="60"/>
      <c r="Y30" s="27"/>
      <c r="Z30" s="27"/>
      <c r="AA30" s="27"/>
      <c r="AB30" s="27"/>
      <c r="AC30" s="27"/>
      <c r="AD30" s="26"/>
      <c r="AE30" s="9"/>
    </row>
    <row r="31" spans="1:31" ht="27.75" customHeight="1">
      <c r="A31" s="14">
        <v>23</v>
      </c>
      <c r="B31" s="300"/>
      <c r="C31" s="16"/>
      <c r="D31" s="257"/>
      <c r="E31" s="301"/>
      <c r="F31" s="303"/>
      <c r="G31" s="302"/>
      <c r="H31" s="18"/>
      <c r="I31" s="50"/>
      <c r="J31" s="50"/>
      <c r="K31" s="50"/>
      <c r="L31" s="50"/>
      <c r="M31" s="50"/>
      <c r="N31" s="50"/>
      <c r="O31" s="50"/>
      <c r="P31" s="50"/>
      <c r="Q31" s="57"/>
      <c r="R31" s="58"/>
      <c r="S31" s="58"/>
      <c r="T31" s="58"/>
      <c r="U31" s="58"/>
      <c r="V31" s="256"/>
      <c r="W31" s="59"/>
      <c r="X31" s="60"/>
      <c r="Y31" s="27"/>
      <c r="Z31" s="27"/>
      <c r="AA31" s="27"/>
      <c r="AB31" s="27"/>
      <c r="AC31" s="27"/>
      <c r="AD31" s="26"/>
      <c r="AE31" s="9"/>
    </row>
    <row r="32" spans="1:31" ht="27.75" customHeight="1">
      <c r="A32" s="14">
        <v>24</v>
      </c>
      <c r="B32" s="300"/>
      <c r="C32" s="16"/>
      <c r="D32" s="257"/>
      <c r="E32" s="301"/>
      <c r="F32" s="303"/>
      <c r="G32" s="302"/>
      <c r="H32" s="18"/>
      <c r="I32" s="50"/>
      <c r="J32" s="50"/>
      <c r="K32" s="50"/>
      <c r="L32" s="50"/>
      <c r="M32" s="50"/>
      <c r="N32" s="50"/>
      <c r="O32" s="50"/>
      <c r="P32" s="50"/>
      <c r="Q32" s="57"/>
      <c r="R32" s="58"/>
      <c r="S32" s="58"/>
      <c r="T32" s="58"/>
      <c r="U32" s="58"/>
      <c r="V32" s="256"/>
      <c r="W32" s="59"/>
      <c r="X32" s="60"/>
      <c r="Y32" s="27"/>
      <c r="Z32" s="27"/>
      <c r="AA32" s="27"/>
      <c r="AB32" s="27"/>
      <c r="AC32" s="27"/>
      <c r="AD32" s="26"/>
      <c r="AE32" s="9"/>
    </row>
    <row r="33" spans="1:31" ht="27.75" customHeight="1">
      <c r="A33" s="14">
        <v>25</v>
      </c>
      <c r="B33" s="300"/>
      <c r="C33" s="16"/>
      <c r="D33" s="257"/>
      <c r="E33" s="301"/>
      <c r="F33" s="303"/>
      <c r="G33" s="302"/>
      <c r="H33" s="18"/>
      <c r="I33" s="50"/>
      <c r="J33" s="50"/>
      <c r="K33" s="50"/>
      <c r="L33" s="50"/>
      <c r="M33" s="50"/>
      <c r="N33" s="50"/>
      <c r="O33" s="50"/>
      <c r="P33" s="50"/>
      <c r="Q33" s="57"/>
      <c r="R33" s="58"/>
      <c r="S33" s="58"/>
      <c r="T33" s="58"/>
      <c r="U33" s="58"/>
      <c r="V33" s="256"/>
      <c r="W33" s="59"/>
      <c r="X33" s="60"/>
      <c r="Y33" s="27"/>
      <c r="Z33" s="27"/>
      <c r="AA33" s="27"/>
      <c r="AB33" s="27"/>
      <c r="AC33" s="27"/>
      <c r="AD33" s="26"/>
      <c r="AE33" s="9"/>
    </row>
    <row r="34" spans="1:31" ht="27.75" customHeight="1">
      <c r="A34" s="14">
        <v>26</v>
      </c>
      <c r="B34" s="300"/>
      <c r="C34" s="16"/>
      <c r="D34" s="257"/>
      <c r="E34" s="301"/>
      <c r="F34" s="303"/>
      <c r="G34" s="302"/>
      <c r="H34" s="18"/>
      <c r="I34" s="50"/>
      <c r="J34" s="50"/>
      <c r="K34" s="50"/>
      <c r="L34" s="50"/>
      <c r="M34" s="50"/>
      <c r="N34" s="50"/>
      <c r="O34" s="50"/>
      <c r="P34" s="50"/>
      <c r="Q34" s="57"/>
      <c r="R34" s="58"/>
      <c r="S34" s="58"/>
      <c r="T34" s="58"/>
      <c r="U34" s="58"/>
      <c r="V34" s="256"/>
      <c r="W34" s="59"/>
      <c r="X34" s="60"/>
      <c r="Y34" s="27"/>
      <c r="Z34" s="27"/>
      <c r="AA34" s="27"/>
      <c r="AB34" s="27"/>
      <c r="AC34" s="27"/>
      <c r="AD34" s="26"/>
      <c r="AE34" s="9"/>
    </row>
    <row r="35" spans="1:31" ht="27.75" customHeight="1">
      <c r="A35" s="14">
        <v>27</v>
      </c>
      <c r="B35" s="300"/>
      <c r="C35" s="16"/>
      <c r="D35" s="257"/>
      <c r="E35" s="301"/>
      <c r="F35" s="303"/>
      <c r="G35" s="302"/>
      <c r="H35" s="18"/>
      <c r="I35" s="50"/>
      <c r="J35" s="50"/>
      <c r="K35" s="50"/>
      <c r="L35" s="50"/>
      <c r="M35" s="50"/>
      <c r="N35" s="50"/>
      <c r="O35" s="50"/>
      <c r="P35" s="50"/>
      <c r="Q35" s="57"/>
      <c r="R35" s="58"/>
      <c r="S35" s="58"/>
      <c r="T35" s="58"/>
      <c r="U35" s="58"/>
      <c r="V35" s="256"/>
      <c r="W35" s="59"/>
      <c r="X35" s="60"/>
      <c r="Y35" s="27"/>
      <c r="Z35" s="27"/>
      <c r="AA35" s="27"/>
      <c r="AB35" s="27"/>
      <c r="AC35" s="27"/>
      <c r="AD35" s="26"/>
      <c r="AE35" s="9"/>
    </row>
    <row r="36" spans="1:31" ht="27.75" customHeight="1">
      <c r="A36" s="14">
        <v>28</v>
      </c>
      <c r="B36" s="300"/>
      <c r="C36" s="16"/>
      <c r="D36" s="257"/>
      <c r="E36" s="301"/>
      <c r="F36" s="303"/>
      <c r="G36" s="302"/>
      <c r="H36" s="18"/>
      <c r="I36" s="50"/>
      <c r="J36" s="50"/>
      <c r="K36" s="50"/>
      <c r="L36" s="50"/>
      <c r="M36" s="50"/>
      <c r="N36" s="50"/>
      <c r="O36" s="50"/>
      <c r="P36" s="50"/>
      <c r="Q36" s="57"/>
      <c r="R36" s="58"/>
      <c r="S36" s="58"/>
      <c r="T36" s="58"/>
      <c r="U36" s="58"/>
      <c r="V36" s="256"/>
      <c r="W36" s="59"/>
      <c r="X36" s="60"/>
      <c r="Y36" s="27"/>
      <c r="Z36" s="27"/>
      <c r="AA36" s="27"/>
      <c r="AB36" s="27"/>
      <c r="AC36" s="27"/>
      <c r="AD36" s="26"/>
      <c r="AE36" s="9"/>
    </row>
    <row r="37" spans="1:31" ht="27.75" customHeight="1">
      <c r="A37" s="14">
        <v>29</v>
      </c>
      <c r="B37" s="300"/>
      <c r="C37" s="16"/>
      <c r="D37" s="257"/>
      <c r="E37" s="301"/>
      <c r="F37" s="303"/>
      <c r="G37" s="302"/>
      <c r="H37" s="18"/>
      <c r="I37" s="50"/>
      <c r="J37" s="50"/>
      <c r="K37" s="50"/>
      <c r="L37" s="50"/>
      <c r="M37" s="50"/>
      <c r="N37" s="50"/>
      <c r="O37" s="50"/>
      <c r="P37" s="50"/>
      <c r="Q37" s="57"/>
      <c r="R37" s="58"/>
      <c r="S37" s="58"/>
      <c r="T37" s="58"/>
      <c r="U37" s="58"/>
      <c r="V37" s="256"/>
      <c r="W37" s="59"/>
      <c r="X37" s="60"/>
      <c r="Y37" s="27"/>
      <c r="Z37" s="27"/>
      <c r="AA37" s="27"/>
      <c r="AB37" s="27"/>
      <c r="AC37" s="27"/>
      <c r="AD37" s="26"/>
      <c r="AE37" s="9"/>
    </row>
    <row r="38" spans="1:31" ht="27.75" customHeight="1">
      <c r="A38" s="14">
        <v>30</v>
      </c>
      <c r="B38" s="300"/>
      <c r="C38" s="16"/>
      <c r="D38" s="257"/>
      <c r="E38" s="301"/>
      <c r="F38" s="303"/>
      <c r="G38" s="302"/>
      <c r="H38" s="18"/>
      <c r="I38" s="50"/>
      <c r="J38" s="50"/>
      <c r="K38" s="50"/>
      <c r="L38" s="50"/>
      <c r="M38" s="50"/>
      <c r="N38" s="50"/>
      <c r="O38" s="50"/>
      <c r="P38" s="50"/>
      <c r="Q38" s="57"/>
      <c r="R38" s="58"/>
      <c r="S38" s="58"/>
      <c r="T38" s="58"/>
      <c r="U38" s="58"/>
      <c r="V38" s="256"/>
      <c r="W38" s="59"/>
      <c r="X38" s="60"/>
      <c r="Y38" s="27"/>
      <c r="Z38" s="27"/>
      <c r="AA38" s="27"/>
      <c r="AB38" s="27"/>
      <c r="AC38" s="27"/>
      <c r="AD38" s="26"/>
      <c r="AE38" s="9"/>
    </row>
    <row r="39" spans="1:31" ht="27.75" customHeight="1">
      <c r="A39" s="14">
        <v>31</v>
      </c>
      <c r="B39" s="300"/>
      <c r="C39" s="16"/>
      <c r="D39" s="257"/>
      <c r="E39" s="301"/>
      <c r="F39" s="303"/>
      <c r="G39" s="302"/>
      <c r="H39" s="18"/>
      <c r="I39" s="50"/>
      <c r="J39" s="50"/>
      <c r="K39" s="50"/>
      <c r="L39" s="50"/>
      <c r="M39" s="50"/>
      <c r="N39" s="50"/>
      <c r="O39" s="50"/>
      <c r="P39" s="50"/>
      <c r="Q39" s="57"/>
      <c r="R39" s="58"/>
      <c r="S39" s="58"/>
      <c r="T39" s="58"/>
      <c r="U39" s="58"/>
      <c r="V39" s="256"/>
      <c r="W39" s="59"/>
      <c r="X39" s="60"/>
      <c r="Y39" s="27"/>
      <c r="Z39" s="27"/>
      <c r="AA39" s="27"/>
      <c r="AB39" s="27"/>
      <c r="AC39" s="27"/>
      <c r="AD39" s="26"/>
      <c r="AE39" s="9"/>
    </row>
    <row r="40" spans="1:31" ht="27.75" customHeight="1">
      <c r="A40" s="14">
        <v>32</v>
      </c>
      <c r="B40" s="300"/>
      <c r="C40" s="16"/>
      <c r="D40" s="257"/>
      <c r="E40" s="301"/>
      <c r="F40" s="303"/>
      <c r="G40" s="302"/>
      <c r="H40" s="18"/>
      <c r="I40" s="50"/>
      <c r="J40" s="50"/>
      <c r="K40" s="50"/>
      <c r="L40" s="50"/>
      <c r="M40" s="50"/>
      <c r="N40" s="50"/>
      <c r="O40" s="50"/>
      <c r="P40" s="50"/>
      <c r="Q40" s="57"/>
      <c r="R40" s="58"/>
      <c r="S40" s="58"/>
      <c r="T40" s="58"/>
      <c r="U40" s="58"/>
      <c r="V40" s="256"/>
      <c r="W40" s="59"/>
      <c r="X40" s="60"/>
      <c r="Y40" s="27"/>
      <c r="Z40" s="27"/>
      <c r="AA40" s="27"/>
      <c r="AB40" s="27"/>
      <c r="AC40" s="27"/>
      <c r="AD40" s="26"/>
      <c r="AE40" s="9"/>
    </row>
    <row r="41" spans="1:31" ht="27.75" customHeight="1">
      <c r="A41" s="14">
        <v>33</v>
      </c>
      <c r="B41" s="300"/>
      <c r="C41" s="16"/>
      <c r="D41" s="257"/>
      <c r="E41" s="301"/>
      <c r="F41" s="303"/>
      <c r="G41" s="302"/>
      <c r="H41" s="18"/>
      <c r="I41" s="50"/>
      <c r="J41" s="50"/>
      <c r="K41" s="50"/>
      <c r="L41" s="50"/>
      <c r="M41" s="50"/>
      <c r="N41" s="50"/>
      <c r="O41" s="50"/>
      <c r="P41" s="50"/>
      <c r="Q41" s="57"/>
      <c r="R41" s="58"/>
      <c r="S41" s="58"/>
      <c r="T41" s="58"/>
      <c r="U41" s="58"/>
      <c r="V41" s="256"/>
      <c r="W41" s="59"/>
      <c r="X41" s="60"/>
      <c r="Y41" s="27"/>
      <c r="Z41" s="27"/>
      <c r="AA41" s="27"/>
      <c r="AB41" s="27"/>
      <c r="AC41" s="27"/>
      <c r="AD41" s="26"/>
      <c r="AE41" s="9"/>
    </row>
    <row r="42" spans="1:31" ht="27.75" customHeight="1">
      <c r="A42" s="14">
        <v>34</v>
      </c>
      <c r="B42" s="300"/>
      <c r="C42" s="16"/>
      <c r="D42" s="257"/>
      <c r="E42" s="301"/>
      <c r="F42" s="303"/>
      <c r="G42" s="302"/>
      <c r="H42" s="18"/>
      <c r="I42" s="50"/>
      <c r="J42" s="50"/>
      <c r="K42" s="50"/>
      <c r="L42" s="50"/>
      <c r="M42" s="50"/>
      <c r="N42" s="50"/>
      <c r="O42" s="50"/>
      <c r="P42" s="50"/>
      <c r="Q42" s="57"/>
      <c r="R42" s="58"/>
      <c r="S42" s="58"/>
      <c r="T42" s="58"/>
      <c r="U42" s="58"/>
      <c r="V42" s="256"/>
      <c r="W42" s="59"/>
      <c r="X42" s="60"/>
      <c r="Y42" s="27"/>
      <c r="Z42" s="27"/>
      <c r="AA42" s="27"/>
      <c r="AB42" s="27"/>
      <c r="AC42" s="27"/>
      <c r="AD42" s="26"/>
      <c r="AE42" s="9"/>
    </row>
    <row r="43" spans="1:31" ht="27.75" customHeight="1">
      <c r="A43" s="14">
        <v>35</v>
      </c>
      <c r="B43" s="300"/>
      <c r="C43" s="16"/>
      <c r="D43" s="257"/>
      <c r="E43" s="301"/>
      <c r="F43" s="303"/>
      <c r="G43" s="302"/>
      <c r="H43" s="18"/>
      <c r="I43" s="50"/>
      <c r="J43" s="50"/>
      <c r="K43" s="50"/>
      <c r="L43" s="50"/>
      <c r="M43" s="50"/>
      <c r="N43" s="50"/>
      <c r="O43" s="50"/>
      <c r="P43" s="50"/>
      <c r="Q43" s="57"/>
      <c r="R43" s="58"/>
      <c r="S43" s="58"/>
      <c r="T43" s="58"/>
      <c r="U43" s="58"/>
      <c r="V43" s="256"/>
      <c r="W43" s="59"/>
      <c r="X43" s="60"/>
      <c r="Y43" s="27"/>
      <c r="Z43" s="27"/>
      <c r="AA43" s="27"/>
      <c r="AB43" s="27"/>
      <c r="AC43" s="27"/>
      <c r="AD43" s="26"/>
      <c r="AE43" s="9"/>
    </row>
    <row r="44" spans="1:31" ht="27.75" customHeight="1">
      <c r="A44" s="14">
        <v>36</v>
      </c>
      <c r="B44" s="300"/>
      <c r="C44" s="16"/>
      <c r="D44" s="257"/>
      <c r="E44" s="301"/>
      <c r="F44" s="303"/>
      <c r="G44" s="302"/>
      <c r="H44" s="18"/>
      <c r="I44" s="50"/>
      <c r="J44" s="50"/>
      <c r="K44" s="50"/>
      <c r="L44" s="50"/>
      <c r="M44" s="50"/>
      <c r="N44" s="50"/>
      <c r="O44" s="50"/>
      <c r="P44" s="50"/>
      <c r="Q44" s="57"/>
      <c r="R44" s="58"/>
      <c r="S44" s="58"/>
      <c r="T44" s="58"/>
      <c r="U44" s="58"/>
      <c r="V44" s="256"/>
      <c r="W44" s="59"/>
      <c r="X44" s="60"/>
      <c r="Y44" s="27"/>
      <c r="Z44" s="27"/>
      <c r="AA44" s="27"/>
      <c r="AB44" s="27"/>
      <c r="AC44" s="27"/>
      <c r="AD44" s="26"/>
      <c r="AE44" s="9"/>
    </row>
    <row r="45" spans="1:31" ht="27.75" customHeight="1">
      <c r="A45" s="14">
        <v>37</v>
      </c>
      <c r="B45" s="300"/>
      <c r="C45" s="16"/>
      <c r="D45" s="257"/>
      <c r="E45" s="301"/>
      <c r="F45" s="303"/>
      <c r="G45" s="302"/>
      <c r="H45" s="18"/>
      <c r="I45" s="50"/>
      <c r="J45" s="50"/>
      <c r="K45" s="50"/>
      <c r="L45" s="50"/>
      <c r="M45" s="50"/>
      <c r="N45" s="50"/>
      <c r="O45" s="50"/>
      <c r="P45" s="50"/>
      <c r="Q45" s="57"/>
      <c r="R45" s="58"/>
      <c r="S45" s="58"/>
      <c r="T45" s="58"/>
      <c r="U45" s="58"/>
      <c r="V45" s="256"/>
      <c r="W45" s="59"/>
      <c r="X45" s="60"/>
      <c r="Y45" s="27"/>
      <c r="Z45" s="27"/>
      <c r="AA45" s="27"/>
      <c r="AB45" s="27"/>
      <c r="AC45" s="27"/>
      <c r="AD45" s="26"/>
      <c r="AE45" s="9"/>
    </row>
    <row r="46" spans="1:31" ht="27.75" customHeight="1">
      <c r="A46" s="14">
        <v>38</v>
      </c>
      <c r="B46" s="300"/>
      <c r="C46" s="16"/>
      <c r="D46" s="257"/>
      <c r="E46" s="301"/>
      <c r="F46" s="303"/>
      <c r="G46" s="302"/>
      <c r="H46" s="18"/>
      <c r="I46" s="50"/>
      <c r="J46" s="50"/>
      <c r="K46" s="50"/>
      <c r="L46" s="50"/>
      <c r="M46" s="50"/>
      <c r="N46" s="50"/>
      <c r="O46" s="50"/>
      <c r="P46" s="50"/>
      <c r="Q46" s="57"/>
      <c r="R46" s="58"/>
      <c r="S46" s="58"/>
      <c r="T46" s="58"/>
      <c r="U46" s="58"/>
      <c r="V46" s="256"/>
      <c r="W46" s="59"/>
      <c r="X46" s="60"/>
      <c r="Y46" s="27"/>
      <c r="Z46" s="27"/>
      <c r="AA46" s="27"/>
      <c r="AB46" s="27"/>
      <c r="AC46" s="27"/>
      <c r="AD46" s="26"/>
      <c r="AE46" s="9"/>
    </row>
    <row r="47" spans="1:31" ht="27.75" customHeight="1">
      <c r="A47" s="14">
        <v>39</v>
      </c>
      <c r="B47" s="300"/>
      <c r="C47" s="16"/>
      <c r="D47" s="257"/>
      <c r="E47" s="301"/>
      <c r="F47" s="303"/>
      <c r="G47" s="302"/>
      <c r="H47" s="18"/>
      <c r="I47" s="50"/>
      <c r="J47" s="50"/>
      <c r="K47" s="50"/>
      <c r="L47" s="50"/>
      <c r="M47" s="50"/>
      <c r="N47" s="50"/>
      <c r="O47" s="50"/>
      <c r="P47" s="50"/>
      <c r="Q47" s="57"/>
      <c r="R47" s="58"/>
      <c r="S47" s="58"/>
      <c r="T47" s="58"/>
      <c r="U47" s="58"/>
      <c r="V47" s="256"/>
      <c r="W47" s="59"/>
      <c r="X47" s="60"/>
      <c r="Y47" s="27"/>
      <c r="Z47" s="27"/>
      <c r="AA47" s="27"/>
      <c r="AB47" s="27"/>
      <c r="AC47" s="27"/>
      <c r="AD47" s="26"/>
      <c r="AE47" s="9"/>
    </row>
    <row r="48" spans="1:31" ht="27.75" customHeight="1">
      <c r="A48" s="14">
        <v>40</v>
      </c>
      <c r="B48" s="300"/>
      <c r="C48" s="16"/>
      <c r="D48" s="257"/>
      <c r="E48" s="301"/>
      <c r="F48" s="303"/>
      <c r="G48" s="302"/>
      <c r="H48" s="18"/>
      <c r="I48" s="50"/>
      <c r="J48" s="50"/>
      <c r="K48" s="50"/>
      <c r="L48" s="50"/>
      <c r="M48" s="50"/>
      <c r="N48" s="50"/>
      <c r="O48" s="50"/>
      <c r="P48" s="50"/>
      <c r="Q48" s="57"/>
      <c r="R48" s="58"/>
      <c r="S48" s="58"/>
      <c r="T48" s="58"/>
      <c r="U48" s="58"/>
      <c r="V48" s="256"/>
      <c r="W48" s="59"/>
      <c r="X48" s="60"/>
      <c r="Y48" s="27"/>
      <c r="Z48" s="27"/>
      <c r="AA48" s="27"/>
      <c r="AB48" s="27"/>
      <c r="AC48" s="27"/>
      <c r="AD48" s="26"/>
      <c r="AE48" s="9"/>
    </row>
    <row r="49" spans="1:31" ht="27.75" customHeight="1">
      <c r="A49" s="14">
        <v>41</v>
      </c>
      <c r="B49" s="300"/>
      <c r="C49" s="16"/>
      <c r="D49" s="257"/>
      <c r="E49" s="301"/>
      <c r="F49" s="303"/>
      <c r="G49" s="302"/>
      <c r="H49" s="18"/>
      <c r="I49" s="50"/>
      <c r="J49" s="50"/>
      <c r="K49" s="50"/>
      <c r="L49" s="50"/>
      <c r="M49" s="50"/>
      <c r="N49" s="50"/>
      <c r="O49" s="50"/>
      <c r="P49" s="50"/>
      <c r="Q49" s="57"/>
      <c r="R49" s="58"/>
      <c r="S49" s="58"/>
      <c r="T49" s="58"/>
      <c r="U49" s="58"/>
      <c r="V49" s="256"/>
      <c r="W49" s="59"/>
      <c r="X49" s="60"/>
      <c r="Y49" s="27"/>
      <c r="Z49" s="27"/>
      <c r="AA49" s="27"/>
      <c r="AB49" s="27"/>
      <c r="AC49" s="27"/>
      <c r="AD49" s="26"/>
      <c r="AE49" s="9"/>
    </row>
    <row r="50" spans="1:31" ht="27.75" customHeight="1">
      <c r="A50" s="14">
        <v>42</v>
      </c>
      <c r="B50" s="300"/>
      <c r="C50" s="16"/>
      <c r="D50" s="257"/>
      <c r="E50" s="301"/>
      <c r="F50" s="303"/>
      <c r="G50" s="302"/>
      <c r="H50" s="18"/>
      <c r="I50" s="50"/>
      <c r="J50" s="50"/>
      <c r="K50" s="50"/>
      <c r="L50" s="50"/>
      <c r="M50" s="50"/>
      <c r="N50" s="50"/>
      <c r="O50" s="50"/>
      <c r="P50" s="50"/>
      <c r="Q50" s="57"/>
      <c r="R50" s="58"/>
      <c r="S50" s="58"/>
      <c r="T50" s="58"/>
      <c r="U50" s="58"/>
      <c r="V50" s="256"/>
      <c r="W50" s="59"/>
      <c r="X50" s="60"/>
      <c r="Y50" s="27"/>
      <c r="Z50" s="27"/>
      <c r="AA50" s="27"/>
      <c r="AB50" s="27"/>
      <c r="AC50" s="27"/>
      <c r="AD50" s="26"/>
      <c r="AE50" s="9"/>
    </row>
    <row r="51" spans="1:31" ht="27.75" customHeight="1">
      <c r="A51" s="14">
        <v>43</v>
      </c>
      <c r="B51" s="300"/>
      <c r="C51" s="16"/>
      <c r="D51" s="257"/>
      <c r="E51" s="301"/>
      <c r="F51" s="303"/>
      <c r="G51" s="302"/>
      <c r="H51" s="18"/>
      <c r="I51" s="50"/>
      <c r="J51" s="50"/>
      <c r="K51" s="50"/>
      <c r="L51" s="50"/>
      <c r="M51" s="50"/>
      <c r="N51" s="50"/>
      <c r="O51" s="50"/>
      <c r="P51" s="50"/>
      <c r="Q51" s="57"/>
      <c r="R51" s="58"/>
      <c r="S51" s="58"/>
      <c r="T51" s="58"/>
      <c r="U51" s="58"/>
      <c r="V51" s="256"/>
      <c r="W51" s="59"/>
      <c r="X51" s="60"/>
      <c r="Y51" s="27"/>
      <c r="Z51" s="27"/>
      <c r="AA51" s="27"/>
      <c r="AB51" s="27"/>
      <c r="AC51" s="27"/>
      <c r="AD51" s="26"/>
      <c r="AE51" s="9"/>
    </row>
    <row r="52" spans="1:31" ht="27.75" customHeight="1">
      <c r="A52" s="14">
        <v>44</v>
      </c>
      <c r="B52" s="300"/>
      <c r="C52" s="16"/>
      <c r="D52" s="257"/>
      <c r="E52" s="301"/>
      <c r="F52" s="303"/>
      <c r="G52" s="302"/>
      <c r="H52" s="18"/>
      <c r="I52" s="50"/>
      <c r="J52" s="50"/>
      <c r="K52" s="50"/>
      <c r="L52" s="50"/>
      <c r="M52" s="50"/>
      <c r="N52" s="50"/>
      <c r="O52" s="50"/>
      <c r="P52" s="50"/>
      <c r="Q52" s="57"/>
      <c r="R52" s="58"/>
      <c r="S52" s="58"/>
      <c r="T52" s="58"/>
      <c r="U52" s="58"/>
      <c r="V52" s="256"/>
      <c r="W52" s="59"/>
      <c r="X52" s="60"/>
      <c r="Y52" s="27"/>
      <c r="Z52" s="27"/>
      <c r="AA52" s="27"/>
      <c r="AB52" s="27"/>
      <c r="AC52" s="27"/>
      <c r="AD52" s="26"/>
      <c r="AE52" s="9"/>
    </row>
    <row r="53" spans="1:31" ht="27.75" customHeight="1">
      <c r="A53" s="14">
        <v>45</v>
      </c>
      <c r="B53" s="300"/>
      <c r="C53" s="16"/>
      <c r="D53" s="257"/>
      <c r="E53" s="301"/>
      <c r="F53" s="303"/>
      <c r="G53" s="302"/>
      <c r="H53" s="18"/>
      <c r="I53" s="50"/>
      <c r="J53" s="50"/>
      <c r="K53" s="50"/>
      <c r="L53" s="50"/>
      <c r="M53" s="50"/>
      <c r="N53" s="50"/>
      <c r="O53" s="50"/>
      <c r="P53" s="50"/>
      <c r="Q53" s="57"/>
      <c r="R53" s="58"/>
      <c r="S53" s="58"/>
      <c r="T53" s="58"/>
      <c r="U53" s="58"/>
      <c r="V53" s="256"/>
      <c r="W53" s="59"/>
      <c r="X53" s="60"/>
      <c r="Y53" s="27"/>
      <c r="Z53" s="27"/>
      <c r="AA53" s="27"/>
      <c r="AB53" s="27"/>
      <c r="AC53" s="27"/>
      <c r="AD53" s="26"/>
      <c r="AE53" s="9"/>
    </row>
    <row r="54" spans="1:31" ht="27.75" customHeight="1">
      <c r="A54" s="14">
        <v>46</v>
      </c>
      <c r="B54" s="300"/>
      <c r="C54" s="16"/>
      <c r="D54" s="257"/>
      <c r="E54" s="301"/>
      <c r="F54" s="303"/>
      <c r="G54" s="302"/>
      <c r="H54" s="18"/>
      <c r="I54" s="50"/>
      <c r="J54" s="50"/>
      <c r="K54" s="50"/>
      <c r="L54" s="50"/>
      <c r="M54" s="50"/>
      <c r="N54" s="50"/>
      <c r="O54" s="50"/>
      <c r="P54" s="50"/>
      <c r="Q54" s="57"/>
      <c r="R54" s="58"/>
      <c r="S54" s="58"/>
      <c r="T54" s="58"/>
      <c r="U54" s="58"/>
      <c r="V54" s="256"/>
      <c r="W54" s="59"/>
      <c r="X54" s="60"/>
      <c r="Y54" s="27"/>
      <c r="Z54" s="27"/>
      <c r="AA54" s="27"/>
      <c r="AB54" s="27"/>
      <c r="AC54" s="27"/>
      <c r="AD54" s="26"/>
      <c r="AE54" s="9"/>
    </row>
    <row r="55" spans="1:31" ht="27.75" customHeight="1">
      <c r="A55" s="14">
        <v>47</v>
      </c>
      <c r="B55" s="300"/>
      <c r="C55" s="16"/>
      <c r="D55" s="257"/>
      <c r="E55" s="301"/>
      <c r="F55" s="303"/>
      <c r="G55" s="302"/>
      <c r="H55" s="18"/>
      <c r="I55" s="50"/>
      <c r="J55" s="50"/>
      <c r="K55" s="50"/>
      <c r="L55" s="50"/>
      <c r="M55" s="50"/>
      <c r="N55" s="50"/>
      <c r="O55" s="50"/>
      <c r="P55" s="50"/>
      <c r="Q55" s="57"/>
      <c r="R55" s="58"/>
      <c r="S55" s="58"/>
      <c r="T55" s="58"/>
      <c r="U55" s="58"/>
      <c r="V55" s="256"/>
      <c r="W55" s="59"/>
      <c r="X55" s="60"/>
      <c r="Y55" s="27"/>
      <c r="Z55" s="27"/>
      <c r="AA55" s="27"/>
      <c r="AB55" s="27"/>
      <c r="AC55" s="27"/>
      <c r="AD55" s="26"/>
      <c r="AE55" s="9"/>
    </row>
    <row r="56" spans="1:31" ht="27.75" customHeight="1">
      <c r="A56" s="14">
        <v>48</v>
      </c>
      <c r="B56" s="300"/>
      <c r="C56" s="16"/>
      <c r="D56" s="257"/>
      <c r="E56" s="301"/>
      <c r="F56" s="303"/>
      <c r="G56" s="302"/>
      <c r="H56" s="18"/>
      <c r="I56" s="50"/>
      <c r="J56" s="50"/>
      <c r="K56" s="50"/>
      <c r="L56" s="50"/>
      <c r="M56" s="50"/>
      <c r="N56" s="50"/>
      <c r="O56" s="50"/>
      <c r="P56" s="50"/>
      <c r="Q56" s="57"/>
      <c r="R56" s="58"/>
      <c r="S56" s="58"/>
      <c r="T56" s="58"/>
      <c r="U56" s="58"/>
      <c r="V56" s="256"/>
      <c r="W56" s="59"/>
      <c r="X56" s="60"/>
      <c r="Y56" s="27"/>
      <c r="Z56" s="27"/>
      <c r="AA56" s="27"/>
      <c r="AB56" s="27"/>
      <c r="AC56" s="27"/>
      <c r="AD56" s="26"/>
      <c r="AE56" s="9"/>
    </row>
    <row r="57" spans="1:31" ht="27.75" customHeight="1">
      <c r="A57" s="14">
        <v>49</v>
      </c>
      <c r="B57" s="300"/>
      <c r="C57" s="16"/>
      <c r="D57" s="257"/>
      <c r="E57" s="301"/>
      <c r="F57" s="303"/>
      <c r="G57" s="302"/>
      <c r="H57" s="18"/>
      <c r="I57" s="50"/>
      <c r="J57" s="50"/>
      <c r="K57" s="50"/>
      <c r="L57" s="50"/>
      <c r="M57" s="50"/>
      <c r="N57" s="50"/>
      <c r="O57" s="50"/>
      <c r="P57" s="50"/>
      <c r="Q57" s="57"/>
      <c r="R57" s="58"/>
      <c r="S57" s="58"/>
      <c r="T57" s="58"/>
      <c r="U57" s="58"/>
      <c r="V57" s="256"/>
      <c r="W57" s="59"/>
      <c r="X57" s="60"/>
      <c r="Y57" s="27"/>
      <c r="Z57" s="27"/>
      <c r="AA57" s="27"/>
      <c r="AB57" s="27"/>
      <c r="AC57" s="27"/>
      <c r="AD57" s="26"/>
      <c r="AE57" s="9"/>
    </row>
    <row r="58" spans="1:31" ht="27.75" customHeight="1">
      <c r="A58" s="14">
        <v>50</v>
      </c>
      <c r="B58" s="300"/>
      <c r="C58" s="16"/>
      <c r="D58" s="257"/>
      <c r="E58" s="301"/>
      <c r="F58" s="303"/>
      <c r="G58" s="302"/>
      <c r="H58" s="18"/>
      <c r="I58" s="50"/>
      <c r="J58" s="50"/>
      <c r="K58" s="50"/>
      <c r="L58" s="50"/>
      <c r="M58" s="50"/>
      <c r="N58" s="50"/>
      <c r="O58" s="50"/>
      <c r="P58" s="50"/>
      <c r="Q58" s="57"/>
      <c r="R58" s="58"/>
      <c r="S58" s="58"/>
      <c r="T58" s="58"/>
      <c r="U58" s="58"/>
      <c r="V58" s="256"/>
      <c r="W58" s="59"/>
      <c r="X58" s="60"/>
      <c r="Y58" s="27"/>
      <c r="Z58" s="27"/>
      <c r="AA58" s="27"/>
      <c r="AB58" s="27"/>
      <c r="AC58" s="27"/>
      <c r="AD58" s="26"/>
      <c r="AE58" s="9"/>
    </row>
    <row r="59" spans="1:31" ht="27.75" customHeight="1">
      <c r="A59" s="14">
        <v>51</v>
      </c>
      <c r="B59" s="300"/>
      <c r="C59" s="16"/>
      <c r="D59" s="257"/>
      <c r="E59" s="301"/>
      <c r="F59" s="303"/>
      <c r="G59" s="302"/>
      <c r="H59" s="18"/>
      <c r="I59" s="50"/>
      <c r="J59" s="50"/>
      <c r="K59" s="50"/>
      <c r="L59" s="50"/>
      <c r="M59" s="50"/>
      <c r="N59" s="50"/>
      <c r="O59" s="50"/>
      <c r="P59" s="50"/>
      <c r="Q59" s="57"/>
      <c r="R59" s="58"/>
      <c r="S59" s="58"/>
      <c r="T59" s="58"/>
      <c r="U59" s="58"/>
      <c r="V59" s="256"/>
      <c r="W59" s="59"/>
      <c r="X59" s="60"/>
      <c r="Y59" s="27"/>
      <c r="Z59" s="27"/>
      <c r="AA59" s="27"/>
      <c r="AB59" s="27"/>
      <c r="AC59" s="27"/>
      <c r="AD59" s="26"/>
      <c r="AE59" s="9"/>
    </row>
    <row r="60" spans="1:31" ht="27.75" customHeight="1">
      <c r="A60" s="14">
        <v>52</v>
      </c>
      <c r="B60" s="300"/>
      <c r="C60" s="16"/>
      <c r="D60" s="257"/>
      <c r="E60" s="301"/>
      <c r="F60" s="303"/>
      <c r="G60" s="302"/>
      <c r="H60" s="18"/>
      <c r="I60" s="50"/>
      <c r="J60" s="50"/>
      <c r="K60" s="50"/>
      <c r="L60" s="50"/>
      <c r="M60" s="50"/>
      <c r="N60" s="50"/>
      <c r="O60" s="50"/>
      <c r="P60" s="50"/>
      <c r="Q60" s="57"/>
      <c r="R60" s="58"/>
      <c r="S60" s="58"/>
      <c r="T60" s="58"/>
      <c r="U60" s="58"/>
      <c r="V60" s="256"/>
      <c r="W60" s="59"/>
      <c r="X60" s="60"/>
      <c r="Y60" s="27"/>
      <c r="Z60" s="27"/>
      <c r="AA60" s="27"/>
      <c r="AB60" s="27"/>
      <c r="AC60" s="27"/>
      <c r="AD60" s="26"/>
      <c r="AE60" s="9"/>
    </row>
    <row r="61" spans="1:31" ht="27.75" customHeight="1">
      <c r="A61" s="14">
        <v>53</v>
      </c>
      <c r="B61" s="300"/>
      <c r="C61" s="16"/>
      <c r="D61" s="257"/>
      <c r="E61" s="301"/>
      <c r="F61" s="303"/>
      <c r="G61" s="302"/>
      <c r="H61" s="18"/>
      <c r="I61" s="50"/>
      <c r="J61" s="50"/>
      <c r="K61" s="50"/>
      <c r="L61" s="50"/>
      <c r="M61" s="50"/>
      <c r="N61" s="50"/>
      <c r="O61" s="50"/>
      <c r="P61" s="50"/>
      <c r="Q61" s="57"/>
      <c r="R61" s="58"/>
      <c r="S61" s="58"/>
      <c r="T61" s="58"/>
      <c r="U61" s="58"/>
      <c r="V61" s="256"/>
      <c r="W61" s="59"/>
      <c r="X61" s="60"/>
      <c r="Y61" s="27"/>
      <c r="Z61" s="27"/>
      <c r="AA61" s="27"/>
      <c r="AB61" s="27"/>
      <c r="AC61" s="27"/>
      <c r="AD61" s="26"/>
      <c r="AE61" s="9"/>
    </row>
    <row r="62" spans="1:31" ht="27.75" customHeight="1">
      <c r="A62" s="14">
        <v>54</v>
      </c>
      <c r="B62" s="300"/>
      <c r="C62" s="16"/>
      <c r="D62" s="257"/>
      <c r="E62" s="301"/>
      <c r="F62" s="303"/>
      <c r="G62" s="302"/>
      <c r="H62" s="18"/>
      <c r="I62" s="50"/>
      <c r="J62" s="50"/>
      <c r="K62" s="50"/>
      <c r="L62" s="50"/>
      <c r="M62" s="50"/>
      <c r="N62" s="50"/>
      <c r="O62" s="50"/>
      <c r="P62" s="50"/>
      <c r="Q62" s="57"/>
      <c r="R62" s="58"/>
      <c r="S62" s="58"/>
      <c r="T62" s="58"/>
      <c r="U62" s="58"/>
      <c r="V62" s="256"/>
      <c r="W62" s="59"/>
      <c r="X62" s="60"/>
      <c r="Y62" s="27"/>
      <c r="Z62" s="27"/>
      <c r="AA62" s="27"/>
      <c r="AB62" s="27"/>
      <c r="AC62" s="27"/>
      <c r="AD62" s="26"/>
      <c r="AE62" s="9"/>
    </row>
    <row r="63" spans="1:31" ht="27.75" customHeight="1">
      <c r="A63" s="14">
        <v>55</v>
      </c>
      <c r="B63" s="300"/>
      <c r="C63" s="16"/>
      <c r="D63" s="257"/>
      <c r="E63" s="301"/>
      <c r="F63" s="303"/>
      <c r="G63" s="302"/>
      <c r="H63" s="18"/>
      <c r="I63" s="50"/>
      <c r="J63" s="50"/>
      <c r="K63" s="50"/>
      <c r="L63" s="50"/>
      <c r="M63" s="50"/>
      <c r="N63" s="50"/>
      <c r="O63" s="50"/>
      <c r="P63" s="50"/>
      <c r="Q63" s="57"/>
      <c r="R63" s="58"/>
      <c r="S63" s="58"/>
      <c r="T63" s="58"/>
      <c r="U63" s="58"/>
      <c r="V63" s="256"/>
      <c r="W63" s="59"/>
      <c r="X63" s="60"/>
      <c r="Y63" s="27"/>
      <c r="Z63" s="27"/>
      <c r="AA63" s="27"/>
      <c r="AB63" s="27"/>
      <c r="AC63" s="27"/>
      <c r="AD63" s="26"/>
      <c r="AE63" s="9"/>
    </row>
    <row r="64" spans="1:31" ht="27.75" customHeight="1">
      <c r="A64" s="14">
        <v>56</v>
      </c>
      <c r="B64" s="300"/>
      <c r="C64" s="16"/>
      <c r="D64" s="257"/>
      <c r="E64" s="301"/>
      <c r="F64" s="303"/>
      <c r="G64" s="302"/>
      <c r="H64" s="18"/>
      <c r="I64" s="50"/>
      <c r="J64" s="50"/>
      <c r="K64" s="50"/>
      <c r="L64" s="50"/>
      <c r="M64" s="50"/>
      <c r="N64" s="50"/>
      <c r="O64" s="50"/>
      <c r="P64" s="50"/>
      <c r="Q64" s="57"/>
      <c r="R64" s="58"/>
      <c r="S64" s="58"/>
      <c r="T64" s="58"/>
      <c r="U64" s="58"/>
      <c r="V64" s="256"/>
      <c r="W64" s="59"/>
      <c r="X64" s="60"/>
      <c r="Y64" s="27"/>
      <c r="Z64" s="27"/>
      <c r="AA64" s="27"/>
      <c r="AB64" s="27"/>
      <c r="AC64" s="27"/>
      <c r="AD64" s="26"/>
      <c r="AE64" s="9"/>
    </row>
    <row r="65" spans="1:31" ht="27.75" customHeight="1">
      <c r="A65" s="14">
        <v>57</v>
      </c>
      <c r="B65" s="300"/>
      <c r="C65" s="16"/>
      <c r="D65" s="257"/>
      <c r="E65" s="301"/>
      <c r="F65" s="303"/>
      <c r="G65" s="302"/>
      <c r="H65" s="18"/>
      <c r="I65" s="50"/>
      <c r="J65" s="50"/>
      <c r="K65" s="50"/>
      <c r="L65" s="50"/>
      <c r="M65" s="50"/>
      <c r="N65" s="50"/>
      <c r="O65" s="50"/>
      <c r="P65" s="50"/>
      <c r="Q65" s="57"/>
      <c r="R65" s="58"/>
      <c r="S65" s="58"/>
      <c r="T65" s="58"/>
      <c r="U65" s="58"/>
      <c r="V65" s="256"/>
      <c r="W65" s="59"/>
      <c r="X65" s="60"/>
      <c r="Y65" s="27"/>
      <c r="Z65" s="27"/>
      <c r="AA65" s="27"/>
      <c r="AB65" s="27"/>
      <c r="AC65" s="27"/>
      <c r="AD65" s="26"/>
      <c r="AE65" s="9"/>
    </row>
    <row r="66" spans="1:31" ht="27.75" customHeight="1">
      <c r="A66" s="14">
        <v>58</v>
      </c>
      <c r="B66" s="300"/>
      <c r="C66" s="16"/>
      <c r="D66" s="257"/>
      <c r="E66" s="301"/>
      <c r="F66" s="303"/>
      <c r="G66" s="302"/>
      <c r="H66" s="18"/>
      <c r="I66" s="50"/>
      <c r="J66" s="50"/>
      <c r="K66" s="50"/>
      <c r="L66" s="50"/>
      <c r="M66" s="50"/>
      <c r="N66" s="50"/>
      <c r="O66" s="50"/>
      <c r="P66" s="50"/>
      <c r="Q66" s="57"/>
      <c r="R66" s="58"/>
      <c r="S66" s="58"/>
      <c r="T66" s="58"/>
      <c r="U66" s="58"/>
      <c r="V66" s="256"/>
      <c r="W66" s="59"/>
      <c r="X66" s="60"/>
      <c r="Y66" s="27"/>
      <c r="Z66" s="27"/>
      <c r="AA66" s="27"/>
      <c r="AB66" s="27"/>
      <c r="AC66" s="27"/>
      <c r="AD66" s="26"/>
      <c r="AE66" s="9"/>
    </row>
    <row r="67" spans="1:31" ht="27.75" customHeight="1">
      <c r="A67" s="14">
        <v>59</v>
      </c>
      <c r="B67" s="300"/>
      <c r="C67" s="16"/>
      <c r="D67" s="257"/>
      <c r="E67" s="301"/>
      <c r="F67" s="303"/>
      <c r="G67" s="302"/>
      <c r="H67" s="18"/>
      <c r="I67" s="50"/>
      <c r="J67" s="50"/>
      <c r="K67" s="50"/>
      <c r="L67" s="50"/>
      <c r="M67" s="50"/>
      <c r="N67" s="50"/>
      <c r="O67" s="50"/>
      <c r="P67" s="50"/>
      <c r="Q67" s="57"/>
      <c r="R67" s="58"/>
      <c r="S67" s="58"/>
      <c r="T67" s="58"/>
      <c r="U67" s="58"/>
      <c r="V67" s="256"/>
      <c r="W67" s="59"/>
      <c r="X67" s="60"/>
      <c r="Y67" s="27"/>
      <c r="Z67" s="27"/>
      <c r="AA67" s="27"/>
      <c r="AB67" s="27"/>
      <c r="AC67" s="27"/>
      <c r="AD67" s="26"/>
      <c r="AE67" s="9"/>
    </row>
    <row r="68" spans="1:31" ht="27.75" customHeight="1">
      <c r="A68" s="14">
        <v>60</v>
      </c>
      <c r="B68" s="300"/>
      <c r="C68" s="16"/>
      <c r="D68" s="257"/>
      <c r="E68" s="301"/>
      <c r="F68" s="303"/>
      <c r="G68" s="302"/>
      <c r="H68" s="18"/>
      <c r="I68" s="50"/>
      <c r="J68" s="50"/>
      <c r="K68" s="50"/>
      <c r="L68" s="50"/>
      <c r="M68" s="50"/>
      <c r="N68" s="50"/>
      <c r="O68" s="50"/>
      <c r="P68" s="50"/>
      <c r="Q68" s="57"/>
      <c r="R68" s="58"/>
      <c r="S68" s="58"/>
      <c r="T68" s="58"/>
      <c r="U68" s="58"/>
      <c r="V68" s="256"/>
      <c r="W68" s="59"/>
      <c r="X68" s="60"/>
      <c r="Y68" s="27"/>
      <c r="Z68" s="27"/>
      <c r="AA68" s="27"/>
      <c r="AB68" s="27"/>
      <c r="AC68" s="27"/>
      <c r="AD68" s="26"/>
      <c r="AE68" s="9"/>
    </row>
    <row r="69" spans="1:31" ht="27.75" customHeight="1">
      <c r="A69" s="14">
        <v>61</v>
      </c>
      <c r="B69" s="300"/>
      <c r="C69" s="16"/>
      <c r="D69" s="257"/>
      <c r="E69" s="301"/>
      <c r="F69" s="303"/>
      <c r="G69" s="302"/>
      <c r="H69" s="18"/>
      <c r="I69" s="50"/>
      <c r="J69" s="50"/>
      <c r="K69" s="50"/>
      <c r="L69" s="50"/>
      <c r="M69" s="50"/>
      <c r="N69" s="50"/>
      <c r="O69" s="50"/>
      <c r="P69" s="50"/>
      <c r="Q69" s="57"/>
      <c r="R69" s="58"/>
      <c r="S69" s="58"/>
      <c r="T69" s="58"/>
      <c r="U69" s="58"/>
      <c r="V69" s="256"/>
      <c r="W69" s="59"/>
      <c r="X69" s="60"/>
      <c r="Y69" s="27"/>
      <c r="Z69" s="27"/>
      <c r="AA69" s="27"/>
      <c r="AB69" s="27"/>
      <c r="AC69" s="27"/>
      <c r="AD69" s="26"/>
      <c r="AE69" s="9"/>
    </row>
    <row r="70" spans="1:31" ht="27.75" customHeight="1">
      <c r="A70" s="14">
        <v>62</v>
      </c>
      <c r="B70" s="300"/>
      <c r="C70" s="16"/>
      <c r="D70" s="257"/>
      <c r="E70" s="301"/>
      <c r="F70" s="303"/>
      <c r="G70" s="302"/>
      <c r="H70" s="18"/>
      <c r="I70" s="50"/>
      <c r="J70" s="50"/>
      <c r="K70" s="50"/>
      <c r="L70" s="50"/>
      <c r="M70" s="50"/>
      <c r="N70" s="50"/>
      <c r="O70" s="50"/>
      <c r="P70" s="50"/>
      <c r="Q70" s="57"/>
      <c r="R70" s="58"/>
      <c r="S70" s="58"/>
      <c r="T70" s="58"/>
      <c r="U70" s="58"/>
      <c r="V70" s="256"/>
      <c r="W70" s="59"/>
      <c r="X70" s="60"/>
      <c r="Y70" s="27"/>
      <c r="Z70" s="27"/>
      <c r="AA70" s="27"/>
      <c r="AB70" s="27"/>
      <c r="AC70" s="27"/>
      <c r="AD70" s="26"/>
      <c r="AE70" s="9"/>
    </row>
    <row r="71" spans="1:31" ht="27.75" customHeight="1">
      <c r="A71" s="14">
        <v>63</v>
      </c>
      <c r="B71" s="300"/>
      <c r="C71" s="16"/>
      <c r="D71" s="257"/>
      <c r="E71" s="301"/>
      <c r="F71" s="303"/>
      <c r="G71" s="302"/>
      <c r="H71" s="18"/>
      <c r="I71" s="50"/>
      <c r="J71" s="50"/>
      <c r="K71" s="50"/>
      <c r="L71" s="50"/>
      <c r="M71" s="50"/>
      <c r="N71" s="50"/>
      <c r="O71" s="50"/>
      <c r="P71" s="50"/>
      <c r="Q71" s="57"/>
      <c r="R71" s="58"/>
      <c r="S71" s="58"/>
      <c r="T71" s="58"/>
      <c r="U71" s="58"/>
      <c r="V71" s="256"/>
      <c r="W71" s="59"/>
      <c r="X71" s="60"/>
      <c r="Y71" s="27"/>
      <c r="Z71" s="27"/>
      <c r="AA71" s="27"/>
      <c r="AB71" s="27"/>
      <c r="AC71" s="27"/>
      <c r="AD71" s="26"/>
      <c r="AE71" s="9"/>
    </row>
    <row r="72" spans="1:31" ht="27.75" customHeight="1">
      <c r="A72" s="14">
        <v>64</v>
      </c>
      <c r="B72" s="300"/>
      <c r="C72" s="16"/>
      <c r="D72" s="257"/>
      <c r="E72" s="301"/>
      <c r="F72" s="303"/>
      <c r="G72" s="302"/>
      <c r="H72" s="18"/>
      <c r="I72" s="50"/>
      <c r="J72" s="50"/>
      <c r="K72" s="50"/>
      <c r="L72" s="50"/>
      <c r="M72" s="50"/>
      <c r="N72" s="50"/>
      <c r="O72" s="50"/>
      <c r="P72" s="50"/>
      <c r="Q72" s="57"/>
      <c r="R72" s="58"/>
      <c r="S72" s="58"/>
      <c r="T72" s="58"/>
      <c r="U72" s="58"/>
      <c r="V72" s="256"/>
      <c r="W72" s="59"/>
      <c r="X72" s="60"/>
      <c r="Y72" s="27"/>
      <c r="Z72" s="27"/>
      <c r="AA72" s="27"/>
      <c r="AB72" s="27"/>
      <c r="AC72" s="27"/>
      <c r="AD72" s="26"/>
      <c r="AE72" s="9"/>
    </row>
    <row r="73" spans="1:31" ht="27.75" customHeight="1">
      <c r="A73" s="14">
        <v>65</v>
      </c>
      <c r="B73" s="300"/>
      <c r="C73" s="16"/>
      <c r="D73" s="257"/>
      <c r="E73" s="301"/>
      <c r="F73" s="303"/>
      <c r="G73" s="302"/>
      <c r="H73" s="18"/>
      <c r="I73" s="50"/>
      <c r="J73" s="50"/>
      <c r="K73" s="50"/>
      <c r="L73" s="50"/>
      <c r="M73" s="50"/>
      <c r="N73" s="50"/>
      <c r="O73" s="50"/>
      <c r="P73" s="50"/>
      <c r="Q73" s="57"/>
      <c r="R73" s="58"/>
      <c r="S73" s="58"/>
      <c r="T73" s="58"/>
      <c r="U73" s="58"/>
      <c r="V73" s="256"/>
      <c r="W73" s="59"/>
      <c r="X73" s="60"/>
      <c r="Y73" s="27"/>
      <c r="Z73" s="27"/>
      <c r="AA73" s="27"/>
      <c r="AB73" s="27"/>
      <c r="AC73" s="27"/>
      <c r="AD73" s="26"/>
      <c r="AE73" s="9"/>
    </row>
    <row r="74" spans="1:31" ht="27.75" customHeight="1">
      <c r="A74" s="14">
        <v>66</v>
      </c>
      <c r="B74" s="300"/>
      <c r="C74" s="16"/>
      <c r="D74" s="257"/>
      <c r="E74" s="301"/>
      <c r="F74" s="303"/>
      <c r="G74" s="302"/>
      <c r="H74" s="18"/>
      <c r="I74" s="50"/>
      <c r="J74" s="50"/>
      <c r="K74" s="50"/>
      <c r="L74" s="50"/>
      <c r="M74" s="50"/>
      <c r="N74" s="50"/>
      <c r="O74" s="50"/>
      <c r="P74" s="50"/>
      <c r="Q74" s="57"/>
      <c r="R74" s="58"/>
      <c r="S74" s="58"/>
      <c r="T74" s="58"/>
      <c r="U74" s="58"/>
      <c r="V74" s="256"/>
      <c r="W74" s="59"/>
      <c r="X74" s="60"/>
      <c r="Y74" s="27"/>
      <c r="Z74" s="27"/>
      <c r="AA74" s="27"/>
      <c r="AB74" s="27"/>
      <c r="AC74" s="27"/>
      <c r="AD74" s="26"/>
      <c r="AE74" s="9"/>
    </row>
    <row r="75" spans="1:31" ht="27.75" customHeight="1">
      <c r="A75" s="14">
        <v>67</v>
      </c>
      <c r="B75" s="300"/>
      <c r="C75" s="16"/>
      <c r="D75" s="257"/>
      <c r="E75" s="301"/>
      <c r="F75" s="303"/>
      <c r="G75" s="302"/>
      <c r="H75" s="18"/>
      <c r="I75" s="50"/>
      <c r="J75" s="50"/>
      <c r="K75" s="50"/>
      <c r="L75" s="50"/>
      <c r="M75" s="50"/>
      <c r="N75" s="50"/>
      <c r="O75" s="50"/>
      <c r="P75" s="50"/>
      <c r="Q75" s="57"/>
      <c r="R75" s="58"/>
      <c r="S75" s="58"/>
      <c r="T75" s="58"/>
      <c r="U75" s="58"/>
      <c r="V75" s="256"/>
      <c r="W75" s="59"/>
      <c r="X75" s="60"/>
      <c r="Y75" s="27"/>
      <c r="Z75" s="27"/>
      <c r="AA75" s="27"/>
      <c r="AB75" s="27"/>
      <c r="AC75" s="27"/>
      <c r="AD75" s="26"/>
      <c r="AE75" s="9"/>
    </row>
    <row r="76" spans="1:31" ht="27.75" customHeight="1">
      <c r="A76" s="14">
        <v>68</v>
      </c>
      <c r="B76" s="300"/>
      <c r="C76" s="16"/>
      <c r="D76" s="257"/>
      <c r="E76" s="301"/>
      <c r="F76" s="303"/>
      <c r="G76" s="302"/>
      <c r="H76" s="18"/>
      <c r="I76" s="50"/>
      <c r="J76" s="50"/>
      <c r="K76" s="50"/>
      <c r="L76" s="50"/>
      <c r="M76" s="50"/>
      <c r="N76" s="50"/>
      <c r="O76" s="50"/>
      <c r="P76" s="50"/>
      <c r="Q76" s="57"/>
      <c r="R76" s="58"/>
      <c r="S76" s="58"/>
      <c r="T76" s="58"/>
      <c r="U76" s="58"/>
      <c r="V76" s="256"/>
      <c r="W76" s="59"/>
      <c r="X76" s="60"/>
      <c r="Y76" s="27"/>
      <c r="Z76" s="27"/>
      <c r="AA76" s="27"/>
      <c r="AB76" s="27"/>
      <c r="AC76" s="27"/>
      <c r="AD76" s="26"/>
      <c r="AE76" s="9"/>
    </row>
    <row r="77" spans="1:31" ht="27.75" customHeight="1">
      <c r="A77" s="14">
        <v>69</v>
      </c>
      <c r="B77" s="300"/>
      <c r="C77" s="16"/>
      <c r="D77" s="257"/>
      <c r="E77" s="301"/>
      <c r="F77" s="303"/>
      <c r="G77" s="302"/>
      <c r="H77" s="18"/>
      <c r="I77" s="50"/>
      <c r="J77" s="50"/>
      <c r="K77" s="50"/>
      <c r="L77" s="50"/>
      <c r="M77" s="50"/>
      <c r="N77" s="50"/>
      <c r="O77" s="50"/>
      <c r="P77" s="50"/>
      <c r="Q77" s="57"/>
      <c r="R77" s="58"/>
      <c r="S77" s="58"/>
      <c r="T77" s="58"/>
      <c r="U77" s="58"/>
      <c r="V77" s="256"/>
      <c r="W77" s="59"/>
      <c r="X77" s="60"/>
      <c r="Y77" s="27"/>
      <c r="Z77" s="27"/>
      <c r="AA77" s="27"/>
      <c r="AB77" s="27"/>
      <c r="AC77" s="27"/>
      <c r="AD77" s="26"/>
      <c r="AE77" s="9"/>
    </row>
    <row r="78" spans="1:31" ht="27.75" customHeight="1">
      <c r="A78" s="14">
        <v>70</v>
      </c>
      <c r="B78" s="300"/>
      <c r="C78" s="16"/>
      <c r="D78" s="257"/>
      <c r="E78" s="301"/>
      <c r="F78" s="303"/>
      <c r="G78" s="302"/>
      <c r="H78" s="18"/>
      <c r="I78" s="50"/>
      <c r="J78" s="50"/>
      <c r="K78" s="50"/>
      <c r="L78" s="50"/>
      <c r="M78" s="50"/>
      <c r="N78" s="50"/>
      <c r="O78" s="50"/>
      <c r="P78" s="50"/>
      <c r="Q78" s="57"/>
      <c r="R78" s="58"/>
      <c r="S78" s="58"/>
      <c r="T78" s="58"/>
      <c r="U78" s="58"/>
      <c r="V78" s="256"/>
      <c r="W78" s="59"/>
      <c r="X78" s="60"/>
      <c r="Y78" s="27"/>
      <c r="Z78" s="27"/>
      <c r="AA78" s="27"/>
      <c r="AB78" s="27"/>
      <c r="AC78" s="27"/>
      <c r="AD78" s="26"/>
      <c r="AE78" s="9"/>
    </row>
    <row r="79" spans="1:31" ht="27.75" customHeight="1">
      <c r="A79" s="14">
        <v>71</v>
      </c>
      <c r="B79" s="300"/>
      <c r="C79" s="16"/>
      <c r="D79" s="257"/>
      <c r="E79" s="301"/>
      <c r="F79" s="303"/>
      <c r="G79" s="302"/>
      <c r="H79" s="18"/>
      <c r="I79" s="50"/>
      <c r="J79" s="50"/>
      <c r="K79" s="50"/>
      <c r="L79" s="50"/>
      <c r="M79" s="50"/>
      <c r="N79" s="50"/>
      <c r="O79" s="50"/>
      <c r="P79" s="50"/>
      <c r="Q79" s="57"/>
      <c r="R79" s="58"/>
      <c r="S79" s="58"/>
      <c r="T79" s="58"/>
      <c r="U79" s="58"/>
      <c r="V79" s="256"/>
      <c r="W79" s="59"/>
      <c r="X79" s="60"/>
      <c r="Y79" s="27"/>
      <c r="Z79" s="27"/>
      <c r="AA79" s="27"/>
      <c r="AB79" s="27"/>
      <c r="AC79" s="27"/>
      <c r="AD79" s="26"/>
      <c r="AE79" s="9"/>
    </row>
    <row r="80" spans="1:31" ht="27.75" customHeight="1">
      <c r="A80" s="14">
        <v>72</v>
      </c>
      <c r="B80" s="300"/>
      <c r="C80" s="16"/>
      <c r="D80" s="257"/>
      <c r="E80" s="301"/>
      <c r="F80" s="303"/>
      <c r="G80" s="302"/>
      <c r="H80" s="18"/>
      <c r="I80" s="50"/>
      <c r="J80" s="50"/>
      <c r="K80" s="50"/>
      <c r="L80" s="50"/>
      <c r="M80" s="50"/>
      <c r="N80" s="50"/>
      <c r="O80" s="50"/>
      <c r="P80" s="50"/>
      <c r="Q80" s="57"/>
      <c r="R80" s="58"/>
      <c r="S80" s="58"/>
      <c r="T80" s="58"/>
      <c r="U80" s="58"/>
      <c r="V80" s="256"/>
      <c r="W80" s="59"/>
      <c r="X80" s="60"/>
      <c r="Y80" s="27"/>
      <c r="Z80" s="27"/>
      <c r="AA80" s="27"/>
      <c r="AB80" s="27"/>
      <c r="AC80" s="27"/>
      <c r="AD80" s="26"/>
      <c r="AE80" s="9"/>
    </row>
    <row r="81" spans="1:31" ht="27.75" customHeight="1">
      <c r="A81" s="14">
        <v>73</v>
      </c>
      <c r="B81" s="300"/>
      <c r="C81" s="16"/>
      <c r="D81" s="257"/>
      <c r="E81" s="301"/>
      <c r="F81" s="303"/>
      <c r="G81" s="302"/>
      <c r="H81" s="18"/>
      <c r="I81" s="50"/>
      <c r="J81" s="50"/>
      <c r="K81" s="50"/>
      <c r="L81" s="50"/>
      <c r="M81" s="50"/>
      <c r="N81" s="50"/>
      <c r="O81" s="50"/>
      <c r="P81" s="50"/>
      <c r="Q81" s="57"/>
      <c r="R81" s="58"/>
      <c r="S81" s="58"/>
      <c r="T81" s="58"/>
      <c r="U81" s="58"/>
      <c r="V81" s="256"/>
      <c r="W81" s="59"/>
      <c r="X81" s="60"/>
      <c r="Y81" s="27"/>
      <c r="Z81" s="27"/>
      <c r="AA81" s="27"/>
      <c r="AB81" s="27"/>
      <c r="AC81" s="27"/>
      <c r="AD81" s="26"/>
      <c r="AE81" s="9"/>
    </row>
    <row r="82" spans="1:31" ht="27.75" customHeight="1">
      <c r="A82" s="14">
        <v>74</v>
      </c>
      <c r="B82" s="300"/>
      <c r="C82" s="16"/>
      <c r="D82" s="257"/>
      <c r="E82" s="301"/>
      <c r="F82" s="303"/>
      <c r="G82" s="302"/>
      <c r="H82" s="18"/>
      <c r="I82" s="50"/>
      <c r="J82" s="50"/>
      <c r="K82" s="50"/>
      <c r="L82" s="50"/>
      <c r="M82" s="50"/>
      <c r="N82" s="50"/>
      <c r="O82" s="50"/>
      <c r="P82" s="50"/>
      <c r="Q82" s="57"/>
      <c r="R82" s="58"/>
      <c r="S82" s="58"/>
      <c r="T82" s="58"/>
      <c r="U82" s="58"/>
      <c r="V82" s="256"/>
      <c r="W82" s="59"/>
      <c r="X82" s="60"/>
      <c r="Y82" s="27"/>
      <c r="Z82" s="27"/>
      <c r="AA82" s="27"/>
      <c r="AB82" s="27"/>
      <c r="AC82" s="27"/>
      <c r="AD82" s="26"/>
      <c r="AE82" s="9"/>
    </row>
    <row r="83" spans="1:31" ht="27.75" customHeight="1">
      <c r="A83" s="14">
        <v>75</v>
      </c>
      <c r="B83" s="300"/>
      <c r="C83" s="16"/>
      <c r="D83" s="257"/>
      <c r="E83" s="301"/>
      <c r="F83" s="303"/>
      <c r="G83" s="302"/>
      <c r="H83" s="18"/>
      <c r="I83" s="50"/>
      <c r="J83" s="50"/>
      <c r="K83" s="50"/>
      <c r="L83" s="50"/>
      <c r="M83" s="50"/>
      <c r="N83" s="50"/>
      <c r="O83" s="50"/>
      <c r="P83" s="50"/>
      <c r="Q83" s="57"/>
      <c r="R83" s="58"/>
      <c r="S83" s="58"/>
      <c r="T83" s="58"/>
      <c r="U83" s="58"/>
      <c r="V83" s="256"/>
      <c r="W83" s="59"/>
      <c r="X83" s="60"/>
      <c r="Y83" s="27"/>
      <c r="Z83" s="27"/>
      <c r="AA83" s="27"/>
      <c r="AB83" s="27"/>
      <c r="AC83" s="27"/>
      <c r="AD83" s="26"/>
      <c r="AE83" s="9"/>
    </row>
    <row r="84" spans="1:31" ht="27.75" customHeight="1">
      <c r="A84" s="14">
        <v>76</v>
      </c>
      <c r="B84" s="300"/>
      <c r="C84" s="16"/>
      <c r="D84" s="257"/>
      <c r="E84" s="301"/>
      <c r="F84" s="303"/>
      <c r="G84" s="302"/>
      <c r="H84" s="18"/>
      <c r="I84" s="50"/>
      <c r="J84" s="50"/>
      <c r="K84" s="50"/>
      <c r="L84" s="50"/>
      <c r="M84" s="50"/>
      <c r="N84" s="50"/>
      <c r="O84" s="50"/>
      <c r="P84" s="50"/>
      <c r="Q84" s="57"/>
      <c r="R84" s="58"/>
      <c r="S84" s="58"/>
      <c r="T84" s="58"/>
      <c r="U84" s="58"/>
      <c r="V84" s="256"/>
      <c r="W84" s="59"/>
      <c r="X84" s="60"/>
      <c r="Y84" s="27"/>
      <c r="Z84" s="27"/>
      <c r="AA84" s="27"/>
      <c r="AB84" s="27"/>
      <c r="AC84" s="27"/>
      <c r="AD84" s="26"/>
      <c r="AE84" s="9"/>
    </row>
    <row r="85" spans="1:31" ht="27.75" customHeight="1">
      <c r="A85" s="14">
        <v>77</v>
      </c>
      <c r="B85" s="300"/>
      <c r="C85" s="16"/>
      <c r="D85" s="257"/>
      <c r="E85" s="301"/>
      <c r="F85" s="303"/>
      <c r="G85" s="302"/>
      <c r="H85" s="18"/>
      <c r="I85" s="50"/>
      <c r="J85" s="50"/>
      <c r="K85" s="50"/>
      <c r="L85" s="50"/>
      <c r="M85" s="50"/>
      <c r="N85" s="50"/>
      <c r="O85" s="50"/>
      <c r="P85" s="50"/>
      <c r="Q85" s="57"/>
      <c r="R85" s="58"/>
      <c r="S85" s="58"/>
      <c r="T85" s="58"/>
      <c r="U85" s="58"/>
      <c r="V85" s="256"/>
      <c r="W85" s="59"/>
      <c r="X85" s="60"/>
      <c r="Y85" s="27"/>
      <c r="Z85" s="27"/>
      <c r="AA85" s="27"/>
      <c r="AB85" s="27"/>
      <c r="AC85" s="27"/>
      <c r="AD85" s="26"/>
      <c r="AE85" s="9"/>
    </row>
    <row r="86" spans="1:31" ht="27.75" customHeight="1">
      <c r="A86" s="14">
        <v>78</v>
      </c>
      <c r="B86" s="300"/>
      <c r="C86" s="16"/>
      <c r="D86" s="257"/>
      <c r="E86" s="301"/>
      <c r="F86" s="303"/>
      <c r="G86" s="302"/>
      <c r="H86" s="18"/>
      <c r="I86" s="50"/>
      <c r="J86" s="50"/>
      <c r="K86" s="50"/>
      <c r="L86" s="50"/>
      <c r="M86" s="50"/>
      <c r="N86" s="50"/>
      <c r="O86" s="50"/>
      <c r="P86" s="50"/>
      <c r="Q86" s="57"/>
      <c r="R86" s="58"/>
      <c r="S86" s="58"/>
      <c r="T86" s="58"/>
      <c r="U86" s="58"/>
      <c r="V86" s="256"/>
      <c r="W86" s="59"/>
      <c r="X86" s="60"/>
      <c r="Y86" s="27"/>
      <c r="Z86" s="27"/>
      <c r="AA86" s="27"/>
      <c r="AB86" s="27"/>
      <c r="AC86" s="27"/>
      <c r="AD86" s="26"/>
      <c r="AE86" s="9"/>
    </row>
    <row r="87" spans="1:31" ht="27.75" customHeight="1">
      <c r="A87" s="14">
        <v>79</v>
      </c>
      <c r="B87" s="300"/>
      <c r="C87" s="16"/>
      <c r="D87" s="257"/>
      <c r="E87" s="301"/>
      <c r="F87" s="303"/>
      <c r="G87" s="302"/>
      <c r="H87" s="18"/>
      <c r="I87" s="50"/>
      <c r="J87" s="50"/>
      <c r="K87" s="50"/>
      <c r="L87" s="50"/>
      <c r="M87" s="50"/>
      <c r="N87" s="50"/>
      <c r="O87" s="50"/>
      <c r="P87" s="50"/>
      <c r="Q87" s="57"/>
      <c r="R87" s="58"/>
      <c r="S87" s="58"/>
      <c r="T87" s="58"/>
      <c r="U87" s="58"/>
      <c r="V87" s="256"/>
      <c r="W87" s="59"/>
      <c r="X87" s="60"/>
      <c r="Y87" s="27"/>
      <c r="Z87" s="27"/>
      <c r="AA87" s="27"/>
      <c r="AB87" s="27"/>
      <c r="AC87" s="27"/>
      <c r="AD87" s="26"/>
      <c r="AE87" s="9"/>
    </row>
    <row r="88" spans="1:31" ht="27.75" customHeight="1">
      <c r="A88" s="14">
        <v>80</v>
      </c>
      <c r="B88" s="300"/>
      <c r="C88" s="16"/>
      <c r="D88" s="257"/>
      <c r="E88" s="301"/>
      <c r="F88" s="303"/>
      <c r="G88" s="302"/>
      <c r="H88" s="18"/>
      <c r="I88" s="50"/>
      <c r="J88" s="50"/>
      <c r="K88" s="50"/>
      <c r="L88" s="50"/>
      <c r="M88" s="50"/>
      <c r="N88" s="50"/>
      <c r="O88" s="50"/>
      <c r="P88" s="50"/>
      <c r="Q88" s="57"/>
      <c r="R88" s="58"/>
      <c r="S88" s="58"/>
      <c r="T88" s="58"/>
      <c r="U88" s="58"/>
      <c r="V88" s="256"/>
      <c r="W88" s="59"/>
      <c r="X88" s="60"/>
      <c r="Y88" s="27"/>
      <c r="Z88" s="27"/>
      <c r="AA88" s="27"/>
      <c r="AB88" s="27"/>
      <c r="AC88" s="27"/>
      <c r="AD88" s="26"/>
      <c r="AE88" s="9"/>
    </row>
    <row r="89" spans="1:31" ht="27.75" customHeight="1">
      <c r="A89" s="14">
        <v>81</v>
      </c>
      <c r="B89" s="300"/>
      <c r="C89" s="16"/>
      <c r="D89" s="257"/>
      <c r="E89" s="301"/>
      <c r="F89" s="303"/>
      <c r="G89" s="302"/>
      <c r="H89" s="18"/>
      <c r="I89" s="50"/>
      <c r="J89" s="50"/>
      <c r="K89" s="50"/>
      <c r="L89" s="50"/>
      <c r="M89" s="50"/>
      <c r="N89" s="50"/>
      <c r="O89" s="50"/>
      <c r="P89" s="50"/>
      <c r="Q89" s="57"/>
      <c r="R89" s="58"/>
      <c r="S89" s="58"/>
      <c r="T89" s="58"/>
      <c r="U89" s="58"/>
      <c r="V89" s="256"/>
      <c r="W89" s="59"/>
      <c r="X89" s="60"/>
      <c r="Y89" s="27"/>
      <c r="Z89" s="27"/>
      <c r="AA89" s="27"/>
      <c r="AB89" s="27"/>
      <c r="AC89" s="27"/>
      <c r="AD89" s="26"/>
      <c r="AE89" s="9"/>
    </row>
    <row r="90" spans="1:31" ht="27.75" customHeight="1">
      <c r="A90" s="14">
        <v>82</v>
      </c>
      <c r="B90" s="300"/>
      <c r="C90" s="16"/>
      <c r="D90" s="257"/>
      <c r="E90" s="301"/>
      <c r="F90" s="303"/>
      <c r="G90" s="302"/>
      <c r="H90" s="18"/>
      <c r="I90" s="50"/>
      <c r="J90" s="50"/>
      <c r="K90" s="50"/>
      <c r="L90" s="50"/>
      <c r="M90" s="50"/>
      <c r="N90" s="50"/>
      <c r="O90" s="50"/>
      <c r="P90" s="50"/>
      <c r="Q90" s="57"/>
      <c r="R90" s="58"/>
      <c r="S90" s="58"/>
      <c r="T90" s="58"/>
      <c r="U90" s="58"/>
      <c r="V90" s="256"/>
      <c r="W90" s="59"/>
      <c r="X90" s="60"/>
      <c r="Y90" s="27"/>
      <c r="Z90" s="27"/>
      <c r="AA90" s="27"/>
      <c r="AB90" s="27"/>
      <c r="AC90" s="27"/>
      <c r="AD90" s="26"/>
      <c r="AE90" s="9"/>
    </row>
    <row r="91" spans="1:31" ht="27.75" customHeight="1">
      <c r="A91" s="14">
        <v>83</v>
      </c>
      <c r="B91" s="300"/>
      <c r="C91" s="16"/>
      <c r="D91" s="257"/>
      <c r="E91" s="301"/>
      <c r="F91" s="303"/>
      <c r="G91" s="302"/>
      <c r="H91" s="18"/>
      <c r="I91" s="50"/>
      <c r="J91" s="50"/>
      <c r="K91" s="50"/>
      <c r="L91" s="50"/>
      <c r="M91" s="50"/>
      <c r="N91" s="50"/>
      <c r="O91" s="50"/>
      <c r="P91" s="50"/>
      <c r="Q91" s="57"/>
      <c r="R91" s="58"/>
      <c r="S91" s="58"/>
      <c r="T91" s="58"/>
      <c r="U91" s="58"/>
      <c r="V91" s="256"/>
      <c r="W91" s="59"/>
      <c r="X91" s="60"/>
      <c r="Y91" s="27"/>
      <c r="Z91" s="27"/>
      <c r="AA91" s="27"/>
      <c r="AB91" s="27"/>
      <c r="AC91" s="27"/>
      <c r="AD91" s="26"/>
      <c r="AE91" s="9"/>
    </row>
    <row r="92" spans="1:31" ht="27.75" customHeight="1">
      <c r="A92" s="14">
        <v>84</v>
      </c>
      <c r="B92" s="300"/>
      <c r="C92" s="16"/>
      <c r="D92" s="257"/>
      <c r="E92" s="301"/>
      <c r="F92" s="303"/>
      <c r="G92" s="302"/>
      <c r="H92" s="18"/>
      <c r="I92" s="50"/>
      <c r="J92" s="50"/>
      <c r="K92" s="50"/>
      <c r="L92" s="50"/>
      <c r="M92" s="50"/>
      <c r="N92" s="50"/>
      <c r="O92" s="50"/>
      <c r="P92" s="50"/>
      <c r="Q92" s="57"/>
      <c r="R92" s="58"/>
      <c r="S92" s="58"/>
      <c r="T92" s="58"/>
      <c r="U92" s="58"/>
      <c r="V92" s="256"/>
      <c r="W92" s="59"/>
      <c r="X92" s="60"/>
      <c r="Y92" s="27"/>
      <c r="Z92" s="27"/>
      <c r="AA92" s="27"/>
      <c r="AB92" s="27"/>
      <c r="AC92" s="27"/>
      <c r="AD92" s="26"/>
      <c r="AE92" s="9"/>
    </row>
    <row r="93" spans="1:31" ht="27.75" customHeight="1">
      <c r="A93" s="14">
        <v>85</v>
      </c>
      <c r="B93" s="300"/>
      <c r="C93" s="16"/>
      <c r="D93" s="257"/>
      <c r="E93" s="301"/>
      <c r="F93" s="303"/>
      <c r="G93" s="302"/>
      <c r="H93" s="18"/>
      <c r="I93" s="50"/>
      <c r="J93" s="50"/>
      <c r="K93" s="50"/>
      <c r="L93" s="50"/>
      <c r="M93" s="50"/>
      <c r="N93" s="50"/>
      <c r="O93" s="50"/>
      <c r="P93" s="50"/>
      <c r="Q93" s="57"/>
      <c r="R93" s="58"/>
      <c r="S93" s="58"/>
      <c r="T93" s="58"/>
      <c r="U93" s="58"/>
      <c r="V93" s="256"/>
      <c r="W93" s="59"/>
      <c r="X93" s="60"/>
      <c r="Y93" s="27"/>
      <c r="Z93" s="27"/>
      <c r="AA93" s="27"/>
      <c r="AB93" s="27"/>
      <c r="AC93" s="27"/>
      <c r="AD93" s="26"/>
      <c r="AE93" s="9"/>
    </row>
    <row r="94" spans="1:31" ht="27.75" customHeight="1">
      <c r="A94" s="14">
        <v>86</v>
      </c>
      <c r="B94" s="300"/>
      <c r="C94" s="16"/>
      <c r="D94" s="257"/>
      <c r="E94" s="301"/>
      <c r="F94" s="303"/>
      <c r="G94" s="302"/>
      <c r="H94" s="18"/>
      <c r="I94" s="50"/>
      <c r="J94" s="50"/>
      <c r="K94" s="50"/>
      <c r="L94" s="50"/>
      <c r="M94" s="50"/>
      <c r="N94" s="50"/>
      <c r="O94" s="50"/>
      <c r="P94" s="50"/>
      <c r="Q94" s="57"/>
      <c r="R94" s="58"/>
      <c r="S94" s="58"/>
      <c r="T94" s="58"/>
      <c r="U94" s="58"/>
      <c r="V94" s="256"/>
      <c r="W94" s="59"/>
      <c r="X94" s="60"/>
      <c r="Y94" s="27"/>
      <c r="Z94" s="27"/>
      <c r="AA94" s="27"/>
      <c r="AB94" s="27"/>
      <c r="AC94" s="27"/>
      <c r="AD94" s="26"/>
      <c r="AE94" s="9"/>
    </row>
    <row r="95" spans="1:31" ht="27.75" customHeight="1">
      <c r="A95" s="14">
        <v>87</v>
      </c>
      <c r="B95" s="300"/>
      <c r="C95" s="16"/>
      <c r="D95" s="257"/>
      <c r="E95" s="301"/>
      <c r="F95" s="303"/>
      <c r="G95" s="302"/>
      <c r="H95" s="18"/>
      <c r="I95" s="50"/>
      <c r="J95" s="50"/>
      <c r="K95" s="50"/>
      <c r="L95" s="50"/>
      <c r="M95" s="50"/>
      <c r="N95" s="50"/>
      <c r="O95" s="50"/>
      <c r="P95" s="50"/>
      <c r="Q95" s="57"/>
      <c r="R95" s="58"/>
      <c r="S95" s="58"/>
      <c r="T95" s="58"/>
      <c r="U95" s="58"/>
      <c r="V95" s="256"/>
      <c r="W95" s="59"/>
      <c r="X95" s="60"/>
      <c r="Y95" s="27"/>
      <c r="Z95" s="27"/>
      <c r="AA95" s="27"/>
      <c r="AB95" s="27"/>
      <c r="AC95" s="27"/>
      <c r="AD95" s="26"/>
      <c r="AE95" s="9"/>
    </row>
    <row r="96" spans="1:31" ht="27.75" customHeight="1">
      <c r="A96" s="14">
        <v>88</v>
      </c>
      <c r="B96" s="300"/>
      <c r="C96" s="16"/>
      <c r="D96" s="257"/>
      <c r="E96" s="301"/>
      <c r="F96" s="303"/>
      <c r="G96" s="302"/>
      <c r="H96" s="18"/>
      <c r="I96" s="50"/>
      <c r="J96" s="50"/>
      <c r="K96" s="50"/>
      <c r="L96" s="50"/>
      <c r="M96" s="50"/>
      <c r="N96" s="50"/>
      <c r="O96" s="50"/>
      <c r="P96" s="50"/>
      <c r="Q96" s="57"/>
      <c r="R96" s="58"/>
      <c r="S96" s="58"/>
      <c r="T96" s="58"/>
      <c r="U96" s="58"/>
      <c r="V96" s="256"/>
      <c r="W96" s="59"/>
      <c r="X96" s="60"/>
      <c r="Y96" s="27"/>
      <c r="Z96" s="27"/>
      <c r="AA96" s="27"/>
      <c r="AB96" s="27"/>
      <c r="AC96" s="27"/>
      <c r="AD96" s="26"/>
      <c r="AE96" s="9"/>
    </row>
    <row r="97" spans="1:31" ht="27.75" customHeight="1">
      <c r="A97" s="14">
        <v>89</v>
      </c>
      <c r="B97" s="300"/>
      <c r="C97" s="16"/>
      <c r="D97" s="257"/>
      <c r="E97" s="301"/>
      <c r="F97" s="303"/>
      <c r="G97" s="302"/>
      <c r="H97" s="18"/>
      <c r="I97" s="50"/>
      <c r="J97" s="50"/>
      <c r="K97" s="50"/>
      <c r="L97" s="50"/>
      <c r="M97" s="50"/>
      <c r="N97" s="50"/>
      <c r="O97" s="50"/>
      <c r="P97" s="50"/>
      <c r="Q97" s="57"/>
      <c r="R97" s="58"/>
      <c r="S97" s="58"/>
      <c r="T97" s="58"/>
      <c r="U97" s="58"/>
      <c r="V97" s="256"/>
      <c r="W97" s="59"/>
      <c r="X97" s="60"/>
      <c r="Y97" s="27"/>
      <c r="Z97" s="27"/>
      <c r="AA97" s="27"/>
      <c r="AB97" s="27"/>
      <c r="AC97" s="27"/>
      <c r="AD97" s="26"/>
      <c r="AE97" s="9"/>
    </row>
    <row r="98" spans="1:31" ht="27.75" customHeight="1">
      <c r="A98" s="14">
        <v>90</v>
      </c>
      <c r="B98" s="300"/>
      <c r="C98" s="16"/>
      <c r="D98" s="257"/>
      <c r="E98" s="301"/>
      <c r="F98" s="303"/>
      <c r="G98" s="302"/>
      <c r="H98" s="18"/>
      <c r="I98" s="50"/>
      <c r="J98" s="50"/>
      <c r="K98" s="50"/>
      <c r="L98" s="50"/>
      <c r="M98" s="50"/>
      <c r="N98" s="50"/>
      <c r="O98" s="50"/>
      <c r="P98" s="50"/>
      <c r="Q98" s="57"/>
      <c r="R98" s="58"/>
      <c r="S98" s="58"/>
      <c r="T98" s="58"/>
      <c r="U98" s="58"/>
      <c r="V98" s="256"/>
      <c r="W98" s="59"/>
      <c r="X98" s="60"/>
      <c r="Y98" s="27"/>
      <c r="Z98" s="27"/>
      <c r="AA98" s="27"/>
      <c r="AB98" s="27"/>
      <c r="AC98" s="27"/>
      <c r="AD98" s="26"/>
      <c r="AE98" s="9"/>
    </row>
    <row r="99" spans="1:31" ht="27.75" customHeight="1">
      <c r="A99" s="14">
        <v>91</v>
      </c>
      <c r="B99" s="300"/>
      <c r="C99" s="16"/>
      <c r="D99" s="257"/>
      <c r="E99" s="301"/>
      <c r="F99" s="303"/>
      <c r="G99" s="302"/>
      <c r="H99" s="18"/>
      <c r="I99" s="50"/>
      <c r="J99" s="50"/>
      <c r="K99" s="50"/>
      <c r="L99" s="50"/>
      <c r="M99" s="50"/>
      <c r="N99" s="50"/>
      <c r="O99" s="50"/>
      <c r="P99" s="50"/>
      <c r="Q99" s="57"/>
      <c r="R99" s="58"/>
      <c r="S99" s="58"/>
      <c r="T99" s="58"/>
      <c r="U99" s="58"/>
      <c r="V99" s="256"/>
      <c r="W99" s="59"/>
      <c r="X99" s="60"/>
      <c r="Y99" s="27"/>
      <c r="Z99" s="27"/>
      <c r="AA99" s="27"/>
      <c r="AB99" s="27"/>
      <c r="AC99" s="27"/>
      <c r="AD99" s="26"/>
      <c r="AE99" s="9"/>
    </row>
    <row r="100" spans="1:31" ht="27.75" customHeight="1">
      <c r="A100" s="14">
        <v>92</v>
      </c>
      <c r="B100" s="300"/>
      <c r="C100" s="16"/>
      <c r="D100" s="257"/>
      <c r="E100" s="301"/>
      <c r="F100" s="303"/>
      <c r="G100" s="302"/>
      <c r="H100" s="18"/>
      <c r="I100" s="50"/>
      <c r="J100" s="50"/>
      <c r="K100" s="50"/>
      <c r="L100" s="50"/>
      <c r="M100" s="50"/>
      <c r="N100" s="50"/>
      <c r="O100" s="50"/>
      <c r="P100" s="50"/>
      <c r="Q100" s="57"/>
      <c r="R100" s="58"/>
      <c r="S100" s="58"/>
      <c r="T100" s="58"/>
      <c r="U100" s="58"/>
      <c r="V100" s="256"/>
      <c r="W100" s="59"/>
      <c r="X100" s="60"/>
      <c r="Y100" s="27"/>
      <c r="Z100" s="27"/>
      <c r="AA100" s="27"/>
      <c r="AB100" s="27"/>
      <c r="AC100" s="27"/>
      <c r="AD100" s="26"/>
      <c r="AE100" s="9"/>
    </row>
    <row r="101" spans="1:31" ht="27.75" customHeight="1">
      <c r="A101" s="14">
        <v>93</v>
      </c>
      <c r="B101" s="300"/>
      <c r="C101" s="16"/>
      <c r="D101" s="257"/>
      <c r="E101" s="301"/>
      <c r="F101" s="303"/>
      <c r="G101" s="302"/>
      <c r="H101" s="18"/>
      <c r="I101" s="50"/>
      <c r="J101" s="50"/>
      <c r="K101" s="50"/>
      <c r="L101" s="50"/>
      <c r="M101" s="50"/>
      <c r="N101" s="50"/>
      <c r="O101" s="50"/>
      <c r="P101" s="50"/>
      <c r="Q101" s="57"/>
      <c r="R101" s="58"/>
      <c r="S101" s="58"/>
      <c r="T101" s="58"/>
      <c r="U101" s="58"/>
      <c r="V101" s="256"/>
      <c r="W101" s="59"/>
      <c r="X101" s="60"/>
      <c r="Y101" s="27"/>
      <c r="Z101" s="27"/>
      <c r="AA101" s="27"/>
      <c r="AB101" s="27"/>
      <c r="AC101" s="27"/>
      <c r="AD101" s="26"/>
      <c r="AE101" s="9"/>
    </row>
    <row r="102" spans="1:31" ht="27.75" customHeight="1">
      <c r="A102" s="14">
        <v>94</v>
      </c>
      <c r="B102" s="300"/>
      <c r="C102" s="16"/>
      <c r="D102" s="257"/>
      <c r="E102" s="301"/>
      <c r="F102" s="303"/>
      <c r="G102" s="302"/>
      <c r="H102" s="18"/>
      <c r="I102" s="50"/>
      <c r="J102" s="50"/>
      <c r="K102" s="50"/>
      <c r="L102" s="50"/>
      <c r="M102" s="50"/>
      <c r="N102" s="50"/>
      <c r="O102" s="50"/>
      <c r="P102" s="50"/>
      <c r="Q102" s="57"/>
      <c r="R102" s="58"/>
      <c r="S102" s="58"/>
      <c r="T102" s="58"/>
      <c r="U102" s="58"/>
      <c r="V102" s="256"/>
      <c r="W102" s="59"/>
      <c r="X102" s="60"/>
      <c r="Y102" s="27"/>
      <c r="Z102" s="27"/>
      <c r="AA102" s="27"/>
      <c r="AB102" s="27"/>
      <c r="AC102" s="27"/>
      <c r="AD102" s="26"/>
      <c r="AE102" s="9"/>
    </row>
    <row r="103" spans="1:31" ht="27.75" customHeight="1">
      <c r="A103" s="14">
        <v>95</v>
      </c>
      <c r="B103" s="300"/>
      <c r="C103" s="16"/>
      <c r="D103" s="257"/>
      <c r="E103" s="301"/>
      <c r="F103" s="303"/>
      <c r="G103" s="302"/>
      <c r="H103" s="18"/>
      <c r="I103" s="50"/>
      <c r="J103" s="50"/>
      <c r="K103" s="50"/>
      <c r="L103" s="50"/>
      <c r="M103" s="50"/>
      <c r="N103" s="50"/>
      <c r="O103" s="50"/>
      <c r="P103" s="50"/>
      <c r="Q103" s="57"/>
      <c r="R103" s="58"/>
      <c r="S103" s="58"/>
      <c r="T103" s="58"/>
      <c r="U103" s="58"/>
      <c r="V103" s="256"/>
      <c r="W103" s="59"/>
      <c r="X103" s="60"/>
      <c r="Y103" s="27"/>
      <c r="Z103" s="27"/>
      <c r="AA103" s="27"/>
      <c r="AB103" s="27"/>
      <c r="AC103" s="27"/>
      <c r="AD103" s="26"/>
      <c r="AE103" s="9"/>
    </row>
    <row r="104" spans="1:31" ht="27.75" customHeight="1">
      <c r="A104" s="14">
        <v>96</v>
      </c>
      <c r="B104" s="300"/>
      <c r="C104" s="16"/>
      <c r="D104" s="257"/>
      <c r="E104" s="301"/>
      <c r="F104" s="303"/>
      <c r="G104" s="302"/>
      <c r="H104" s="18"/>
      <c r="I104" s="50"/>
      <c r="J104" s="50"/>
      <c r="K104" s="50"/>
      <c r="L104" s="50"/>
      <c r="M104" s="50"/>
      <c r="N104" s="50"/>
      <c r="O104" s="50"/>
      <c r="P104" s="50"/>
      <c r="Q104" s="57"/>
      <c r="R104" s="58"/>
      <c r="S104" s="58"/>
      <c r="T104" s="58"/>
      <c r="U104" s="58"/>
      <c r="V104" s="256"/>
      <c r="W104" s="59"/>
      <c r="X104" s="60"/>
      <c r="Y104" s="27"/>
      <c r="Z104" s="27"/>
      <c r="AA104" s="27"/>
      <c r="AB104" s="27"/>
      <c r="AC104" s="27"/>
      <c r="AD104" s="26"/>
      <c r="AE104" s="9"/>
    </row>
    <row r="105" spans="1:31" ht="27.75" customHeight="1">
      <c r="A105" s="14">
        <v>97</v>
      </c>
      <c r="B105" s="300"/>
      <c r="C105" s="16"/>
      <c r="D105" s="257"/>
      <c r="E105" s="301"/>
      <c r="F105" s="303"/>
      <c r="G105" s="302"/>
      <c r="H105" s="18"/>
      <c r="I105" s="50"/>
      <c r="J105" s="50"/>
      <c r="K105" s="50"/>
      <c r="L105" s="50"/>
      <c r="M105" s="50"/>
      <c r="N105" s="50"/>
      <c r="O105" s="50"/>
      <c r="P105" s="50"/>
      <c r="Q105" s="57"/>
      <c r="R105" s="58"/>
      <c r="S105" s="58"/>
      <c r="T105" s="58"/>
      <c r="U105" s="58"/>
      <c r="V105" s="256"/>
      <c r="W105" s="59"/>
      <c r="X105" s="60"/>
      <c r="Y105" s="27"/>
      <c r="Z105" s="27"/>
      <c r="AA105" s="27"/>
      <c r="AB105" s="27"/>
      <c r="AC105" s="27"/>
      <c r="AD105" s="26"/>
      <c r="AE105" s="9"/>
    </row>
    <row r="106" spans="1:31" ht="27.75" customHeight="1">
      <c r="A106" s="14">
        <v>98</v>
      </c>
      <c r="B106" s="300"/>
      <c r="C106" s="16"/>
      <c r="D106" s="257"/>
      <c r="E106" s="301"/>
      <c r="F106" s="303"/>
      <c r="G106" s="302"/>
      <c r="H106" s="18"/>
      <c r="I106" s="50"/>
      <c r="J106" s="50"/>
      <c r="K106" s="50"/>
      <c r="L106" s="50"/>
      <c r="M106" s="50"/>
      <c r="N106" s="50"/>
      <c r="O106" s="50"/>
      <c r="P106" s="50"/>
      <c r="Q106" s="57"/>
      <c r="R106" s="58"/>
      <c r="S106" s="58"/>
      <c r="T106" s="58"/>
      <c r="U106" s="58"/>
      <c r="V106" s="256"/>
      <c r="W106" s="59"/>
      <c r="X106" s="60"/>
      <c r="Y106" s="27"/>
      <c r="Z106" s="27"/>
      <c r="AA106" s="27"/>
      <c r="AB106" s="27"/>
      <c r="AC106" s="27"/>
      <c r="AD106" s="26"/>
      <c r="AE106" s="9"/>
    </row>
    <row r="107" spans="1:31" ht="27.75" customHeight="1">
      <c r="A107" s="14">
        <v>99</v>
      </c>
      <c r="B107" s="300"/>
      <c r="C107" s="16"/>
      <c r="D107" s="257"/>
      <c r="E107" s="301"/>
      <c r="F107" s="303"/>
      <c r="G107" s="302"/>
      <c r="H107" s="18"/>
      <c r="I107" s="50"/>
      <c r="J107" s="50"/>
      <c r="K107" s="50"/>
      <c r="L107" s="50"/>
      <c r="M107" s="50"/>
      <c r="N107" s="50"/>
      <c r="O107" s="50"/>
      <c r="P107" s="50"/>
      <c r="Q107" s="57"/>
      <c r="R107" s="58"/>
      <c r="S107" s="58"/>
      <c r="T107" s="58"/>
      <c r="U107" s="58"/>
      <c r="V107" s="256"/>
      <c r="W107" s="59"/>
      <c r="X107" s="60"/>
      <c r="Y107" s="27"/>
      <c r="Z107" s="27"/>
      <c r="AA107" s="27"/>
      <c r="AB107" s="27"/>
      <c r="AC107" s="27"/>
      <c r="AD107" s="26"/>
      <c r="AE107" s="9"/>
    </row>
    <row r="108" spans="1:31" ht="27.75" customHeight="1">
      <c r="A108" s="14">
        <v>100</v>
      </c>
      <c r="B108" s="300"/>
      <c r="C108" s="16"/>
      <c r="D108" s="257"/>
      <c r="E108" s="301"/>
      <c r="F108" s="303"/>
      <c r="G108" s="302"/>
      <c r="H108" s="18"/>
      <c r="I108" s="50"/>
      <c r="J108" s="50"/>
      <c r="K108" s="50"/>
      <c r="L108" s="50"/>
      <c r="M108" s="50"/>
      <c r="N108" s="50"/>
      <c r="O108" s="50"/>
      <c r="P108" s="50"/>
      <c r="Q108" s="57"/>
      <c r="R108" s="58"/>
      <c r="S108" s="58"/>
      <c r="T108" s="58"/>
      <c r="U108" s="58"/>
      <c r="V108" s="256"/>
      <c r="W108" s="59"/>
      <c r="X108" s="60"/>
      <c r="Y108" s="27"/>
      <c r="Z108" s="27"/>
      <c r="AA108" s="27"/>
      <c r="AB108" s="27"/>
      <c r="AC108" s="27"/>
      <c r="AD108" s="26"/>
      <c r="AE108" s="9"/>
    </row>
    <row r="109" spans="1:31" ht="27.75" customHeight="1">
      <c r="A109" s="14">
        <v>101</v>
      </c>
      <c r="B109" s="300"/>
      <c r="C109" s="16"/>
      <c r="D109" s="257"/>
      <c r="E109" s="301"/>
      <c r="F109" s="303"/>
      <c r="G109" s="302"/>
      <c r="H109" s="18"/>
      <c r="I109" s="50"/>
      <c r="J109" s="50"/>
      <c r="K109" s="50"/>
      <c r="L109" s="50"/>
      <c r="M109" s="50"/>
      <c r="N109" s="50"/>
      <c r="O109" s="50"/>
      <c r="P109" s="50"/>
      <c r="Q109" s="57"/>
      <c r="R109" s="58"/>
      <c r="S109" s="58"/>
      <c r="T109" s="58"/>
      <c r="U109" s="58"/>
      <c r="V109" s="256"/>
      <c r="W109" s="59"/>
      <c r="X109" s="60"/>
      <c r="Y109" s="27"/>
      <c r="Z109" s="27"/>
      <c r="AA109" s="27"/>
      <c r="AB109" s="27"/>
      <c r="AC109" s="27"/>
      <c r="AD109" s="26"/>
      <c r="AE109" s="9"/>
    </row>
    <row r="110" spans="1:31" ht="27.75" customHeight="1">
      <c r="A110" s="14">
        <v>102</v>
      </c>
      <c r="B110" s="300"/>
      <c r="C110" s="16"/>
      <c r="D110" s="257"/>
      <c r="E110" s="301"/>
      <c r="F110" s="303"/>
      <c r="G110" s="302"/>
      <c r="H110" s="18"/>
      <c r="I110" s="50"/>
      <c r="J110" s="50"/>
      <c r="K110" s="50"/>
      <c r="L110" s="50"/>
      <c r="M110" s="50"/>
      <c r="N110" s="50"/>
      <c r="O110" s="50"/>
      <c r="P110" s="50"/>
      <c r="Q110" s="57"/>
      <c r="R110" s="58"/>
      <c r="S110" s="58"/>
      <c r="T110" s="58"/>
      <c r="U110" s="58"/>
      <c r="V110" s="256"/>
      <c r="W110" s="59"/>
      <c r="X110" s="60"/>
      <c r="Y110" s="27"/>
      <c r="Z110" s="27"/>
      <c r="AA110" s="27"/>
      <c r="AB110" s="27"/>
      <c r="AC110" s="27"/>
      <c r="AD110" s="26"/>
      <c r="AE110" s="9"/>
    </row>
    <row r="111" spans="1:31" ht="27.75" customHeight="1">
      <c r="A111" s="14">
        <v>103</v>
      </c>
      <c r="B111" s="300"/>
      <c r="C111" s="16"/>
      <c r="D111" s="257"/>
      <c r="E111" s="301"/>
      <c r="F111" s="303"/>
      <c r="G111" s="302"/>
      <c r="H111" s="18"/>
      <c r="I111" s="50"/>
      <c r="J111" s="50"/>
      <c r="K111" s="50"/>
      <c r="L111" s="50"/>
      <c r="M111" s="50"/>
      <c r="N111" s="50"/>
      <c r="O111" s="50"/>
      <c r="P111" s="50"/>
      <c r="Q111" s="57"/>
      <c r="R111" s="58"/>
      <c r="S111" s="58"/>
      <c r="T111" s="58"/>
      <c r="U111" s="58"/>
      <c r="V111" s="256"/>
      <c r="W111" s="59"/>
      <c r="X111" s="60"/>
      <c r="Y111" s="27"/>
      <c r="Z111" s="27"/>
      <c r="AA111" s="27"/>
      <c r="AB111" s="27"/>
      <c r="AC111" s="27"/>
      <c r="AD111" s="26"/>
      <c r="AE111" s="9"/>
    </row>
    <row r="112" spans="1:31" ht="27.75" customHeight="1">
      <c r="A112" s="14">
        <v>104</v>
      </c>
      <c r="B112" s="300"/>
      <c r="C112" s="16"/>
      <c r="D112" s="257"/>
      <c r="E112" s="301"/>
      <c r="F112" s="303"/>
      <c r="G112" s="302"/>
      <c r="H112" s="18"/>
      <c r="I112" s="50"/>
      <c r="J112" s="50"/>
      <c r="K112" s="50"/>
      <c r="L112" s="50"/>
      <c r="M112" s="50"/>
      <c r="N112" s="50"/>
      <c r="O112" s="50"/>
      <c r="P112" s="50"/>
      <c r="Q112" s="57"/>
      <c r="R112" s="58"/>
      <c r="S112" s="58"/>
      <c r="T112" s="58"/>
      <c r="U112" s="58"/>
      <c r="V112" s="256"/>
      <c r="W112" s="59"/>
      <c r="X112" s="60"/>
      <c r="Y112" s="27"/>
      <c r="Z112" s="27"/>
      <c r="AA112" s="27"/>
      <c r="AB112" s="27"/>
      <c r="AC112" s="27"/>
      <c r="AD112" s="26"/>
      <c r="AE112" s="9"/>
    </row>
    <row r="113" spans="1:31" ht="27.75" customHeight="1">
      <c r="A113" s="14">
        <v>105</v>
      </c>
      <c r="B113" s="300"/>
      <c r="C113" s="16"/>
      <c r="D113" s="257"/>
      <c r="E113" s="301"/>
      <c r="F113" s="303"/>
      <c r="G113" s="302"/>
      <c r="H113" s="18"/>
      <c r="I113" s="50"/>
      <c r="J113" s="50"/>
      <c r="K113" s="50"/>
      <c r="L113" s="50"/>
      <c r="M113" s="50"/>
      <c r="N113" s="50"/>
      <c r="O113" s="50"/>
      <c r="P113" s="50"/>
      <c r="Q113" s="57"/>
      <c r="R113" s="58"/>
      <c r="S113" s="58"/>
      <c r="T113" s="58"/>
      <c r="U113" s="58"/>
      <c r="V113" s="256"/>
      <c r="W113" s="59"/>
      <c r="X113" s="60"/>
      <c r="Y113" s="27"/>
      <c r="Z113" s="27"/>
      <c r="AA113" s="27"/>
      <c r="AB113" s="27"/>
      <c r="AC113" s="27"/>
      <c r="AD113" s="26"/>
      <c r="AE113" s="9"/>
    </row>
    <row r="114" spans="1:31" ht="27.75" customHeight="1">
      <c r="A114" s="14">
        <v>106</v>
      </c>
      <c r="B114" s="300"/>
      <c r="C114" s="16"/>
      <c r="D114" s="257"/>
      <c r="E114" s="301"/>
      <c r="F114" s="303"/>
      <c r="G114" s="302"/>
      <c r="H114" s="18"/>
      <c r="I114" s="50"/>
      <c r="J114" s="50"/>
      <c r="K114" s="50"/>
      <c r="L114" s="50"/>
      <c r="M114" s="50"/>
      <c r="N114" s="50"/>
      <c r="O114" s="50"/>
      <c r="P114" s="50"/>
      <c r="Q114" s="57"/>
      <c r="R114" s="58"/>
      <c r="S114" s="58"/>
      <c r="T114" s="58"/>
      <c r="U114" s="58"/>
      <c r="V114" s="256"/>
      <c r="W114" s="59"/>
      <c r="X114" s="60"/>
      <c r="Y114" s="27"/>
      <c r="Z114" s="27"/>
      <c r="AA114" s="27"/>
      <c r="AB114" s="27"/>
      <c r="AC114" s="27"/>
      <c r="AD114" s="26"/>
      <c r="AE114" s="9"/>
    </row>
    <row r="115" spans="1:31" ht="27.75" customHeight="1">
      <c r="A115" s="14">
        <v>107</v>
      </c>
      <c r="B115" s="300"/>
      <c r="C115" s="16"/>
      <c r="D115" s="257"/>
      <c r="E115" s="301"/>
      <c r="F115" s="303"/>
      <c r="G115" s="302"/>
      <c r="H115" s="18"/>
      <c r="I115" s="50"/>
      <c r="J115" s="50"/>
      <c r="K115" s="50"/>
      <c r="L115" s="50"/>
      <c r="M115" s="50"/>
      <c r="N115" s="50"/>
      <c r="O115" s="50"/>
      <c r="P115" s="50"/>
      <c r="Q115" s="57"/>
      <c r="R115" s="58"/>
      <c r="S115" s="58"/>
      <c r="T115" s="58"/>
      <c r="U115" s="58"/>
      <c r="V115" s="256"/>
      <c r="W115" s="59"/>
      <c r="X115" s="60"/>
      <c r="Y115" s="27"/>
      <c r="Z115" s="27"/>
      <c r="AA115" s="27"/>
      <c r="AB115" s="27"/>
      <c r="AC115" s="27"/>
      <c r="AD115" s="26"/>
      <c r="AE115" s="9"/>
    </row>
    <row r="116" spans="1:31" ht="27.75" customHeight="1">
      <c r="A116" s="14">
        <v>108</v>
      </c>
      <c r="B116" s="300"/>
      <c r="C116" s="16"/>
      <c r="D116" s="257"/>
      <c r="E116" s="301"/>
      <c r="F116" s="303"/>
      <c r="G116" s="302"/>
      <c r="H116" s="18"/>
      <c r="I116" s="50"/>
      <c r="J116" s="50"/>
      <c r="K116" s="50"/>
      <c r="L116" s="50"/>
      <c r="M116" s="50"/>
      <c r="N116" s="50"/>
      <c r="O116" s="50"/>
      <c r="P116" s="50"/>
      <c r="Q116" s="57"/>
      <c r="R116" s="58"/>
      <c r="S116" s="58"/>
      <c r="T116" s="58"/>
      <c r="U116" s="58"/>
      <c r="V116" s="256"/>
      <c r="W116" s="59"/>
      <c r="X116" s="60"/>
      <c r="Y116" s="27"/>
      <c r="Z116" s="27"/>
      <c r="AA116" s="27"/>
      <c r="AB116" s="27"/>
      <c r="AC116" s="27"/>
      <c r="AD116" s="26"/>
      <c r="AE116" s="9"/>
    </row>
    <row r="117" spans="1:31" ht="27.75" customHeight="1">
      <c r="A117" s="14">
        <v>109</v>
      </c>
      <c r="B117" s="300"/>
      <c r="C117" s="16"/>
      <c r="D117" s="257"/>
      <c r="E117" s="301"/>
      <c r="F117" s="303"/>
      <c r="G117" s="302"/>
      <c r="H117" s="18"/>
      <c r="I117" s="50"/>
      <c r="J117" s="50"/>
      <c r="K117" s="50"/>
      <c r="L117" s="50"/>
      <c r="M117" s="50"/>
      <c r="N117" s="50"/>
      <c r="O117" s="50"/>
      <c r="P117" s="50"/>
      <c r="Q117" s="57"/>
      <c r="R117" s="58"/>
      <c r="S117" s="58"/>
      <c r="T117" s="58"/>
      <c r="U117" s="58"/>
      <c r="V117" s="256"/>
      <c r="W117" s="59"/>
      <c r="X117" s="60"/>
      <c r="Y117" s="27"/>
      <c r="Z117" s="27"/>
      <c r="AA117" s="27"/>
      <c r="AB117" s="27"/>
      <c r="AC117" s="27"/>
      <c r="AD117" s="26"/>
      <c r="AE117" s="9"/>
    </row>
    <row r="118" spans="1:31" ht="27.75" customHeight="1">
      <c r="A118" s="14">
        <v>110</v>
      </c>
      <c r="B118" s="300"/>
      <c r="C118" s="16"/>
      <c r="D118" s="257"/>
      <c r="E118" s="301"/>
      <c r="F118" s="303"/>
      <c r="G118" s="302"/>
      <c r="H118" s="18"/>
      <c r="I118" s="50"/>
      <c r="J118" s="50"/>
      <c r="K118" s="50"/>
      <c r="L118" s="50"/>
      <c r="M118" s="50"/>
      <c r="N118" s="50"/>
      <c r="O118" s="50"/>
      <c r="P118" s="50"/>
      <c r="Q118" s="57"/>
      <c r="R118" s="58"/>
      <c r="S118" s="58"/>
      <c r="T118" s="58"/>
      <c r="U118" s="58"/>
      <c r="V118" s="256"/>
      <c r="W118" s="59"/>
      <c r="X118" s="60"/>
      <c r="Y118" s="27"/>
      <c r="Z118" s="27"/>
      <c r="AA118" s="27"/>
      <c r="AB118" s="27"/>
      <c r="AC118" s="27"/>
      <c r="AD118" s="26"/>
      <c r="AE118" s="9"/>
    </row>
    <row r="119" spans="1:31" ht="27.75" customHeight="1">
      <c r="A119" s="14">
        <v>111</v>
      </c>
      <c r="B119" s="300"/>
      <c r="C119" s="16"/>
      <c r="D119" s="257"/>
      <c r="E119" s="301"/>
      <c r="F119" s="303"/>
      <c r="G119" s="302"/>
      <c r="H119" s="18"/>
      <c r="I119" s="50"/>
      <c r="J119" s="50"/>
      <c r="K119" s="50"/>
      <c r="L119" s="50"/>
      <c r="M119" s="50"/>
      <c r="N119" s="50"/>
      <c r="O119" s="50"/>
      <c r="P119" s="50"/>
      <c r="Q119" s="57"/>
      <c r="R119" s="58"/>
      <c r="S119" s="58"/>
      <c r="T119" s="58"/>
      <c r="U119" s="58"/>
      <c r="V119" s="256"/>
      <c r="W119" s="59"/>
      <c r="X119" s="60"/>
      <c r="Y119" s="27"/>
      <c r="Z119" s="27"/>
      <c r="AA119" s="27"/>
      <c r="AB119" s="27"/>
      <c r="AC119" s="27"/>
      <c r="AD119" s="26"/>
      <c r="AE119" s="9"/>
    </row>
    <row r="120" spans="1:31" ht="27.75" customHeight="1">
      <c r="A120" s="14">
        <v>112</v>
      </c>
      <c r="B120" s="300"/>
      <c r="C120" s="16"/>
      <c r="D120" s="257"/>
      <c r="E120" s="301"/>
      <c r="F120" s="303"/>
      <c r="G120" s="302"/>
      <c r="H120" s="18"/>
      <c r="I120" s="50"/>
      <c r="J120" s="50"/>
      <c r="K120" s="50"/>
      <c r="L120" s="50"/>
      <c r="M120" s="50"/>
      <c r="N120" s="50"/>
      <c r="O120" s="50"/>
      <c r="P120" s="50"/>
      <c r="Q120" s="57"/>
      <c r="R120" s="58"/>
      <c r="S120" s="58"/>
      <c r="T120" s="58"/>
      <c r="U120" s="58"/>
      <c r="V120" s="256"/>
      <c r="W120" s="59"/>
      <c r="X120" s="60"/>
      <c r="Y120" s="27"/>
      <c r="Z120" s="27"/>
      <c r="AA120" s="27"/>
      <c r="AB120" s="27"/>
      <c r="AC120" s="27"/>
      <c r="AD120" s="26"/>
      <c r="AE120" s="9"/>
    </row>
    <row r="121" spans="1:31" ht="27.75" customHeight="1">
      <c r="A121" s="14">
        <v>113</v>
      </c>
      <c r="B121" s="300"/>
      <c r="C121" s="16"/>
      <c r="D121" s="257"/>
      <c r="E121" s="301"/>
      <c r="F121" s="303"/>
      <c r="G121" s="302"/>
      <c r="H121" s="18"/>
      <c r="I121" s="50"/>
      <c r="J121" s="50"/>
      <c r="K121" s="50"/>
      <c r="L121" s="50"/>
      <c r="M121" s="50"/>
      <c r="N121" s="50"/>
      <c r="O121" s="50"/>
      <c r="P121" s="50"/>
      <c r="Q121" s="57"/>
      <c r="R121" s="58"/>
      <c r="S121" s="58"/>
      <c r="T121" s="58"/>
      <c r="U121" s="58"/>
      <c r="V121" s="256"/>
      <c r="W121" s="59"/>
      <c r="X121" s="60"/>
      <c r="Y121" s="27"/>
      <c r="Z121" s="27"/>
      <c r="AA121" s="27"/>
      <c r="AB121" s="27"/>
      <c r="AC121" s="27"/>
      <c r="AD121" s="26"/>
      <c r="AE121" s="9"/>
    </row>
    <row r="122" spans="1:31" ht="27.75" customHeight="1">
      <c r="A122" s="14">
        <v>114</v>
      </c>
      <c r="B122" s="300"/>
      <c r="C122" s="16"/>
      <c r="D122" s="257"/>
      <c r="E122" s="301"/>
      <c r="F122" s="303"/>
      <c r="G122" s="302"/>
      <c r="H122" s="18"/>
      <c r="I122" s="50"/>
      <c r="J122" s="50"/>
      <c r="K122" s="50"/>
      <c r="L122" s="50"/>
      <c r="M122" s="50"/>
      <c r="N122" s="50"/>
      <c r="O122" s="50"/>
      <c r="P122" s="50"/>
      <c r="Q122" s="57"/>
      <c r="R122" s="58"/>
      <c r="S122" s="58"/>
      <c r="T122" s="58"/>
      <c r="U122" s="58"/>
      <c r="V122" s="256"/>
      <c r="W122" s="59"/>
      <c r="X122" s="60"/>
      <c r="Y122" s="27"/>
      <c r="Z122" s="27"/>
      <c r="AA122" s="27"/>
      <c r="AB122" s="27"/>
      <c r="AC122" s="27"/>
      <c r="AD122" s="26"/>
      <c r="AE122" s="9"/>
    </row>
    <row r="123" spans="1:31" ht="27.75" customHeight="1">
      <c r="A123" s="14">
        <v>115</v>
      </c>
      <c r="B123" s="300"/>
      <c r="C123" s="16"/>
      <c r="D123" s="257"/>
      <c r="E123" s="301"/>
      <c r="F123" s="303"/>
      <c r="G123" s="302"/>
      <c r="H123" s="18"/>
      <c r="I123" s="50"/>
      <c r="J123" s="50"/>
      <c r="K123" s="50"/>
      <c r="L123" s="50"/>
      <c r="M123" s="50"/>
      <c r="N123" s="50"/>
      <c r="O123" s="50"/>
      <c r="P123" s="50"/>
      <c r="Q123" s="57"/>
      <c r="R123" s="58"/>
      <c r="S123" s="58"/>
      <c r="T123" s="58"/>
      <c r="U123" s="58"/>
      <c r="V123" s="256"/>
      <c r="W123" s="59"/>
      <c r="X123" s="60"/>
      <c r="Y123" s="27"/>
      <c r="Z123" s="27"/>
      <c r="AA123" s="27"/>
      <c r="AB123" s="27"/>
      <c r="AC123" s="27"/>
      <c r="AD123" s="26"/>
      <c r="AE123" s="9"/>
    </row>
    <row r="124" spans="1:31" ht="27.75" customHeight="1">
      <c r="A124" s="14">
        <v>116</v>
      </c>
      <c r="B124" s="300"/>
      <c r="C124" s="16"/>
      <c r="D124" s="257"/>
      <c r="E124" s="301"/>
      <c r="F124" s="303"/>
      <c r="G124" s="302"/>
      <c r="H124" s="18"/>
      <c r="I124" s="50"/>
      <c r="J124" s="50"/>
      <c r="K124" s="50"/>
      <c r="L124" s="50"/>
      <c r="M124" s="50"/>
      <c r="N124" s="50"/>
      <c r="O124" s="50"/>
      <c r="P124" s="50"/>
      <c r="Q124" s="57"/>
      <c r="R124" s="58"/>
      <c r="S124" s="58"/>
      <c r="T124" s="58"/>
      <c r="U124" s="58"/>
      <c r="V124" s="256"/>
      <c r="W124" s="59"/>
      <c r="X124" s="60"/>
      <c r="Y124" s="27"/>
      <c r="Z124" s="27"/>
      <c r="AA124" s="27"/>
      <c r="AB124" s="27"/>
      <c r="AC124" s="27"/>
      <c r="AD124" s="26"/>
      <c r="AE124" s="9"/>
    </row>
    <row r="125" spans="1:31" ht="27.75" customHeight="1">
      <c r="A125" s="14">
        <v>117</v>
      </c>
      <c r="B125" s="300"/>
      <c r="C125" s="16"/>
      <c r="D125" s="257"/>
      <c r="E125" s="301"/>
      <c r="F125" s="303"/>
      <c r="G125" s="302"/>
      <c r="H125" s="18"/>
      <c r="I125" s="50"/>
      <c r="J125" s="50"/>
      <c r="K125" s="50"/>
      <c r="L125" s="50"/>
      <c r="M125" s="50"/>
      <c r="N125" s="50"/>
      <c r="O125" s="50"/>
      <c r="P125" s="50"/>
      <c r="Q125" s="57"/>
      <c r="R125" s="58"/>
      <c r="S125" s="58"/>
      <c r="T125" s="58"/>
      <c r="U125" s="58"/>
      <c r="V125" s="256"/>
      <c r="W125" s="59"/>
      <c r="X125" s="60"/>
      <c r="Y125" s="27"/>
      <c r="Z125" s="27"/>
      <c r="AA125" s="27"/>
      <c r="AB125" s="27"/>
      <c r="AC125" s="27"/>
      <c r="AD125" s="26"/>
      <c r="AE125" s="9"/>
    </row>
    <row r="126" spans="1:31" ht="27.75" customHeight="1">
      <c r="A126" s="14">
        <v>118</v>
      </c>
      <c r="B126" s="300"/>
      <c r="C126" s="16"/>
      <c r="D126" s="257"/>
      <c r="E126" s="301"/>
      <c r="F126" s="303"/>
      <c r="G126" s="302"/>
      <c r="H126" s="18"/>
      <c r="I126" s="50"/>
      <c r="J126" s="50"/>
      <c r="K126" s="50"/>
      <c r="L126" s="50"/>
      <c r="M126" s="50"/>
      <c r="N126" s="50"/>
      <c r="O126" s="50"/>
      <c r="P126" s="50"/>
      <c r="Q126" s="57"/>
      <c r="R126" s="58"/>
      <c r="S126" s="58"/>
      <c r="T126" s="58"/>
      <c r="U126" s="58"/>
      <c r="V126" s="256"/>
      <c r="W126" s="59"/>
      <c r="X126" s="60"/>
      <c r="Y126" s="27"/>
      <c r="Z126" s="27"/>
      <c r="AA126" s="27"/>
      <c r="AB126" s="27"/>
      <c r="AC126" s="27"/>
      <c r="AD126" s="26"/>
      <c r="AE126" s="9"/>
    </row>
    <row r="127" spans="1:31" ht="27.75" customHeight="1">
      <c r="A127" s="14">
        <v>119</v>
      </c>
      <c r="B127" s="300"/>
      <c r="C127" s="16"/>
      <c r="D127" s="257"/>
      <c r="E127" s="301"/>
      <c r="F127" s="303"/>
      <c r="G127" s="302"/>
      <c r="H127" s="18"/>
      <c r="I127" s="50"/>
      <c r="J127" s="50"/>
      <c r="K127" s="50"/>
      <c r="L127" s="50"/>
      <c r="M127" s="50"/>
      <c r="N127" s="50"/>
      <c r="O127" s="50"/>
      <c r="P127" s="50"/>
      <c r="Q127" s="57"/>
      <c r="R127" s="58"/>
      <c r="S127" s="58"/>
      <c r="T127" s="58"/>
      <c r="U127" s="58"/>
      <c r="V127" s="256"/>
      <c r="W127" s="59"/>
      <c r="X127" s="60"/>
      <c r="Y127" s="27"/>
      <c r="Z127" s="27"/>
      <c r="AA127" s="27"/>
      <c r="AB127" s="27"/>
      <c r="AC127" s="27"/>
      <c r="AD127" s="26"/>
      <c r="AE127" s="9"/>
    </row>
    <row r="128" spans="1:31" ht="27.75" customHeight="1">
      <c r="A128" s="14">
        <v>120</v>
      </c>
      <c r="B128" s="300"/>
      <c r="C128" s="16"/>
      <c r="D128" s="257"/>
      <c r="E128" s="301"/>
      <c r="F128" s="303"/>
      <c r="G128" s="302"/>
      <c r="H128" s="18"/>
      <c r="I128" s="50"/>
      <c r="J128" s="50"/>
      <c r="K128" s="50"/>
      <c r="L128" s="50"/>
      <c r="M128" s="50"/>
      <c r="N128" s="50"/>
      <c r="O128" s="50"/>
      <c r="P128" s="50"/>
      <c r="Q128" s="57"/>
      <c r="R128" s="58"/>
      <c r="S128" s="58"/>
      <c r="T128" s="58"/>
      <c r="U128" s="58"/>
      <c r="V128" s="256"/>
      <c r="W128" s="59"/>
      <c r="X128" s="60"/>
      <c r="Y128" s="27"/>
      <c r="Z128" s="27"/>
      <c r="AA128" s="27"/>
      <c r="AB128" s="27"/>
      <c r="AC128" s="27"/>
      <c r="AD128" s="26"/>
      <c r="AE128" s="9"/>
    </row>
    <row r="129" spans="1:31" ht="27.75" customHeight="1">
      <c r="A129" s="14">
        <v>121</v>
      </c>
      <c r="B129" s="300"/>
      <c r="C129" s="16"/>
      <c r="D129" s="257"/>
      <c r="E129" s="301"/>
      <c r="F129" s="303"/>
      <c r="G129" s="302"/>
      <c r="H129" s="18"/>
      <c r="I129" s="50"/>
      <c r="J129" s="50"/>
      <c r="K129" s="50"/>
      <c r="L129" s="50"/>
      <c r="M129" s="50"/>
      <c r="N129" s="50"/>
      <c r="O129" s="50"/>
      <c r="P129" s="50"/>
      <c r="Q129" s="57"/>
      <c r="R129" s="58"/>
      <c r="S129" s="58"/>
      <c r="T129" s="58"/>
      <c r="U129" s="58"/>
      <c r="V129" s="256"/>
      <c r="W129" s="59"/>
      <c r="X129" s="60"/>
      <c r="Y129" s="27"/>
      <c r="Z129" s="27"/>
      <c r="AA129" s="27"/>
      <c r="AB129" s="27"/>
      <c r="AC129" s="27"/>
      <c r="AD129" s="26"/>
      <c r="AE129" s="9"/>
    </row>
    <row r="130" spans="1:31" ht="27.75" customHeight="1">
      <c r="A130" s="14">
        <v>122</v>
      </c>
      <c r="B130" s="300"/>
      <c r="C130" s="16"/>
      <c r="D130" s="257"/>
      <c r="E130" s="301"/>
      <c r="F130" s="303"/>
      <c r="G130" s="302"/>
      <c r="H130" s="18"/>
      <c r="I130" s="50"/>
      <c r="J130" s="50"/>
      <c r="K130" s="50"/>
      <c r="L130" s="50"/>
      <c r="M130" s="50"/>
      <c r="N130" s="50"/>
      <c r="O130" s="50"/>
      <c r="P130" s="50"/>
      <c r="Q130" s="57"/>
      <c r="R130" s="58"/>
      <c r="S130" s="58"/>
      <c r="T130" s="58"/>
      <c r="U130" s="58"/>
      <c r="V130" s="256"/>
      <c r="W130" s="59"/>
      <c r="X130" s="60"/>
      <c r="Y130" s="27"/>
      <c r="Z130" s="27"/>
      <c r="AA130" s="27"/>
      <c r="AB130" s="27"/>
      <c r="AC130" s="27"/>
      <c r="AD130" s="26"/>
      <c r="AE130" s="9"/>
    </row>
    <row r="131" spans="1:31" ht="27.75" customHeight="1">
      <c r="A131" s="14">
        <v>123</v>
      </c>
      <c r="B131" s="300"/>
      <c r="C131" s="16"/>
      <c r="D131" s="257"/>
      <c r="E131" s="301"/>
      <c r="F131" s="303"/>
      <c r="G131" s="302"/>
      <c r="H131" s="18"/>
      <c r="I131" s="50"/>
      <c r="J131" s="50"/>
      <c r="K131" s="50"/>
      <c r="L131" s="50"/>
      <c r="M131" s="50"/>
      <c r="N131" s="50"/>
      <c r="O131" s="50"/>
      <c r="P131" s="50"/>
      <c r="Q131" s="57"/>
      <c r="R131" s="58"/>
      <c r="S131" s="58"/>
      <c r="T131" s="58"/>
      <c r="U131" s="58"/>
      <c r="V131" s="256"/>
      <c r="W131" s="59"/>
      <c r="X131" s="60"/>
      <c r="Y131" s="27"/>
      <c r="Z131" s="27"/>
      <c r="AA131" s="27"/>
      <c r="AB131" s="27"/>
      <c r="AC131" s="27"/>
      <c r="AD131" s="26"/>
      <c r="AE131" s="9"/>
    </row>
    <row r="132" spans="1:31" ht="27.75" customHeight="1">
      <c r="A132" s="14">
        <v>124</v>
      </c>
      <c r="B132" s="300"/>
      <c r="C132" s="16"/>
      <c r="D132" s="257"/>
      <c r="E132" s="301"/>
      <c r="F132" s="303"/>
      <c r="G132" s="302"/>
      <c r="H132" s="18"/>
      <c r="I132" s="50"/>
      <c r="J132" s="50"/>
      <c r="K132" s="50"/>
      <c r="L132" s="50"/>
      <c r="M132" s="50"/>
      <c r="N132" s="50"/>
      <c r="O132" s="50"/>
      <c r="P132" s="50"/>
      <c r="Q132" s="57"/>
      <c r="R132" s="58"/>
      <c r="S132" s="58"/>
      <c r="T132" s="58"/>
      <c r="U132" s="58"/>
      <c r="V132" s="256"/>
      <c r="W132" s="59"/>
      <c r="X132" s="60"/>
      <c r="Y132" s="27"/>
      <c r="Z132" s="27"/>
      <c r="AA132" s="27"/>
      <c r="AB132" s="27"/>
      <c r="AC132" s="27"/>
      <c r="AD132" s="26"/>
      <c r="AE132" s="9"/>
    </row>
    <row r="133" spans="1:31" ht="27.75" customHeight="1">
      <c r="A133" s="14">
        <v>125</v>
      </c>
      <c r="B133" s="300"/>
      <c r="C133" s="16"/>
      <c r="D133" s="257"/>
      <c r="E133" s="301"/>
      <c r="F133" s="303"/>
      <c r="G133" s="302"/>
      <c r="H133" s="18"/>
      <c r="I133" s="50"/>
      <c r="J133" s="50"/>
      <c r="K133" s="50"/>
      <c r="L133" s="50"/>
      <c r="M133" s="50"/>
      <c r="N133" s="50"/>
      <c r="O133" s="50"/>
      <c r="P133" s="50"/>
      <c r="Q133" s="57"/>
      <c r="R133" s="58"/>
      <c r="S133" s="58"/>
      <c r="T133" s="58"/>
      <c r="U133" s="58"/>
      <c r="V133" s="256"/>
      <c r="W133" s="59"/>
      <c r="X133" s="60"/>
      <c r="Y133" s="27"/>
      <c r="Z133" s="27"/>
      <c r="AA133" s="27"/>
      <c r="AB133" s="27"/>
      <c r="AC133" s="27"/>
      <c r="AD133" s="26"/>
      <c r="AE133" s="9"/>
    </row>
    <row r="134" spans="1:31" ht="27.75" customHeight="1">
      <c r="A134" s="14">
        <v>126</v>
      </c>
      <c r="B134" s="300"/>
      <c r="C134" s="16"/>
      <c r="D134" s="257"/>
      <c r="E134" s="301"/>
      <c r="F134" s="303"/>
      <c r="G134" s="302"/>
      <c r="H134" s="18"/>
      <c r="I134" s="50"/>
      <c r="J134" s="50"/>
      <c r="K134" s="50"/>
      <c r="L134" s="50"/>
      <c r="M134" s="50"/>
      <c r="N134" s="50"/>
      <c r="O134" s="50"/>
      <c r="P134" s="50"/>
      <c r="Q134" s="57"/>
      <c r="R134" s="58"/>
      <c r="S134" s="58"/>
      <c r="T134" s="58"/>
      <c r="U134" s="58"/>
      <c r="V134" s="256"/>
      <c r="W134" s="59"/>
      <c r="X134" s="60"/>
      <c r="Y134" s="27"/>
      <c r="Z134" s="27"/>
      <c r="AA134" s="27"/>
      <c r="AB134" s="27"/>
      <c r="AC134" s="27"/>
      <c r="AD134" s="26"/>
      <c r="AE134" s="9"/>
    </row>
    <row r="135" spans="1:31" ht="27.75" customHeight="1">
      <c r="A135" s="14">
        <v>127</v>
      </c>
      <c r="B135" s="300"/>
      <c r="C135" s="16"/>
      <c r="D135" s="257"/>
      <c r="E135" s="301"/>
      <c r="F135" s="303"/>
      <c r="G135" s="302"/>
      <c r="H135" s="18"/>
      <c r="I135" s="50"/>
      <c r="J135" s="50"/>
      <c r="K135" s="50"/>
      <c r="L135" s="50"/>
      <c r="M135" s="50"/>
      <c r="N135" s="50"/>
      <c r="O135" s="50"/>
      <c r="P135" s="50"/>
      <c r="Q135" s="57"/>
      <c r="R135" s="58"/>
      <c r="S135" s="58"/>
      <c r="T135" s="58"/>
      <c r="U135" s="58"/>
      <c r="V135" s="256"/>
      <c r="W135" s="59"/>
      <c r="X135" s="60"/>
      <c r="Y135" s="27"/>
      <c r="Z135" s="27"/>
      <c r="AA135" s="27"/>
      <c r="AB135" s="27"/>
      <c r="AC135" s="27"/>
      <c r="AD135" s="26"/>
      <c r="AE135" s="9"/>
    </row>
    <row r="136" spans="1:31" ht="27.75" customHeight="1">
      <c r="A136" s="14">
        <v>128</v>
      </c>
      <c r="B136" s="300"/>
      <c r="C136" s="16"/>
      <c r="D136" s="257"/>
      <c r="E136" s="301"/>
      <c r="F136" s="303"/>
      <c r="G136" s="302"/>
      <c r="H136" s="18"/>
      <c r="I136" s="50"/>
      <c r="J136" s="50"/>
      <c r="K136" s="50"/>
      <c r="L136" s="50"/>
      <c r="M136" s="50"/>
      <c r="N136" s="50"/>
      <c r="O136" s="50"/>
      <c r="P136" s="50"/>
      <c r="Q136" s="57"/>
      <c r="R136" s="58"/>
      <c r="S136" s="58"/>
      <c r="T136" s="58"/>
      <c r="U136" s="58"/>
      <c r="V136" s="256"/>
      <c r="W136" s="59"/>
      <c r="X136" s="60"/>
      <c r="Y136" s="27"/>
      <c r="Z136" s="27"/>
      <c r="AA136" s="27"/>
      <c r="AB136" s="27"/>
      <c r="AC136" s="27"/>
      <c r="AD136" s="26"/>
      <c r="AE136" s="9"/>
    </row>
    <row r="137" spans="1:31" ht="27.75" customHeight="1">
      <c r="A137" s="14">
        <v>129</v>
      </c>
      <c r="B137" s="300"/>
      <c r="C137" s="16"/>
      <c r="D137" s="257"/>
      <c r="E137" s="301"/>
      <c r="F137" s="303"/>
      <c r="G137" s="302"/>
      <c r="H137" s="18"/>
      <c r="I137" s="50"/>
      <c r="J137" s="50"/>
      <c r="K137" s="50"/>
      <c r="L137" s="50"/>
      <c r="M137" s="50"/>
      <c r="N137" s="50"/>
      <c r="O137" s="50"/>
      <c r="P137" s="50"/>
      <c r="Q137" s="57"/>
      <c r="R137" s="58"/>
      <c r="S137" s="58"/>
      <c r="T137" s="58"/>
      <c r="U137" s="58"/>
      <c r="V137" s="256"/>
      <c r="W137" s="59"/>
      <c r="X137" s="60"/>
      <c r="Y137" s="27"/>
      <c r="Z137" s="27"/>
      <c r="AA137" s="27"/>
      <c r="AB137" s="27"/>
      <c r="AC137" s="27"/>
      <c r="AD137" s="26"/>
      <c r="AE137" s="9"/>
    </row>
    <row r="138" spans="1:31" ht="27.75" customHeight="1">
      <c r="A138" s="14">
        <v>130</v>
      </c>
      <c r="B138" s="300"/>
      <c r="C138" s="16"/>
      <c r="D138" s="257"/>
      <c r="E138" s="301"/>
      <c r="F138" s="303"/>
      <c r="G138" s="302"/>
      <c r="H138" s="18"/>
      <c r="I138" s="50"/>
      <c r="J138" s="50"/>
      <c r="K138" s="50"/>
      <c r="L138" s="50"/>
      <c r="M138" s="50"/>
      <c r="N138" s="50"/>
      <c r="O138" s="50"/>
      <c r="P138" s="50"/>
      <c r="Q138" s="57"/>
      <c r="R138" s="58"/>
      <c r="S138" s="58"/>
      <c r="T138" s="58"/>
      <c r="U138" s="58"/>
      <c r="V138" s="256"/>
      <c r="W138" s="59"/>
      <c r="X138" s="60"/>
      <c r="Y138" s="27"/>
      <c r="Z138" s="27"/>
      <c r="AA138" s="27"/>
      <c r="AB138" s="27"/>
      <c r="AC138" s="27"/>
      <c r="AD138" s="26"/>
      <c r="AE138" s="9"/>
    </row>
    <row r="139" spans="1:31" ht="27.75" customHeight="1">
      <c r="A139" s="14">
        <v>131</v>
      </c>
      <c r="B139" s="300"/>
      <c r="C139" s="16"/>
      <c r="D139" s="257"/>
      <c r="E139" s="301"/>
      <c r="F139" s="303"/>
      <c r="G139" s="302"/>
      <c r="H139" s="18"/>
      <c r="I139" s="50"/>
      <c r="J139" s="50"/>
      <c r="K139" s="50"/>
      <c r="L139" s="50"/>
      <c r="M139" s="50"/>
      <c r="N139" s="50"/>
      <c r="O139" s="50"/>
      <c r="P139" s="50"/>
      <c r="Q139" s="57"/>
      <c r="R139" s="58"/>
      <c r="S139" s="58"/>
      <c r="T139" s="58"/>
      <c r="U139" s="58"/>
      <c r="V139" s="256"/>
      <c r="W139" s="59"/>
      <c r="X139" s="60"/>
      <c r="Y139" s="27"/>
      <c r="Z139" s="27"/>
      <c r="AA139" s="27"/>
      <c r="AB139" s="27"/>
      <c r="AC139" s="27"/>
      <c r="AD139" s="26"/>
      <c r="AE139" s="9"/>
    </row>
    <row r="140" spans="1:31" ht="27.75" customHeight="1">
      <c r="A140" s="14">
        <v>132</v>
      </c>
      <c r="B140" s="300"/>
      <c r="C140" s="16"/>
      <c r="D140" s="257"/>
      <c r="E140" s="301"/>
      <c r="F140" s="303"/>
      <c r="G140" s="302"/>
      <c r="H140" s="18"/>
      <c r="I140" s="50"/>
      <c r="J140" s="50"/>
      <c r="K140" s="50"/>
      <c r="L140" s="50"/>
      <c r="M140" s="50"/>
      <c r="N140" s="50"/>
      <c r="O140" s="50"/>
      <c r="P140" s="50"/>
      <c r="Q140" s="57"/>
      <c r="R140" s="58"/>
      <c r="S140" s="58"/>
      <c r="T140" s="58"/>
      <c r="U140" s="58"/>
      <c r="V140" s="256"/>
      <c r="W140" s="59"/>
      <c r="X140" s="60"/>
      <c r="Y140" s="27"/>
      <c r="Z140" s="27"/>
      <c r="AA140" s="27"/>
      <c r="AB140" s="27"/>
      <c r="AC140" s="27"/>
      <c r="AD140" s="26"/>
      <c r="AE140" s="9"/>
    </row>
    <row r="141" spans="1:31" ht="27.75" customHeight="1">
      <c r="A141" s="14">
        <v>133</v>
      </c>
      <c r="B141" s="300"/>
      <c r="C141" s="16"/>
      <c r="D141" s="257"/>
      <c r="E141" s="301"/>
      <c r="F141" s="303"/>
      <c r="G141" s="302"/>
      <c r="H141" s="18"/>
      <c r="I141" s="50"/>
      <c r="J141" s="50"/>
      <c r="K141" s="50"/>
      <c r="L141" s="50"/>
      <c r="M141" s="50"/>
      <c r="N141" s="50"/>
      <c r="O141" s="50"/>
      <c r="P141" s="50"/>
      <c r="Q141" s="57"/>
      <c r="R141" s="58"/>
      <c r="S141" s="58"/>
      <c r="T141" s="58"/>
      <c r="U141" s="58"/>
      <c r="V141" s="256"/>
      <c r="W141" s="59"/>
      <c r="X141" s="60"/>
      <c r="Y141" s="27"/>
      <c r="Z141" s="27"/>
      <c r="AA141" s="27"/>
      <c r="AB141" s="27"/>
      <c r="AC141" s="27"/>
      <c r="AD141" s="26"/>
      <c r="AE141" s="9"/>
    </row>
    <row r="142" spans="1:31" ht="27.75" customHeight="1">
      <c r="A142" s="14">
        <v>134</v>
      </c>
      <c r="B142" s="300"/>
      <c r="C142" s="16"/>
      <c r="D142" s="257"/>
      <c r="E142" s="301"/>
      <c r="F142" s="303"/>
      <c r="G142" s="302"/>
      <c r="H142" s="18"/>
      <c r="I142" s="50"/>
      <c r="J142" s="50"/>
      <c r="K142" s="50"/>
      <c r="L142" s="50"/>
      <c r="M142" s="50"/>
      <c r="N142" s="50"/>
      <c r="O142" s="50"/>
      <c r="P142" s="50"/>
      <c r="Q142" s="57"/>
      <c r="R142" s="58"/>
      <c r="S142" s="58"/>
      <c r="T142" s="58"/>
      <c r="U142" s="58"/>
      <c r="V142" s="256"/>
      <c r="W142" s="59"/>
      <c r="X142" s="60"/>
      <c r="Y142" s="27"/>
      <c r="Z142" s="27"/>
      <c r="AA142" s="27"/>
      <c r="AB142" s="27"/>
      <c r="AC142" s="27"/>
      <c r="AD142" s="26"/>
      <c r="AE142" s="9"/>
    </row>
    <row r="143" spans="1:31" ht="27.75" customHeight="1">
      <c r="A143" s="14">
        <v>135</v>
      </c>
      <c r="B143" s="300"/>
      <c r="C143" s="16"/>
      <c r="D143" s="257"/>
      <c r="E143" s="301"/>
      <c r="F143" s="303"/>
      <c r="G143" s="302"/>
      <c r="H143" s="18"/>
      <c r="I143" s="50"/>
      <c r="J143" s="50"/>
      <c r="K143" s="50"/>
      <c r="L143" s="50"/>
      <c r="M143" s="50"/>
      <c r="N143" s="50"/>
      <c r="O143" s="50"/>
      <c r="P143" s="50"/>
      <c r="Q143" s="57"/>
      <c r="R143" s="58"/>
      <c r="S143" s="58"/>
      <c r="T143" s="58"/>
      <c r="U143" s="58"/>
      <c r="V143" s="256"/>
      <c r="W143" s="59"/>
      <c r="X143" s="60"/>
      <c r="Y143" s="27"/>
      <c r="Z143" s="27"/>
      <c r="AA143" s="27"/>
      <c r="AB143" s="27"/>
      <c r="AC143" s="27"/>
      <c r="AD143" s="26"/>
      <c r="AE143" s="9"/>
    </row>
    <row r="144" spans="1:31" ht="27.75" customHeight="1">
      <c r="A144" s="14">
        <v>136</v>
      </c>
      <c r="B144" s="300"/>
      <c r="C144" s="16"/>
      <c r="D144" s="257"/>
      <c r="E144" s="301"/>
      <c r="F144" s="303"/>
      <c r="G144" s="302"/>
      <c r="H144" s="18"/>
      <c r="I144" s="50"/>
      <c r="J144" s="50"/>
      <c r="K144" s="50"/>
      <c r="L144" s="50"/>
      <c r="M144" s="50"/>
      <c r="N144" s="50"/>
      <c r="O144" s="50"/>
      <c r="P144" s="50"/>
      <c r="Q144" s="57"/>
      <c r="R144" s="58"/>
      <c r="S144" s="58"/>
      <c r="T144" s="58"/>
      <c r="U144" s="58"/>
      <c r="V144" s="256"/>
      <c r="W144" s="59"/>
      <c r="X144" s="60"/>
      <c r="Y144" s="27"/>
      <c r="Z144" s="27"/>
      <c r="AA144" s="27"/>
      <c r="AB144" s="27"/>
      <c r="AC144" s="27"/>
      <c r="AD144" s="26"/>
      <c r="AE144" s="9"/>
    </row>
    <row r="145" spans="1:31" ht="27.75" customHeight="1">
      <c r="A145" s="14">
        <v>137</v>
      </c>
      <c r="B145" s="300"/>
      <c r="C145" s="16"/>
      <c r="D145" s="257"/>
      <c r="E145" s="301"/>
      <c r="F145" s="303"/>
      <c r="G145" s="302"/>
      <c r="H145" s="18"/>
      <c r="I145" s="50"/>
      <c r="J145" s="50"/>
      <c r="K145" s="50"/>
      <c r="L145" s="50"/>
      <c r="M145" s="50"/>
      <c r="N145" s="50"/>
      <c r="O145" s="50"/>
      <c r="P145" s="50"/>
      <c r="Q145" s="57"/>
      <c r="R145" s="58"/>
      <c r="S145" s="58"/>
      <c r="T145" s="58"/>
      <c r="U145" s="58"/>
      <c r="V145" s="256"/>
      <c r="W145" s="59"/>
      <c r="X145" s="60"/>
      <c r="Y145" s="27"/>
      <c r="Z145" s="27"/>
      <c r="AA145" s="27"/>
      <c r="AB145" s="27"/>
      <c r="AC145" s="27"/>
      <c r="AD145" s="26"/>
      <c r="AE145" s="9"/>
    </row>
    <row r="146" spans="1:31" ht="27.75" customHeight="1">
      <c r="A146" s="14">
        <v>138</v>
      </c>
      <c r="B146" s="300"/>
      <c r="C146" s="16"/>
      <c r="D146" s="257"/>
      <c r="E146" s="301"/>
      <c r="F146" s="303"/>
      <c r="G146" s="302"/>
      <c r="H146" s="18"/>
      <c r="I146" s="50"/>
      <c r="J146" s="50"/>
      <c r="K146" s="50"/>
      <c r="L146" s="50"/>
      <c r="M146" s="50"/>
      <c r="N146" s="50"/>
      <c r="O146" s="50"/>
      <c r="P146" s="50"/>
      <c r="Q146" s="57"/>
      <c r="R146" s="58"/>
      <c r="S146" s="58"/>
      <c r="T146" s="58"/>
      <c r="U146" s="58"/>
      <c r="V146" s="256"/>
      <c r="W146" s="59"/>
      <c r="X146" s="60"/>
      <c r="Y146" s="27"/>
      <c r="Z146" s="27"/>
      <c r="AA146" s="27"/>
      <c r="AB146" s="27"/>
      <c r="AC146" s="27"/>
      <c r="AD146" s="26"/>
      <c r="AE146" s="9"/>
    </row>
    <row r="147" spans="1:31" ht="27.75" customHeight="1">
      <c r="A147" s="14">
        <v>139</v>
      </c>
      <c r="B147" s="300"/>
      <c r="C147" s="16"/>
      <c r="D147" s="257"/>
      <c r="E147" s="301"/>
      <c r="F147" s="303"/>
      <c r="G147" s="302"/>
      <c r="H147" s="18"/>
      <c r="I147" s="50"/>
      <c r="J147" s="50"/>
      <c r="K147" s="50"/>
      <c r="L147" s="50"/>
      <c r="M147" s="50"/>
      <c r="N147" s="50"/>
      <c r="O147" s="50"/>
      <c r="P147" s="50"/>
      <c r="Q147" s="57"/>
      <c r="R147" s="58"/>
      <c r="S147" s="58"/>
      <c r="T147" s="58"/>
      <c r="U147" s="58"/>
      <c r="V147" s="256"/>
      <c r="W147" s="59"/>
      <c r="X147" s="60"/>
      <c r="Y147" s="27"/>
      <c r="Z147" s="27"/>
      <c r="AA147" s="27"/>
      <c r="AB147" s="27"/>
      <c r="AC147" s="27"/>
      <c r="AD147" s="26"/>
      <c r="AE147" s="9"/>
    </row>
    <row r="148" spans="1:31" ht="27.75" customHeight="1">
      <c r="A148" s="14">
        <v>140</v>
      </c>
      <c r="B148" s="300"/>
      <c r="C148" s="16"/>
      <c r="D148" s="257"/>
      <c r="E148" s="301"/>
      <c r="F148" s="303"/>
      <c r="G148" s="302"/>
      <c r="H148" s="18"/>
      <c r="I148" s="50"/>
      <c r="J148" s="50"/>
      <c r="K148" s="50"/>
      <c r="L148" s="50"/>
      <c r="M148" s="50"/>
      <c r="N148" s="50"/>
      <c r="O148" s="50"/>
      <c r="P148" s="50"/>
      <c r="Q148" s="57"/>
      <c r="R148" s="58"/>
      <c r="S148" s="58"/>
      <c r="T148" s="58"/>
      <c r="U148" s="58"/>
      <c r="V148" s="256"/>
      <c r="W148" s="59"/>
      <c r="X148" s="60"/>
      <c r="Y148" s="27"/>
      <c r="Z148" s="27"/>
      <c r="AA148" s="27"/>
      <c r="AB148" s="27"/>
      <c r="AC148" s="27"/>
      <c r="AD148" s="26"/>
      <c r="AE148" s="9"/>
    </row>
    <row r="149" spans="1:31" ht="27.75" customHeight="1">
      <c r="A149" s="14">
        <v>141</v>
      </c>
      <c r="B149" s="300"/>
      <c r="C149" s="16"/>
      <c r="D149" s="257"/>
      <c r="E149" s="301"/>
      <c r="F149" s="303"/>
      <c r="G149" s="302"/>
      <c r="H149" s="18"/>
      <c r="I149" s="50"/>
      <c r="J149" s="50"/>
      <c r="K149" s="50"/>
      <c r="L149" s="50"/>
      <c r="M149" s="50"/>
      <c r="N149" s="50"/>
      <c r="O149" s="50"/>
      <c r="P149" s="50"/>
      <c r="Q149" s="57"/>
      <c r="R149" s="58"/>
      <c r="S149" s="58"/>
      <c r="T149" s="58"/>
      <c r="U149" s="58"/>
      <c r="V149" s="256"/>
      <c r="W149" s="59"/>
      <c r="X149" s="60"/>
      <c r="Y149" s="27"/>
      <c r="Z149" s="27"/>
      <c r="AA149" s="27"/>
      <c r="AB149" s="27"/>
      <c r="AC149" s="27"/>
      <c r="AD149" s="26"/>
      <c r="AE149" s="9"/>
    </row>
    <row r="150" spans="1:31" ht="27.75" customHeight="1">
      <c r="A150" s="14">
        <v>142</v>
      </c>
      <c r="B150" s="300"/>
      <c r="C150" s="16"/>
      <c r="D150" s="257"/>
      <c r="E150" s="301"/>
      <c r="F150" s="303"/>
      <c r="G150" s="302"/>
      <c r="H150" s="18"/>
      <c r="I150" s="50"/>
      <c r="J150" s="50"/>
      <c r="K150" s="50"/>
      <c r="L150" s="50"/>
      <c r="M150" s="50"/>
      <c r="N150" s="50"/>
      <c r="O150" s="50"/>
      <c r="P150" s="50"/>
      <c r="Q150" s="57"/>
      <c r="R150" s="58"/>
      <c r="S150" s="58"/>
      <c r="T150" s="58"/>
      <c r="U150" s="58"/>
      <c r="V150" s="256"/>
      <c r="W150" s="59"/>
      <c r="X150" s="60"/>
      <c r="Y150" s="27"/>
      <c r="Z150" s="27"/>
      <c r="AA150" s="27"/>
      <c r="AB150" s="27"/>
      <c r="AC150" s="27"/>
      <c r="AD150" s="26"/>
      <c r="AE150" s="9"/>
    </row>
    <row r="151" spans="1:31" ht="27.75" customHeight="1">
      <c r="A151" s="14">
        <v>143</v>
      </c>
      <c r="B151" s="300"/>
      <c r="C151" s="16"/>
      <c r="D151" s="257"/>
      <c r="E151" s="301"/>
      <c r="F151" s="303"/>
      <c r="G151" s="302"/>
      <c r="H151" s="18"/>
      <c r="I151" s="50"/>
      <c r="J151" s="50"/>
      <c r="K151" s="50"/>
      <c r="L151" s="50"/>
      <c r="M151" s="50"/>
      <c r="N151" s="50"/>
      <c r="O151" s="50"/>
      <c r="P151" s="50"/>
      <c r="Q151" s="57"/>
      <c r="R151" s="58"/>
      <c r="S151" s="58"/>
      <c r="T151" s="58"/>
      <c r="U151" s="58"/>
      <c r="V151" s="256"/>
      <c r="W151" s="59"/>
      <c r="X151" s="60"/>
      <c r="Y151" s="27"/>
      <c r="Z151" s="27"/>
      <c r="AA151" s="27"/>
      <c r="AB151" s="27"/>
      <c r="AC151" s="27"/>
      <c r="AD151" s="26"/>
      <c r="AE151" s="9"/>
    </row>
    <row r="152" spans="1:31" ht="27.75" customHeight="1">
      <c r="A152" s="14">
        <v>144</v>
      </c>
      <c r="B152" s="300"/>
      <c r="C152" s="16"/>
      <c r="D152" s="257"/>
      <c r="E152" s="301"/>
      <c r="F152" s="303"/>
      <c r="G152" s="302"/>
      <c r="H152" s="18"/>
      <c r="I152" s="50"/>
      <c r="J152" s="50"/>
      <c r="K152" s="50"/>
      <c r="L152" s="50"/>
      <c r="M152" s="50"/>
      <c r="N152" s="50"/>
      <c r="O152" s="50"/>
      <c r="P152" s="50"/>
      <c r="Q152" s="57"/>
      <c r="R152" s="58"/>
      <c r="S152" s="58"/>
      <c r="T152" s="58"/>
      <c r="U152" s="58"/>
      <c r="V152" s="256"/>
      <c r="W152" s="59"/>
      <c r="X152" s="60"/>
      <c r="Y152" s="27"/>
      <c r="Z152" s="27"/>
      <c r="AA152" s="27"/>
      <c r="AB152" s="27"/>
      <c r="AC152" s="27"/>
      <c r="AD152" s="26"/>
      <c r="AE152" s="9"/>
    </row>
    <row r="153" spans="1:31" ht="27.75" customHeight="1">
      <c r="A153" s="14">
        <v>145</v>
      </c>
      <c r="B153" s="300"/>
      <c r="C153" s="16"/>
      <c r="D153" s="257"/>
      <c r="E153" s="301"/>
      <c r="F153" s="303"/>
      <c r="G153" s="302"/>
      <c r="H153" s="18"/>
      <c r="I153" s="50"/>
      <c r="J153" s="50"/>
      <c r="K153" s="50"/>
      <c r="L153" s="50"/>
      <c r="M153" s="50"/>
      <c r="N153" s="50"/>
      <c r="O153" s="50"/>
      <c r="P153" s="50"/>
      <c r="Q153" s="57"/>
      <c r="R153" s="58"/>
      <c r="S153" s="58"/>
      <c r="T153" s="58"/>
      <c r="U153" s="58"/>
      <c r="V153" s="256"/>
      <c r="W153" s="59"/>
      <c r="X153" s="60"/>
      <c r="Y153" s="27"/>
      <c r="Z153" s="27"/>
      <c r="AA153" s="27"/>
      <c r="AB153" s="27"/>
      <c r="AC153" s="27"/>
      <c r="AD153" s="26"/>
      <c r="AE153" s="9"/>
    </row>
    <row r="154" spans="1:31" ht="27.75" customHeight="1">
      <c r="A154" s="14">
        <v>146</v>
      </c>
      <c r="B154" s="300"/>
      <c r="C154" s="16"/>
      <c r="D154" s="257"/>
      <c r="E154" s="301"/>
      <c r="F154" s="303"/>
      <c r="G154" s="302"/>
      <c r="H154" s="18"/>
      <c r="I154" s="50"/>
      <c r="J154" s="50"/>
      <c r="K154" s="50"/>
      <c r="L154" s="50"/>
      <c r="M154" s="50"/>
      <c r="N154" s="50"/>
      <c r="O154" s="50"/>
      <c r="P154" s="50"/>
      <c r="Q154" s="57"/>
      <c r="R154" s="58"/>
      <c r="S154" s="58"/>
      <c r="T154" s="58"/>
      <c r="U154" s="58"/>
      <c r="V154" s="256"/>
      <c r="W154" s="59"/>
      <c r="X154" s="60"/>
      <c r="Y154" s="27"/>
      <c r="Z154" s="27"/>
      <c r="AA154" s="27"/>
      <c r="AB154" s="27"/>
      <c r="AC154" s="27"/>
      <c r="AD154" s="26"/>
      <c r="AE154" s="9"/>
    </row>
    <row r="155" spans="1:31" ht="27.75" customHeight="1">
      <c r="A155" s="14">
        <v>147</v>
      </c>
      <c r="B155" s="300"/>
      <c r="C155" s="16"/>
      <c r="D155" s="257"/>
      <c r="E155" s="301"/>
      <c r="F155" s="303"/>
      <c r="G155" s="302"/>
      <c r="H155" s="18"/>
      <c r="I155" s="50"/>
      <c r="J155" s="50"/>
      <c r="K155" s="50"/>
      <c r="L155" s="50"/>
      <c r="M155" s="50"/>
      <c r="N155" s="50"/>
      <c r="O155" s="50"/>
      <c r="P155" s="50"/>
      <c r="Q155" s="57"/>
      <c r="R155" s="58"/>
      <c r="S155" s="58"/>
      <c r="T155" s="58"/>
      <c r="U155" s="58"/>
      <c r="V155" s="256"/>
      <c r="W155" s="59"/>
      <c r="X155" s="60"/>
      <c r="Y155" s="27"/>
      <c r="Z155" s="27"/>
      <c r="AA155" s="27"/>
      <c r="AB155" s="27"/>
      <c r="AC155" s="27"/>
      <c r="AD155" s="26"/>
      <c r="AE155" s="9"/>
    </row>
    <row r="156" spans="1:31" ht="27.75" customHeight="1">
      <c r="A156" s="14">
        <v>148</v>
      </c>
      <c r="B156" s="300"/>
      <c r="C156" s="16"/>
      <c r="D156" s="257"/>
      <c r="E156" s="301"/>
      <c r="F156" s="303"/>
      <c r="G156" s="302"/>
      <c r="H156" s="18"/>
      <c r="I156" s="50"/>
      <c r="J156" s="50"/>
      <c r="K156" s="50"/>
      <c r="L156" s="50"/>
      <c r="M156" s="50"/>
      <c r="N156" s="50"/>
      <c r="O156" s="50"/>
      <c r="P156" s="50"/>
      <c r="Q156" s="57"/>
      <c r="R156" s="58"/>
      <c r="S156" s="58"/>
      <c r="T156" s="58"/>
      <c r="U156" s="58"/>
      <c r="V156" s="256"/>
      <c r="W156" s="59"/>
      <c r="X156" s="60"/>
      <c r="Y156" s="27"/>
      <c r="Z156" s="27"/>
      <c r="AA156" s="27"/>
      <c r="AB156" s="27"/>
      <c r="AC156" s="27"/>
      <c r="AD156" s="26"/>
      <c r="AE156" s="9"/>
    </row>
    <row r="157" spans="1:31" ht="27.75" customHeight="1">
      <c r="A157" s="14">
        <v>149</v>
      </c>
      <c r="B157" s="300"/>
      <c r="C157" s="16"/>
      <c r="D157" s="257"/>
      <c r="E157" s="301"/>
      <c r="F157" s="303"/>
      <c r="G157" s="302"/>
      <c r="H157" s="18"/>
      <c r="I157" s="50"/>
      <c r="J157" s="50"/>
      <c r="K157" s="50"/>
      <c r="L157" s="50"/>
      <c r="M157" s="50"/>
      <c r="N157" s="50"/>
      <c r="O157" s="50"/>
      <c r="P157" s="50"/>
      <c r="Q157" s="57"/>
      <c r="R157" s="58"/>
      <c r="S157" s="58"/>
      <c r="T157" s="58"/>
      <c r="U157" s="58"/>
      <c r="V157" s="256"/>
      <c r="W157" s="59"/>
      <c r="X157" s="60"/>
      <c r="Y157" s="27"/>
      <c r="Z157" s="27"/>
      <c r="AA157" s="27"/>
      <c r="AB157" s="27"/>
      <c r="AC157" s="27"/>
      <c r="AD157" s="26"/>
      <c r="AE157" s="9"/>
    </row>
    <row r="158" spans="1:31" ht="27.75" customHeight="1">
      <c r="A158" s="14">
        <v>150</v>
      </c>
      <c r="B158" s="300"/>
      <c r="C158" s="16"/>
      <c r="D158" s="257"/>
      <c r="E158" s="301"/>
      <c r="F158" s="303"/>
      <c r="G158" s="302"/>
      <c r="H158" s="18"/>
      <c r="I158" s="50"/>
      <c r="J158" s="50"/>
      <c r="K158" s="50"/>
      <c r="L158" s="50"/>
      <c r="M158" s="50"/>
      <c r="N158" s="50"/>
      <c r="O158" s="50"/>
      <c r="P158" s="50"/>
      <c r="Q158" s="57"/>
      <c r="R158" s="58"/>
      <c r="S158" s="58"/>
      <c r="T158" s="58"/>
      <c r="U158" s="58"/>
      <c r="V158" s="256"/>
      <c r="W158" s="59"/>
      <c r="X158" s="60"/>
      <c r="Y158" s="27"/>
      <c r="Z158" s="27"/>
      <c r="AA158" s="27"/>
      <c r="AB158" s="27"/>
      <c r="AC158" s="27"/>
      <c r="AD158" s="26"/>
      <c r="AE158" s="9"/>
    </row>
    <row r="159" spans="1:31" ht="27.75" customHeight="1">
      <c r="A159" s="14">
        <v>151</v>
      </c>
      <c r="B159" s="300"/>
      <c r="C159" s="16"/>
      <c r="D159" s="257"/>
      <c r="E159" s="301"/>
      <c r="F159" s="303"/>
      <c r="G159" s="302"/>
      <c r="H159" s="18"/>
      <c r="I159" s="50"/>
      <c r="J159" s="50"/>
      <c r="K159" s="50"/>
      <c r="L159" s="50"/>
      <c r="M159" s="50"/>
      <c r="N159" s="50"/>
      <c r="O159" s="50"/>
      <c r="P159" s="50"/>
      <c r="Q159" s="57"/>
      <c r="R159" s="58"/>
      <c r="S159" s="58"/>
      <c r="T159" s="58"/>
      <c r="U159" s="58"/>
      <c r="V159" s="256"/>
      <c r="W159" s="59"/>
      <c r="X159" s="60"/>
      <c r="Y159" s="27"/>
      <c r="Z159" s="27"/>
      <c r="AA159" s="27"/>
      <c r="AB159" s="27"/>
      <c r="AC159" s="27"/>
      <c r="AD159" s="26"/>
      <c r="AE159" s="9"/>
    </row>
    <row r="160" spans="1:31" ht="27.75" customHeight="1">
      <c r="A160" s="14">
        <v>152</v>
      </c>
      <c r="B160" s="300"/>
      <c r="C160" s="16"/>
      <c r="D160" s="257"/>
      <c r="E160" s="301"/>
      <c r="F160" s="303"/>
      <c r="G160" s="302"/>
      <c r="H160" s="18"/>
      <c r="I160" s="50"/>
      <c r="J160" s="50"/>
      <c r="K160" s="50"/>
      <c r="L160" s="50"/>
      <c r="M160" s="50"/>
      <c r="N160" s="50"/>
      <c r="O160" s="50"/>
      <c r="P160" s="50"/>
      <c r="Q160" s="57"/>
      <c r="R160" s="58"/>
      <c r="S160" s="58"/>
      <c r="T160" s="58"/>
      <c r="U160" s="58"/>
      <c r="V160" s="256"/>
      <c r="W160" s="59"/>
      <c r="X160" s="60"/>
      <c r="Y160" s="27"/>
      <c r="Z160" s="27"/>
      <c r="AA160" s="27"/>
      <c r="AB160" s="27"/>
      <c r="AC160" s="27"/>
      <c r="AD160" s="26"/>
      <c r="AE160" s="9"/>
    </row>
    <row r="161" spans="1:31" ht="27.75" customHeight="1">
      <c r="A161" s="14">
        <v>153</v>
      </c>
      <c r="B161" s="300"/>
      <c r="C161" s="16"/>
      <c r="D161" s="257"/>
      <c r="E161" s="301"/>
      <c r="F161" s="303"/>
      <c r="G161" s="302"/>
      <c r="H161" s="18"/>
      <c r="I161" s="50"/>
      <c r="J161" s="50"/>
      <c r="K161" s="50"/>
      <c r="L161" s="50"/>
      <c r="M161" s="50"/>
      <c r="N161" s="50"/>
      <c r="O161" s="50"/>
      <c r="P161" s="50"/>
      <c r="Q161" s="57"/>
      <c r="R161" s="58"/>
      <c r="S161" s="58"/>
      <c r="T161" s="58"/>
      <c r="U161" s="58"/>
      <c r="V161" s="256"/>
      <c r="W161" s="59"/>
      <c r="X161" s="60"/>
      <c r="Y161" s="27"/>
      <c r="Z161" s="27"/>
      <c r="AA161" s="27"/>
      <c r="AB161" s="27"/>
      <c r="AC161" s="27"/>
      <c r="AD161" s="26"/>
      <c r="AE161" s="9"/>
    </row>
    <row r="162" spans="1:31" ht="27.75" customHeight="1">
      <c r="A162" s="14">
        <v>154</v>
      </c>
      <c r="B162" s="300"/>
      <c r="C162" s="16"/>
      <c r="D162" s="257"/>
      <c r="E162" s="301"/>
      <c r="F162" s="303"/>
      <c r="G162" s="302"/>
      <c r="H162" s="18"/>
      <c r="I162" s="50"/>
      <c r="J162" s="50"/>
      <c r="K162" s="50"/>
      <c r="L162" s="50"/>
      <c r="M162" s="50"/>
      <c r="N162" s="50"/>
      <c r="O162" s="50"/>
      <c r="P162" s="50"/>
      <c r="Q162" s="57"/>
      <c r="R162" s="58"/>
      <c r="S162" s="58"/>
      <c r="T162" s="58"/>
      <c r="U162" s="58"/>
      <c r="V162" s="256"/>
      <c r="W162" s="59"/>
      <c r="X162" s="60"/>
      <c r="Y162" s="27"/>
      <c r="Z162" s="27"/>
      <c r="AA162" s="27"/>
      <c r="AB162" s="27"/>
      <c r="AC162" s="27"/>
      <c r="AD162" s="26"/>
      <c r="AE162" s="9"/>
    </row>
    <row r="163" spans="1:31" ht="27.75" customHeight="1">
      <c r="A163" s="14">
        <v>155</v>
      </c>
      <c r="B163" s="300"/>
      <c r="C163" s="16"/>
      <c r="D163" s="257"/>
      <c r="E163" s="301"/>
      <c r="F163" s="303"/>
      <c r="G163" s="302"/>
      <c r="H163" s="18"/>
      <c r="I163" s="50"/>
      <c r="J163" s="50"/>
      <c r="K163" s="50"/>
      <c r="L163" s="50"/>
      <c r="M163" s="50"/>
      <c r="N163" s="50"/>
      <c r="O163" s="50"/>
      <c r="P163" s="50"/>
      <c r="Q163" s="57"/>
      <c r="R163" s="58"/>
      <c r="S163" s="58"/>
      <c r="T163" s="58"/>
      <c r="U163" s="58"/>
      <c r="V163" s="256"/>
      <c r="W163" s="59"/>
      <c r="X163" s="60"/>
      <c r="Y163" s="27"/>
      <c r="Z163" s="27"/>
      <c r="AA163" s="27"/>
      <c r="AB163" s="27"/>
      <c r="AC163" s="27"/>
      <c r="AD163" s="26"/>
      <c r="AE163" s="9"/>
    </row>
    <row r="164" spans="1:31" ht="27.75" customHeight="1">
      <c r="A164" s="14">
        <v>156</v>
      </c>
      <c r="B164" s="300"/>
      <c r="C164" s="16"/>
      <c r="D164" s="257"/>
      <c r="E164" s="301"/>
      <c r="F164" s="303"/>
      <c r="G164" s="302"/>
      <c r="H164" s="18"/>
      <c r="I164" s="50"/>
      <c r="J164" s="50"/>
      <c r="K164" s="50"/>
      <c r="L164" s="50"/>
      <c r="M164" s="50"/>
      <c r="N164" s="50"/>
      <c r="O164" s="50"/>
      <c r="P164" s="50"/>
      <c r="Q164" s="57"/>
      <c r="R164" s="58"/>
      <c r="S164" s="58"/>
      <c r="T164" s="58"/>
      <c r="U164" s="58"/>
      <c r="V164" s="256"/>
      <c r="W164" s="59"/>
      <c r="X164" s="60"/>
      <c r="Y164" s="27"/>
      <c r="Z164" s="27"/>
      <c r="AA164" s="27"/>
      <c r="AB164" s="27"/>
      <c r="AC164" s="27"/>
      <c r="AD164" s="26"/>
      <c r="AE164" s="9"/>
    </row>
    <row r="165" spans="1:31" ht="27.75" customHeight="1">
      <c r="A165" s="14">
        <v>157</v>
      </c>
      <c r="B165" s="300"/>
      <c r="C165" s="16"/>
      <c r="D165" s="257"/>
      <c r="E165" s="301"/>
      <c r="F165" s="303"/>
      <c r="G165" s="302"/>
      <c r="H165" s="18"/>
      <c r="I165" s="50"/>
      <c r="J165" s="50"/>
      <c r="K165" s="50"/>
      <c r="L165" s="50"/>
      <c r="M165" s="50"/>
      <c r="N165" s="50"/>
      <c r="O165" s="50"/>
      <c r="P165" s="50"/>
      <c r="Q165" s="57"/>
      <c r="R165" s="58"/>
      <c r="S165" s="58"/>
      <c r="T165" s="58"/>
      <c r="U165" s="58"/>
      <c r="V165" s="256"/>
      <c r="W165" s="59"/>
      <c r="X165" s="60"/>
      <c r="Y165" s="27"/>
      <c r="Z165" s="27"/>
      <c r="AA165" s="27"/>
      <c r="AB165" s="27"/>
      <c r="AC165" s="27"/>
      <c r="AD165" s="26"/>
      <c r="AE165" s="9"/>
    </row>
    <row r="166" spans="1:31" ht="27.75" customHeight="1">
      <c r="A166" s="14">
        <v>158</v>
      </c>
      <c r="B166" s="300"/>
      <c r="C166" s="16"/>
      <c r="D166" s="257"/>
      <c r="E166" s="301"/>
      <c r="F166" s="303"/>
      <c r="G166" s="302"/>
      <c r="H166" s="18"/>
      <c r="I166" s="50"/>
      <c r="J166" s="50"/>
      <c r="K166" s="50"/>
      <c r="L166" s="50"/>
      <c r="M166" s="50"/>
      <c r="N166" s="50"/>
      <c r="O166" s="50"/>
      <c r="P166" s="50"/>
      <c r="Q166" s="57"/>
      <c r="R166" s="58"/>
      <c r="S166" s="58"/>
      <c r="T166" s="58"/>
      <c r="U166" s="58"/>
      <c r="V166" s="256"/>
      <c r="W166" s="59"/>
      <c r="X166" s="60"/>
      <c r="Y166" s="27"/>
      <c r="Z166" s="27"/>
      <c r="AA166" s="27"/>
      <c r="AB166" s="27"/>
      <c r="AC166" s="27"/>
      <c r="AD166" s="26"/>
      <c r="AE166" s="9"/>
    </row>
    <row r="167" spans="1:31" ht="27.75" customHeight="1">
      <c r="A167" s="14">
        <v>159</v>
      </c>
      <c r="B167" s="300"/>
      <c r="C167" s="16"/>
      <c r="D167" s="257"/>
      <c r="E167" s="301"/>
      <c r="F167" s="303"/>
      <c r="G167" s="302"/>
      <c r="H167" s="18"/>
      <c r="I167" s="50"/>
      <c r="J167" s="50"/>
      <c r="K167" s="50"/>
      <c r="L167" s="50"/>
      <c r="M167" s="50"/>
      <c r="N167" s="50"/>
      <c r="O167" s="50"/>
      <c r="P167" s="50"/>
      <c r="Q167" s="57"/>
      <c r="R167" s="58"/>
      <c r="S167" s="58"/>
      <c r="T167" s="58"/>
      <c r="U167" s="58"/>
      <c r="V167" s="256"/>
      <c r="W167" s="59"/>
      <c r="X167" s="60"/>
      <c r="Y167" s="27"/>
      <c r="Z167" s="27"/>
      <c r="AA167" s="27"/>
      <c r="AB167" s="27"/>
      <c r="AC167" s="27"/>
      <c r="AD167" s="26"/>
      <c r="AE167" s="9"/>
    </row>
    <row r="168" spans="1:31" ht="27.75" customHeight="1">
      <c r="A168" s="14">
        <v>160</v>
      </c>
      <c r="B168" s="300"/>
      <c r="C168" s="16"/>
      <c r="D168" s="257"/>
      <c r="E168" s="301"/>
      <c r="F168" s="303"/>
      <c r="G168" s="302"/>
      <c r="H168" s="18"/>
      <c r="I168" s="50"/>
      <c r="J168" s="50"/>
      <c r="K168" s="50"/>
      <c r="L168" s="50"/>
      <c r="M168" s="50"/>
      <c r="N168" s="50"/>
      <c r="O168" s="50"/>
      <c r="P168" s="50"/>
      <c r="Q168" s="57"/>
      <c r="R168" s="58"/>
      <c r="S168" s="58"/>
      <c r="T168" s="58"/>
      <c r="U168" s="58"/>
      <c r="V168" s="256"/>
      <c r="W168" s="59"/>
      <c r="X168" s="60"/>
      <c r="Y168" s="27"/>
      <c r="Z168" s="27"/>
      <c r="AA168" s="27"/>
      <c r="AB168" s="27"/>
      <c r="AC168" s="27"/>
      <c r="AD168" s="26"/>
      <c r="AE168" s="9"/>
    </row>
    <row r="169" spans="1:31" ht="27.75" customHeight="1">
      <c r="A169" s="14">
        <v>161</v>
      </c>
      <c r="B169" s="300"/>
      <c r="C169" s="16"/>
      <c r="D169" s="257"/>
      <c r="E169" s="301"/>
      <c r="F169" s="303"/>
      <c r="G169" s="302"/>
      <c r="H169" s="18"/>
      <c r="I169" s="50"/>
      <c r="J169" s="50"/>
      <c r="K169" s="50"/>
      <c r="L169" s="50"/>
      <c r="M169" s="50"/>
      <c r="N169" s="50"/>
      <c r="O169" s="50"/>
      <c r="P169" s="50"/>
      <c r="Q169" s="57"/>
      <c r="R169" s="58"/>
      <c r="S169" s="58"/>
      <c r="T169" s="58"/>
      <c r="U169" s="58"/>
      <c r="V169" s="256"/>
      <c r="W169" s="59"/>
      <c r="X169" s="60"/>
      <c r="Y169" s="27"/>
      <c r="Z169" s="27"/>
      <c r="AA169" s="27"/>
      <c r="AB169" s="27"/>
      <c r="AC169" s="27"/>
      <c r="AD169" s="26"/>
      <c r="AE169" s="9"/>
    </row>
    <row r="170" spans="1:31" ht="27.75" customHeight="1">
      <c r="A170" s="14">
        <v>162</v>
      </c>
      <c r="B170" s="300"/>
      <c r="C170" s="16"/>
      <c r="D170" s="257"/>
      <c r="E170" s="301"/>
      <c r="F170" s="303"/>
      <c r="G170" s="302"/>
      <c r="H170" s="18"/>
      <c r="I170" s="50"/>
      <c r="J170" s="50"/>
      <c r="K170" s="50"/>
      <c r="L170" s="50"/>
      <c r="M170" s="50"/>
      <c r="N170" s="50"/>
      <c r="O170" s="50"/>
      <c r="P170" s="50"/>
      <c r="Q170" s="57"/>
      <c r="R170" s="58"/>
      <c r="S170" s="58"/>
      <c r="T170" s="58"/>
      <c r="U170" s="58"/>
      <c r="V170" s="256"/>
      <c r="W170" s="59"/>
      <c r="X170" s="60"/>
      <c r="Y170" s="27"/>
      <c r="Z170" s="27"/>
      <c r="AA170" s="27"/>
      <c r="AB170" s="27"/>
      <c r="AC170" s="27"/>
      <c r="AD170" s="26"/>
      <c r="AE170" s="9"/>
    </row>
    <row r="171" spans="1:31" ht="27.75" customHeight="1">
      <c r="A171" s="14">
        <v>163</v>
      </c>
      <c r="B171" s="300"/>
      <c r="C171" s="16"/>
      <c r="D171" s="257"/>
      <c r="E171" s="301"/>
      <c r="F171" s="303"/>
      <c r="G171" s="302"/>
      <c r="H171" s="18"/>
      <c r="I171" s="50"/>
      <c r="J171" s="50"/>
      <c r="K171" s="50"/>
      <c r="L171" s="50"/>
      <c r="M171" s="50"/>
      <c r="N171" s="50"/>
      <c r="O171" s="50"/>
      <c r="P171" s="50"/>
      <c r="Q171" s="57"/>
      <c r="R171" s="58"/>
      <c r="S171" s="58"/>
      <c r="T171" s="58"/>
      <c r="U171" s="58"/>
      <c r="V171" s="256"/>
      <c r="W171" s="59"/>
      <c r="X171" s="60"/>
      <c r="Y171" s="27"/>
      <c r="Z171" s="27"/>
      <c r="AA171" s="27"/>
      <c r="AB171" s="27"/>
      <c r="AC171" s="27"/>
      <c r="AD171" s="26"/>
      <c r="AE171" s="9"/>
    </row>
    <row r="172" spans="1:31" ht="27.75" customHeight="1">
      <c r="A172" s="14">
        <v>164</v>
      </c>
      <c r="B172" s="300"/>
      <c r="C172" s="16"/>
      <c r="D172" s="257"/>
      <c r="E172" s="301"/>
      <c r="F172" s="303"/>
      <c r="G172" s="302"/>
      <c r="H172" s="18"/>
      <c r="I172" s="50"/>
      <c r="J172" s="50"/>
      <c r="K172" s="50"/>
      <c r="L172" s="50"/>
      <c r="M172" s="50"/>
      <c r="N172" s="50"/>
      <c r="O172" s="50"/>
      <c r="P172" s="50"/>
      <c r="Q172" s="57"/>
      <c r="R172" s="58"/>
      <c r="S172" s="58"/>
      <c r="T172" s="58"/>
      <c r="U172" s="58"/>
      <c r="V172" s="256"/>
      <c r="W172" s="59"/>
      <c r="X172" s="60"/>
      <c r="Y172" s="27"/>
      <c r="Z172" s="27"/>
      <c r="AA172" s="27"/>
      <c r="AB172" s="27"/>
      <c r="AC172" s="27"/>
      <c r="AD172" s="26"/>
      <c r="AE172" s="9"/>
    </row>
    <row r="173" spans="1:31" ht="27.75" customHeight="1">
      <c r="A173" s="14">
        <v>165</v>
      </c>
      <c r="B173" s="300"/>
      <c r="C173" s="16"/>
      <c r="D173" s="257"/>
      <c r="E173" s="301"/>
      <c r="F173" s="303"/>
      <c r="G173" s="302"/>
      <c r="H173" s="18"/>
      <c r="I173" s="50"/>
      <c r="J173" s="50"/>
      <c r="K173" s="50"/>
      <c r="L173" s="50"/>
      <c r="M173" s="50"/>
      <c r="N173" s="50"/>
      <c r="O173" s="50"/>
      <c r="P173" s="50"/>
      <c r="Q173" s="57"/>
      <c r="R173" s="58"/>
      <c r="S173" s="58"/>
      <c r="T173" s="58"/>
      <c r="U173" s="58"/>
      <c r="V173" s="256"/>
      <c r="W173" s="59"/>
      <c r="X173" s="60"/>
      <c r="Y173" s="27"/>
      <c r="Z173" s="27"/>
      <c r="AA173" s="27"/>
      <c r="AB173" s="27"/>
      <c r="AC173" s="27"/>
      <c r="AD173" s="26"/>
      <c r="AE173" s="9"/>
    </row>
    <row r="174" spans="1:31" ht="27.75" customHeight="1">
      <c r="A174" s="14">
        <v>166</v>
      </c>
      <c r="B174" s="300"/>
      <c r="C174" s="16"/>
      <c r="D174" s="257"/>
      <c r="E174" s="301"/>
      <c r="F174" s="303"/>
      <c r="G174" s="302"/>
      <c r="H174" s="18"/>
      <c r="I174" s="50"/>
      <c r="J174" s="50"/>
      <c r="K174" s="50"/>
      <c r="L174" s="50"/>
      <c r="M174" s="50"/>
      <c r="N174" s="50"/>
      <c r="O174" s="50"/>
      <c r="P174" s="50"/>
      <c r="Q174" s="57"/>
      <c r="R174" s="58"/>
      <c r="S174" s="58"/>
      <c r="T174" s="58"/>
      <c r="U174" s="58"/>
      <c r="V174" s="256"/>
      <c r="W174" s="59"/>
      <c r="X174" s="60"/>
      <c r="Y174" s="27"/>
      <c r="Z174" s="27"/>
      <c r="AA174" s="27"/>
      <c r="AB174" s="27"/>
      <c r="AC174" s="27"/>
      <c r="AD174" s="26"/>
      <c r="AE174" s="9"/>
    </row>
    <row r="175" spans="1:31" ht="27.75" customHeight="1">
      <c r="A175" s="14">
        <v>167</v>
      </c>
      <c r="B175" s="300"/>
      <c r="C175" s="16"/>
      <c r="D175" s="257"/>
      <c r="E175" s="301"/>
      <c r="F175" s="303"/>
      <c r="G175" s="302"/>
      <c r="H175" s="18"/>
      <c r="I175" s="50"/>
      <c r="J175" s="50"/>
      <c r="K175" s="50"/>
      <c r="L175" s="50"/>
      <c r="M175" s="50"/>
      <c r="N175" s="50"/>
      <c r="O175" s="50"/>
      <c r="P175" s="50"/>
      <c r="Q175" s="57"/>
      <c r="R175" s="58"/>
      <c r="S175" s="58"/>
      <c r="T175" s="58"/>
      <c r="U175" s="58"/>
      <c r="V175" s="256"/>
      <c r="W175" s="59"/>
      <c r="X175" s="60"/>
      <c r="Y175" s="27"/>
      <c r="Z175" s="27"/>
      <c r="AA175" s="27"/>
      <c r="AB175" s="27"/>
      <c r="AC175" s="27"/>
      <c r="AD175" s="26"/>
      <c r="AE175" s="9"/>
    </row>
    <row r="176" spans="1:31" ht="27.75" customHeight="1">
      <c r="A176" s="14">
        <v>168</v>
      </c>
      <c r="B176" s="300"/>
      <c r="C176" s="16"/>
      <c r="D176" s="257"/>
      <c r="E176" s="301"/>
      <c r="F176" s="303"/>
      <c r="G176" s="302"/>
      <c r="H176" s="18"/>
      <c r="I176" s="50"/>
      <c r="J176" s="50"/>
      <c r="K176" s="50"/>
      <c r="L176" s="50"/>
      <c r="M176" s="50"/>
      <c r="N176" s="50"/>
      <c r="O176" s="50"/>
      <c r="P176" s="50"/>
      <c r="Q176" s="57"/>
      <c r="R176" s="58"/>
      <c r="S176" s="58"/>
      <c r="T176" s="58"/>
      <c r="U176" s="58"/>
      <c r="V176" s="256"/>
      <c r="W176" s="59"/>
      <c r="X176" s="60"/>
      <c r="Y176" s="27"/>
      <c r="Z176" s="27"/>
      <c r="AA176" s="27"/>
      <c r="AB176" s="27"/>
      <c r="AC176" s="27"/>
      <c r="AD176" s="26"/>
      <c r="AE176" s="9"/>
    </row>
    <row r="177" spans="1:31" ht="27.75" customHeight="1">
      <c r="A177" s="14">
        <v>169</v>
      </c>
      <c r="B177" s="300"/>
      <c r="C177" s="16"/>
      <c r="D177" s="257"/>
      <c r="E177" s="301"/>
      <c r="F177" s="303"/>
      <c r="G177" s="302"/>
      <c r="H177" s="18"/>
      <c r="I177" s="50"/>
      <c r="J177" s="50"/>
      <c r="K177" s="50"/>
      <c r="L177" s="50"/>
      <c r="M177" s="50"/>
      <c r="N177" s="50"/>
      <c r="O177" s="50"/>
      <c r="P177" s="50"/>
      <c r="Q177" s="57"/>
      <c r="R177" s="58"/>
      <c r="S177" s="58"/>
      <c r="T177" s="58"/>
      <c r="U177" s="58"/>
      <c r="V177" s="256"/>
      <c r="W177" s="59"/>
      <c r="X177" s="60"/>
      <c r="Y177" s="27"/>
      <c r="Z177" s="27"/>
      <c r="AA177" s="27"/>
      <c r="AB177" s="27"/>
      <c r="AC177" s="27"/>
      <c r="AD177" s="26"/>
      <c r="AE177" s="9"/>
    </row>
    <row r="178" spans="1:31" ht="27.75" customHeight="1">
      <c r="A178" s="14">
        <v>170</v>
      </c>
      <c r="B178" s="300"/>
      <c r="C178" s="16"/>
      <c r="D178" s="257"/>
      <c r="E178" s="301"/>
      <c r="F178" s="303"/>
      <c r="G178" s="302"/>
      <c r="H178" s="18"/>
      <c r="I178" s="50"/>
      <c r="J178" s="50"/>
      <c r="K178" s="50"/>
      <c r="L178" s="50"/>
      <c r="M178" s="50"/>
      <c r="N178" s="50"/>
      <c r="O178" s="50"/>
      <c r="P178" s="50"/>
      <c r="Q178" s="57"/>
      <c r="R178" s="58"/>
      <c r="S178" s="58"/>
      <c r="T178" s="58"/>
      <c r="U178" s="58"/>
      <c r="V178" s="256"/>
      <c r="W178" s="59"/>
      <c r="X178" s="60"/>
      <c r="Y178" s="27"/>
      <c r="Z178" s="27"/>
      <c r="AA178" s="27"/>
      <c r="AB178" s="27"/>
      <c r="AC178" s="27"/>
      <c r="AD178" s="26"/>
      <c r="AE178" s="9"/>
    </row>
    <row r="179" spans="1:31" ht="27.75" customHeight="1">
      <c r="A179" s="14">
        <v>171</v>
      </c>
      <c r="B179" s="300"/>
      <c r="C179" s="16"/>
      <c r="D179" s="257"/>
      <c r="E179" s="301"/>
      <c r="F179" s="303"/>
      <c r="G179" s="302"/>
      <c r="H179" s="18"/>
      <c r="I179" s="50"/>
      <c r="J179" s="50"/>
      <c r="K179" s="50"/>
      <c r="L179" s="50"/>
      <c r="M179" s="50"/>
      <c r="N179" s="50"/>
      <c r="O179" s="50"/>
      <c r="P179" s="50"/>
      <c r="Q179" s="57"/>
      <c r="R179" s="58"/>
      <c r="S179" s="58"/>
      <c r="T179" s="58"/>
      <c r="U179" s="58"/>
      <c r="V179" s="256"/>
      <c r="W179" s="59"/>
      <c r="X179" s="60"/>
      <c r="Y179" s="27"/>
      <c r="Z179" s="27"/>
      <c r="AA179" s="27"/>
      <c r="AB179" s="27"/>
      <c r="AC179" s="27"/>
      <c r="AD179" s="26"/>
      <c r="AE179" s="9"/>
    </row>
    <row r="180" spans="1:31" ht="27.75" customHeight="1">
      <c r="A180" s="14">
        <v>172</v>
      </c>
      <c r="B180" s="300"/>
      <c r="C180" s="16"/>
      <c r="D180" s="257"/>
      <c r="E180" s="301"/>
      <c r="F180" s="303"/>
      <c r="G180" s="302"/>
      <c r="H180" s="18"/>
      <c r="I180" s="50"/>
      <c r="J180" s="50"/>
      <c r="K180" s="50"/>
      <c r="L180" s="50"/>
      <c r="M180" s="50"/>
      <c r="N180" s="50"/>
      <c r="O180" s="50"/>
      <c r="P180" s="50"/>
      <c r="Q180" s="57"/>
      <c r="R180" s="58"/>
      <c r="S180" s="58"/>
      <c r="T180" s="58"/>
      <c r="U180" s="58"/>
      <c r="V180" s="256"/>
      <c r="W180" s="59"/>
      <c r="X180" s="60"/>
      <c r="Y180" s="27"/>
      <c r="Z180" s="27"/>
      <c r="AA180" s="27"/>
      <c r="AB180" s="27"/>
      <c r="AC180" s="27"/>
      <c r="AD180" s="26"/>
      <c r="AE180" s="9"/>
    </row>
    <row r="181" spans="1:31" ht="27.75" customHeight="1">
      <c r="A181" s="14">
        <v>173</v>
      </c>
      <c r="B181" s="300"/>
      <c r="C181" s="16"/>
      <c r="D181" s="257"/>
      <c r="E181" s="301"/>
      <c r="F181" s="303"/>
      <c r="G181" s="302"/>
      <c r="H181" s="18"/>
      <c r="I181" s="50"/>
      <c r="J181" s="50"/>
      <c r="K181" s="50"/>
      <c r="L181" s="50"/>
      <c r="M181" s="50"/>
      <c r="N181" s="50"/>
      <c r="O181" s="50"/>
      <c r="P181" s="50"/>
      <c r="Q181" s="57"/>
      <c r="R181" s="58"/>
      <c r="S181" s="58"/>
      <c r="T181" s="58"/>
      <c r="U181" s="58"/>
      <c r="V181" s="256"/>
      <c r="W181" s="59"/>
      <c r="X181" s="60"/>
      <c r="Y181" s="27"/>
      <c r="Z181" s="27"/>
      <c r="AA181" s="27"/>
      <c r="AB181" s="27"/>
      <c r="AC181" s="27"/>
      <c r="AD181" s="26"/>
      <c r="AE181" s="9"/>
    </row>
    <row r="182" spans="1:31" ht="27.75" customHeight="1">
      <c r="A182" s="14">
        <v>174</v>
      </c>
      <c r="B182" s="300"/>
      <c r="C182" s="16"/>
      <c r="D182" s="257"/>
      <c r="E182" s="301"/>
      <c r="F182" s="303"/>
      <c r="G182" s="302"/>
      <c r="H182" s="18"/>
      <c r="I182" s="50"/>
      <c r="J182" s="50"/>
      <c r="K182" s="50"/>
      <c r="L182" s="50"/>
      <c r="M182" s="50"/>
      <c r="N182" s="50"/>
      <c r="O182" s="50"/>
      <c r="P182" s="50"/>
      <c r="Q182" s="57"/>
      <c r="R182" s="58"/>
      <c r="S182" s="58"/>
      <c r="T182" s="58"/>
      <c r="U182" s="58"/>
      <c r="V182" s="256"/>
      <c r="W182" s="59"/>
      <c r="X182" s="60"/>
      <c r="Y182" s="27"/>
      <c r="Z182" s="27"/>
      <c r="AA182" s="27"/>
      <c r="AB182" s="27"/>
      <c r="AC182" s="27"/>
      <c r="AD182" s="26"/>
      <c r="AE182" s="9"/>
    </row>
    <row r="183" spans="1:31" ht="27.75" customHeight="1">
      <c r="A183" s="14">
        <v>175</v>
      </c>
      <c r="B183" s="300"/>
      <c r="C183" s="16"/>
      <c r="D183" s="257"/>
      <c r="E183" s="301"/>
      <c r="F183" s="303"/>
      <c r="G183" s="302"/>
      <c r="H183" s="18"/>
      <c r="I183" s="50"/>
      <c r="J183" s="50"/>
      <c r="K183" s="50"/>
      <c r="L183" s="50"/>
      <c r="M183" s="50"/>
      <c r="N183" s="50"/>
      <c r="O183" s="50"/>
      <c r="P183" s="50"/>
      <c r="Q183" s="57"/>
      <c r="R183" s="58"/>
      <c r="S183" s="58"/>
      <c r="T183" s="58"/>
      <c r="U183" s="58"/>
      <c r="V183" s="256"/>
      <c r="W183" s="59"/>
      <c r="X183" s="60"/>
      <c r="Y183" s="27"/>
      <c r="Z183" s="27"/>
      <c r="AA183" s="27"/>
      <c r="AB183" s="27"/>
      <c r="AC183" s="27"/>
      <c r="AD183" s="26"/>
      <c r="AE183" s="9"/>
    </row>
    <row r="184" spans="1:31" ht="27.75" customHeight="1">
      <c r="A184" s="14">
        <v>176</v>
      </c>
      <c r="B184" s="300"/>
      <c r="C184" s="16"/>
      <c r="D184" s="257"/>
      <c r="E184" s="301"/>
      <c r="F184" s="303"/>
      <c r="G184" s="302"/>
      <c r="H184" s="18"/>
      <c r="I184" s="50"/>
      <c r="J184" s="50"/>
      <c r="K184" s="50"/>
      <c r="L184" s="50"/>
      <c r="M184" s="50"/>
      <c r="N184" s="50"/>
      <c r="O184" s="50"/>
      <c r="P184" s="50"/>
      <c r="Q184" s="57"/>
      <c r="R184" s="58"/>
      <c r="S184" s="58"/>
      <c r="T184" s="58"/>
      <c r="U184" s="58"/>
      <c r="V184" s="256"/>
      <c r="W184" s="59"/>
      <c r="X184" s="60"/>
      <c r="Y184" s="27"/>
      <c r="Z184" s="27"/>
      <c r="AA184" s="27"/>
      <c r="AB184" s="27"/>
      <c r="AC184" s="27"/>
      <c r="AD184" s="26"/>
      <c r="AE184" s="9"/>
    </row>
    <row r="185" spans="1:31" ht="27.75" customHeight="1">
      <c r="A185" s="14">
        <v>177</v>
      </c>
      <c r="B185" s="300"/>
      <c r="C185" s="16"/>
      <c r="D185" s="257"/>
      <c r="E185" s="301"/>
      <c r="F185" s="303"/>
      <c r="G185" s="302"/>
      <c r="H185" s="18"/>
      <c r="I185" s="50"/>
      <c r="J185" s="50"/>
      <c r="K185" s="50"/>
      <c r="L185" s="50"/>
      <c r="M185" s="50"/>
      <c r="N185" s="50"/>
      <c r="O185" s="50"/>
      <c r="P185" s="50"/>
      <c r="Q185" s="57"/>
      <c r="R185" s="58"/>
      <c r="S185" s="58"/>
      <c r="T185" s="58"/>
      <c r="U185" s="58"/>
      <c r="V185" s="256"/>
      <c r="W185" s="59"/>
      <c r="X185" s="60"/>
      <c r="Y185" s="27"/>
      <c r="Z185" s="27"/>
      <c r="AA185" s="27"/>
      <c r="AB185" s="27"/>
      <c r="AC185" s="27"/>
      <c r="AD185" s="26"/>
      <c r="AE185" s="9"/>
    </row>
    <row r="186" spans="1:31" ht="27.75" customHeight="1">
      <c r="A186" s="14">
        <v>178</v>
      </c>
      <c r="B186" s="300"/>
      <c r="C186" s="16"/>
      <c r="D186" s="257"/>
      <c r="E186" s="301"/>
      <c r="F186" s="303"/>
      <c r="G186" s="302"/>
      <c r="H186" s="18"/>
      <c r="I186" s="50"/>
      <c r="J186" s="50"/>
      <c r="K186" s="50"/>
      <c r="L186" s="50"/>
      <c r="M186" s="50"/>
      <c r="N186" s="50"/>
      <c r="O186" s="50"/>
      <c r="P186" s="50"/>
      <c r="Q186" s="57"/>
      <c r="R186" s="58"/>
      <c r="S186" s="58"/>
      <c r="T186" s="58"/>
      <c r="U186" s="58"/>
      <c r="V186" s="256"/>
      <c r="W186" s="59"/>
      <c r="X186" s="60"/>
      <c r="Y186" s="27"/>
      <c r="Z186" s="27"/>
      <c r="AA186" s="27"/>
      <c r="AB186" s="27"/>
      <c r="AC186" s="27"/>
      <c r="AD186" s="26"/>
      <c r="AE186" s="9"/>
    </row>
    <row r="187" spans="1:31" ht="27.75" customHeight="1">
      <c r="A187" s="14">
        <v>179</v>
      </c>
      <c r="B187" s="300"/>
      <c r="C187" s="16"/>
      <c r="D187" s="257"/>
      <c r="E187" s="301"/>
      <c r="F187" s="303"/>
      <c r="G187" s="302"/>
      <c r="H187" s="18"/>
      <c r="I187" s="50"/>
      <c r="J187" s="50"/>
      <c r="K187" s="50"/>
      <c r="L187" s="50"/>
      <c r="M187" s="50"/>
      <c r="N187" s="50"/>
      <c r="O187" s="50"/>
      <c r="P187" s="50"/>
      <c r="Q187" s="57"/>
      <c r="R187" s="58"/>
      <c r="S187" s="58"/>
      <c r="T187" s="58"/>
      <c r="U187" s="58"/>
      <c r="V187" s="256"/>
      <c r="W187" s="59"/>
      <c r="X187" s="60"/>
      <c r="Y187" s="27"/>
      <c r="Z187" s="27"/>
      <c r="AA187" s="27"/>
      <c r="AB187" s="27"/>
      <c r="AC187" s="27"/>
      <c r="AD187" s="26"/>
      <c r="AE187" s="9"/>
    </row>
    <row r="188" spans="1:31" ht="27.75" customHeight="1">
      <c r="A188" s="14">
        <v>180</v>
      </c>
      <c r="B188" s="300"/>
      <c r="C188" s="16"/>
      <c r="D188" s="257"/>
      <c r="E188" s="301"/>
      <c r="F188" s="303"/>
      <c r="G188" s="302"/>
      <c r="H188" s="18"/>
      <c r="I188" s="50"/>
      <c r="J188" s="50"/>
      <c r="K188" s="50"/>
      <c r="L188" s="50"/>
      <c r="M188" s="50"/>
      <c r="N188" s="50"/>
      <c r="O188" s="50"/>
      <c r="P188" s="50"/>
      <c r="Q188" s="57"/>
      <c r="R188" s="58"/>
      <c r="S188" s="58"/>
      <c r="T188" s="58"/>
      <c r="U188" s="58"/>
      <c r="V188" s="256"/>
      <c r="W188" s="59"/>
      <c r="X188" s="60"/>
      <c r="Y188" s="27"/>
      <c r="Z188" s="27"/>
      <c r="AA188" s="27"/>
      <c r="AB188" s="27"/>
      <c r="AC188" s="27"/>
      <c r="AD188" s="26"/>
      <c r="AE188" s="9"/>
    </row>
    <row r="189" spans="1:31" ht="27.75" customHeight="1">
      <c r="A189" s="14">
        <v>181</v>
      </c>
      <c r="B189" s="300"/>
      <c r="C189" s="16"/>
      <c r="D189" s="257"/>
      <c r="E189" s="301"/>
      <c r="F189" s="303"/>
      <c r="G189" s="302"/>
      <c r="H189" s="18"/>
      <c r="I189" s="50"/>
      <c r="J189" s="50"/>
      <c r="K189" s="50"/>
      <c r="L189" s="50"/>
      <c r="M189" s="50"/>
      <c r="N189" s="50"/>
      <c r="O189" s="50"/>
      <c r="P189" s="50"/>
      <c r="Q189" s="57"/>
      <c r="R189" s="58"/>
      <c r="S189" s="58"/>
      <c r="T189" s="58"/>
      <c r="U189" s="58"/>
      <c r="V189" s="256"/>
      <c r="W189" s="59"/>
      <c r="X189" s="60"/>
      <c r="Y189" s="27"/>
      <c r="Z189" s="27"/>
      <c r="AA189" s="27"/>
      <c r="AB189" s="27"/>
      <c r="AC189" s="27"/>
      <c r="AD189" s="26"/>
      <c r="AE189" s="9"/>
    </row>
    <row r="190" spans="1:31" ht="27.75" customHeight="1">
      <c r="A190" s="14">
        <v>182</v>
      </c>
      <c r="B190" s="300"/>
      <c r="C190" s="16"/>
      <c r="D190" s="257"/>
      <c r="E190" s="301"/>
      <c r="F190" s="303"/>
      <c r="G190" s="302"/>
      <c r="H190" s="18"/>
      <c r="I190" s="50"/>
      <c r="J190" s="50"/>
      <c r="K190" s="50"/>
      <c r="L190" s="50"/>
      <c r="M190" s="50"/>
      <c r="N190" s="50"/>
      <c r="O190" s="50"/>
      <c r="P190" s="50"/>
      <c r="Q190" s="57"/>
      <c r="R190" s="58"/>
      <c r="S190" s="58"/>
      <c r="T190" s="58"/>
      <c r="U190" s="58"/>
      <c r="V190" s="256"/>
      <c r="W190" s="59"/>
      <c r="X190" s="60"/>
      <c r="Y190" s="27"/>
      <c r="Z190" s="27"/>
      <c r="AA190" s="27"/>
      <c r="AB190" s="27"/>
      <c r="AC190" s="27"/>
      <c r="AD190" s="26"/>
      <c r="AE190" s="9"/>
    </row>
    <row r="191" spans="1:31" ht="27.75" customHeight="1">
      <c r="A191" s="14">
        <v>183</v>
      </c>
      <c r="B191" s="300"/>
      <c r="C191" s="16"/>
      <c r="D191" s="257"/>
      <c r="E191" s="301"/>
      <c r="F191" s="303"/>
      <c r="G191" s="302"/>
      <c r="H191" s="18"/>
      <c r="I191" s="50"/>
      <c r="J191" s="50"/>
      <c r="K191" s="50"/>
      <c r="L191" s="50"/>
      <c r="M191" s="50"/>
      <c r="N191" s="50"/>
      <c r="O191" s="50"/>
      <c r="P191" s="50"/>
      <c r="Q191" s="57"/>
      <c r="R191" s="58"/>
      <c r="S191" s="58"/>
      <c r="T191" s="58"/>
      <c r="U191" s="58"/>
      <c r="V191" s="256"/>
      <c r="W191" s="59"/>
      <c r="X191" s="60"/>
      <c r="Y191" s="27"/>
      <c r="Z191" s="27"/>
      <c r="AA191" s="27"/>
      <c r="AB191" s="27"/>
      <c r="AC191" s="27"/>
      <c r="AD191" s="26"/>
      <c r="AE191" s="9"/>
    </row>
    <row r="192" spans="1:31" ht="27.75" customHeight="1">
      <c r="A192" s="14">
        <v>184</v>
      </c>
      <c r="B192" s="300"/>
      <c r="C192" s="16"/>
      <c r="D192" s="257"/>
      <c r="E192" s="301"/>
      <c r="F192" s="303"/>
      <c r="G192" s="302"/>
      <c r="H192" s="18"/>
      <c r="I192" s="50"/>
      <c r="J192" s="50"/>
      <c r="K192" s="50"/>
      <c r="L192" s="50"/>
      <c r="M192" s="50"/>
      <c r="N192" s="50"/>
      <c r="O192" s="50"/>
      <c r="P192" s="50"/>
      <c r="Q192" s="57"/>
      <c r="R192" s="58"/>
      <c r="S192" s="58"/>
      <c r="T192" s="58"/>
      <c r="U192" s="58"/>
      <c r="V192" s="256"/>
      <c r="W192" s="59"/>
      <c r="X192" s="60"/>
      <c r="Y192" s="27"/>
      <c r="Z192" s="27"/>
      <c r="AA192" s="27"/>
      <c r="AB192" s="27"/>
      <c r="AC192" s="27"/>
      <c r="AD192" s="26"/>
      <c r="AE192" s="9"/>
    </row>
    <row r="193" spans="1:31" ht="27.75" customHeight="1">
      <c r="A193" s="14">
        <v>185</v>
      </c>
      <c r="B193" s="300"/>
      <c r="C193" s="16"/>
      <c r="D193" s="257"/>
      <c r="E193" s="301"/>
      <c r="F193" s="303"/>
      <c r="G193" s="302"/>
      <c r="H193" s="18"/>
      <c r="I193" s="50"/>
      <c r="J193" s="50"/>
      <c r="K193" s="50"/>
      <c r="L193" s="50"/>
      <c r="M193" s="50"/>
      <c r="N193" s="50"/>
      <c r="O193" s="50"/>
      <c r="P193" s="50"/>
      <c r="Q193" s="57"/>
      <c r="R193" s="58"/>
      <c r="S193" s="58"/>
      <c r="T193" s="58"/>
      <c r="U193" s="58"/>
      <c r="V193" s="256"/>
      <c r="W193" s="59"/>
      <c r="X193" s="60"/>
      <c r="Y193" s="27"/>
      <c r="Z193" s="27"/>
      <c r="AA193" s="27"/>
      <c r="AB193" s="27"/>
      <c r="AC193" s="27"/>
      <c r="AD193" s="26"/>
      <c r="AE193" s="9"/>
    </row>
    <row r="194" spans="1:31" ht="27.75" customHeight="1">
      <c r="A194" s="14">
        <v>186</v>
      </c>
      <c r="B194" s="300"/>
      <c r="C194" s="16"/>
      <c r="D194" s="257"/>
      <c r="E194" s="301"/>
      <c r="F194" s="303"/>
      <c r="G194" s="302"/>
      <c r="H194" s="18"/>
      <c r="I194" s="50"/>
      <c r="J194" s="50"/>
      <c r="K194" s="50"/>
      <c r="L194" s="50"/>
      <c r="M194" s="50"/>
      <c r="N194" s="50"/>
      <c r="O194" s="50"/>
      <c r="P194" s="50"/>
      <c r="Q194" s="57"/>
      <c r="R194" s="58"/>
      <c r="S194" s="58"/>
      <c r="T194" s="58"/>
      <c r="U194" s="58"/>
      <c r="V194" s="256"/>
      <c r="W194" s="59"/>
      <c r="X194" s="60"/>
      <c r="Y194" s="27"/>
      <c r="Z194" s="27"/>
      <c r="AA194" s="27"/>
      <c r="AB194" s="27"/>
      <c r="AC194" s="27"/>
      <c r="AD194" s="26"/>
      <c r="AE194" s="9"/>
    </row>
    <row r="195" spans="1:31" ht="27.75" customHeight="1">
      <c r="A195" s="14">
        <v>187</v>
      </c>
      <c r="B195" s="300"/>
      <c r="C195" s="16"/>
      <c r="D195" s="257"/>
      <c r="E195" s="301"/>
      <c r="F195" s="303"/>
      <c r="G195" s="302"/>
      <c r="H195" s="18"/>
      <c r="I195" s="50"/>
      <c r="J195" s="50"/>
      <c r="K195" s="50"/>
      <c r="L195" s="50"/>
      <c r="M195" s="50"/>
      <c r="N195" s="50"/>
      <c r="O195" s="50"/>
      <c r="P195" s="50"/>
      <c r="Q195" s="57"/>
      <c r="R195" s="58"/>
      <c r="S195" s="58"/>
      <c r="T195" s="58"/>
      <c r="U195" s="58"/>
      <c r="V195" s="256"/>
      <c r="W195" s="59"/>
      <c r="X195" s="60"/>
      <c r="Y195" s="27"/>
      <c r="Z195" s="27"/>
      <c r="AA195" s="27"/>
      <c r="AB195" s="27"/>
      <c r="AC195" s="27"/>
      <c r="AD195" s="26"/>
      <c r="AE195" s="9"/>
    </row>
    <row r="196" spans="1:31" ht="27.75" customHeight="1">
      <c r="A196" s="14">
        <v>188</v>
      </c>
      <c r="B196" s="300"/>
      <c r="C196" s="16"/>
      <c r="D196" s="257"/>
      <c r="E196" s="301"/>
      <c r="F196" s="303"/>
      <c r="G196" s="302"/>
      <c r="H196" s="18"/>
      <c r="I196" s="50"/>
      <c r="J196" s="50"/>
      <c r="K196" s="50"/>
      <c r="L196" s="50"/>
      <c r="M196" s="50"/>
      <c r="N196" s="50"/>
      <c r="O196" s="50"/>
      <c r="P196" s="50"/>
      <c r="Q196" s="57"/>
      <c r="R196" s="58"/>
      <c r="S196" s="58"/>
      <c r="T196" s="58"/>
      <c r="U196" s="58"/>
      <c r="V196" s="256"/>
      <c r="W196" s="59"/>
      <c r="X196" s="60"/>
      <c r="Y196" s="27"/>
      <c r="Z196" s="27"/>
      <c r="AA196" s="27"/>
      <c r="AB196" s="27"/>
      <c r="AC196" s="27"/>
      <c r="AD196" s="26"/>
      <c r="AE196" s="9"/>
    </row>
    <row r="197" spans="1:31" ht="27.75" customHeight="1">
      <c r="A197" s="14">
        <v>189</v>
      </c>
      <c r="B197" s="300"/>
      <c r="C197" s="16"/>
      <c r="D197" s="257"/>
      <c r="E197" s="301"/>
      <c r="F197" s="303"/>
      <c r="G197" s="302"/>
      <c r="H197" s="18"/>
      <c r="I197" s="50"/>
      <c r="J197" s="50"/>
      <c r="K197" s="50"/>
      <c r="L197" s="50"/>
      <c r="M197" s="50"/>
      <c r="N197" s="50"/>
      <c r="O197" s="50"/>
      <c r="P197" s="50"/>
      <c r="Q197" s="57"/>
      <c r="R197" s="58"/>
      <c r="S197" s="58"/>
      <c r="T197" s="58"/>
      <c r="U197" s="58"/>
      <c r="V197" s="256"/>
      <c r="W197" s="59"/>
      <c r="X197" s="60"/>
      <c r="Y197" s="27"/>
      <c r="Z197" s="27"/>
      <c r="AA197" s="27"/>
      <c r="AB197" s="27"/>
      <c r="AC197" s="27"/>
      <c r="AD197" s="26"/>
      <c r="AE197" s="9"/>
    </row>
    <row r="198" spans="1:31" ht="27.75" customHeight="1">
      <c r="A198" s="14">
        <v>190</v>
      </c>
      <c r="B198" s="300"/>
      <c r="C198" s="16"/>
      <c r="D198" s="257"/>
      <c r="E198" s="301"/>
      <c r="F198" s="303"/>
      <c r="G198" s="302"/>
      <c r="H198" s="18"/>
      <c r="I198" s="50"/>
      <c r="J198" s="50"/>
      <c r="K198" s="50"/>
      <c r="L198" s="50"/>
      <c r="M198" s="50"/>
      <c r="N198" s="50"/>
      <c r="O198" s="50"/>
      <c r="P198" s="50"/>
      <c r="Q198" s="57"/>
      <c r="R198" s="58"/>
      <c r="S198" s="58"/>
      <c r="T198" s="58"/>
      <c r="U198" s="58"/>
      <c r="V198" s="256"/>
      <c r="W198" s="59"/>
      <c r="X198" s="60"/>
      <c r="Y198" s="27"/>
      <c r="Z198" s="27"/>
      <c r="AA198" s="27"/>
      <c r="AB198" s="27"/>
      <c r="AC198" s="27"/>
      <c r="AD198" s="26"/>
      <c r="AE198" s="9"/>
    </row>
    <row r="199" spans="1:31" ht="27.75" customHeight="1">
      <c r="A199" s="14">
        <v>191</v>
      </c>
      <c r="B199" s="300"/>
      <c r="C199" s="16"/>
      <c r="D199" s="257"/>
      <c r="E199" s="301"/>
      <c r="F199" s="303"/>
      <c r="G199" s="302"/>
      <c r="H199" s="18"/>
      <c r="I199" s="50"/>
      <c r="J199" s="50"/>
      <c r="K199" s="50"/>
      <c r="L199" s="50"/>
      <c r="M199" s="50"/>
      <c r="N199" s="50"/>
      <c r="O199" s="50"/>
      <c r="P199" s="50"/>
      <c r="Q199" s="57"/>
      <c r="R199" s="58"/>
      <c r="S199" s="58"/>
      <c r="T199" s="58"/>
      <c r="U199" s="58"/>
      <c r="V199" s="256"/>
      <c r="W199" s="59"/>
      <c r="X199" s="60"/>
      <c r="Y199" s="27"/>
      <c r="Z199" s="27"/>
      <c r="AA199" s="27"/>
      <c r="AB199" s="27"/>
      <c r="AC199" s="27"/>
      <c r="AD199" s="26"/>
      <c r="AE199" s="9"/>
    </row>
    <row r="200" spans="1:31" ht="27.75" customHeight="1">
      <c r="A200" s="14">
        <v>192</v>
      </c>
      <c r="B200" s="300"/>
      <c r="C200" s="16"/>
      <c r="D200" s="257"/>
      <c r="E200" s="301"/>
      <c r="F200" s="303"/>
      <c r="G200" s="302"/>
      <c r="H200" s="18"/>
      <c r="I200" s="50"/>
      <c r="J200" s="50"/>
      <c r="K200" s="50"/>
      <c r="L200" s="50"/>
      <c r="M200" s="50"/>
      <c r="N200" s="50"/>
      <c r="O200" s="50"/>
      <c r="P200" s="50"/>
      <c r="Q200" s="57"/>
      <c r="R200" s="58"/>
      <c r="S200" s="58"/>
      <c r="T200" s="58"/>
      <c r="U200" s="58"/>
      <c r="V200" s="256"/>
      <c r="W200" s="59"/>
      <c r="X200" s="60"/>
      <c r="Y200" s="27"/>
      <c r="Z200" s="27"/>
      <c r="AA200" s="27"/>
      <c r="AB200" s="27"/>
      <c r="AC200" s="27"/>
      <c r="AD200" s="26"/>
      <c r="AE200" s="9"/>
    </row>
    <row r="201" spans="1:31" ht="27.75" customHeight="1">
      <c r="A201" s="14">
        <v>193</v>
      </c>
      <c r="B201" s="300"/>
      <c r="C201" s="16"/>
      <c r="D201" s="257"/>
      <c r="E201" s="301"/>
      <c r="F201" s="303"/>
      <c r="G201" s="302"/>
      <c r="H201" s="18"/>
      <c r="I201" s="50"/>
      <c r="J201" s="50"/>
      <c r="K201" s="50"/>
      <c r="L201" s="50"/>
      <c r="M201" s="50"/>
      <c r="N201" s="50"/>
      <c r="O201" s="50"/>
      <c r="P201" s="50"/>
      <c r="Q201" s="57"/>
      <c r="R201" s="58"/>
      <c r="S201" s="58"/>
      <c r="T201" s="58"/>
      <c r="U201" s="58"/>
      <c r="V201" s="256"/>
      <c r="W201" s="59"/>
      <c r="X201" s="60"/>
      <c r="Y201" s="27"/>
      <c r="Z201" s="27"/>
      <c r="AA201" s="27"/>
      <c r="AB201" s="27"/>
      <c r="AC201" s="27"/>
      <c r="AD201" s="26"/>
      <c r="AE201" s="9"/>
    </row>
    <row r="202" spans="1:31" ht="27.75" customHeight="1">
      <c r="A202" s="14">
        <v>194</v>
      </c>
      <c r="B202" s="300"/>
      <c r="C202" s="16"/>
      <c r="D202" s="257"/>
      <c r="E202" s="301"/>
      <c r="F202" s="303"/>
      <c r="G202" s="302"/>
      <c r="H202" s="18"/>
      <c r="I202" s="50"/>
      <c r="J202" s="50"/>
      <c r="K202" s="50"/>
      <c r="L202" s="50"/>
      <c r="M202" s="50"/>
      <c r="N202" s="50"/>
      <c r="O202" s="50"/>
      <c r="P202" s="50"/>
      <c r="Q202" s="57"/>
      <c r="R202" s="58"/>
      <c r="S202" s="58"/>
      <c r="T202" s="58"/>
      <c r="U202" s="58"/>
      <c r="V202" s="256"/>
      <c r="W202" s="59"/>
      <c r="X202" s="60"/>
      <c r="Y202" s="27"/>
      <c r="Z202" s="27"/>
      <c r="AA202" s="27"/>
      <c r="AB202" s="27"/>
      <c r="AC202" s="27"/>
      <c r="AD202" s="26"/>
      <c r="AE202" s="9"/>
    </row>
    <row r="203" spans="1:31" ht="27.75" customHeight="1">
      <c r="A203" s="14">
        <v>195</v>
      </c>
      <c r="B203" s="300"/>
      <c r="C203" s="16"/>
      <c r="D203" s="257"/>
      <c r="E203" s="301"/>
      <c r="F203" s="303"/>
      <c r="G203" s="302"/>
      <c r="H203" s="18"/>
      <c r="I203" s="50"/>
      <c r="J203" s="50"/>
      <c r="K203" s="50"/>
      <c r="L203" s="50"/>
      <c r="M203" s="50"/>
      <c r="N203" s="50"/>
      <c r="O203" s="50"/>
      <c r="P203" s="50"/>
      <c r="Q203" s="57"/>
      <c r="R203" s="58"/>
      <c r="S203" s="58"/>
      <c r="T203" s="58"/>
      <c r="U203" s="58"/>
      <c r="V203" s="256"/>
      <c r="W203" s="59"/>
      <c r="X203" s="60"/>
      <c r="Y203" s="27"/>
      <c r="Z203" s="27"/>
      <c r="AA203" s="27"/>
      <c r="AB203" s="27"/>
      <c r="AC203" s="27"/>
      <c r="AD203" s="26"/>
      <c r="AE203" s="9"/>
    </row>
    <row r="204" spans="1:31" ht="27.75" customHeight="1">
      <c r="A204" s="14">
        <v>196</v>
      </c>
      <c r="B204" s="300"/>
      <c r="C204" s="16"/>
      <c r="D204" s="257"/>
      <c r="E204" s="301"/>
      <c r="F204" s="303"/>
      <c r="G204" s="302"/>
      <c r="H204" s="18"/>
      <c r="I204" s="50"/>
      <c r="J204" s="50"/>
      <c r="K204" s="50"/>
      <c r="L204" s="50"/>
      <c r="M204" s="50"/>
      <c r="N204" s="50"/>
      <c r="O204" s="50"/>
      <c r="P204" s="50"/>
      <c r="Q204" s="57"/>
      <c r="R204" s="58"/>
      <c r="S204" s="58"/>
      <c r="T204" s="58"/>
      <c r="U204" s="58"/>
      <c r="V204" s="256"/>
      <c r="W204" s="59"/>
      <c r="X204" s="60"/>
      <c r="Y204" s="27"/>
      <c r="Z204" s="27"/>
      <c r="AA204" s="27"/>
      <c r="AB204" s="27"/>
      <c r="AC204" s="27"/>
      <c r="AD204" s="26"/>
      <c r="AE204" s="9"/>
    </row>
    <row r="205" spans="1:31" ht="27.75" customHeight="1">
      <c r="A205" s="14">
        <v>197</v>
      </c>
      <c r="B205" s="300"/>
      <c r="C205" s="16"/>
      <c r="D205" s="257"/>
      <c r="E205" s="301"/>
      <c r="F205" s="303"/>
      <c r="G205" s="302"/>
      <c r="H205" s="18"/>
      <c r="I205" s="50"/>
      <c r="J205" s="50"/>
      <c r="K205" s="50"/>
      <c r="L205" s="50"/>
      <c r="M205" s="50"/>
      <c r="N205" s="50"/>
      <c r="O205" s="50"/>
      <c r="P205" s="50"/>
      <c r="Q205" s="57"/>
      <c r="R205" s="58"/>
      <c r="S205" s="58"/>
      <c r="T205" s="58"/>
      <c r="U205" s="58"/>
      <c r="V205" s="256"/>
      <c r="W205" s="59"/>
      <c r="X205" s="60"/>
      <c r="Y205" s="27"/>
      <c r="Z205" s="27"/>
      <c r="AA205" s="27"/>
      <c r="AB205" s="27"/>
      <c r="AC205" s="27"/>
      <c r="AD205" s="26"/>
      <c r="AE205" s="9"/>
    </row>
    <row r="206" spans="1:31" ht="27.75" customHeight="1">
      <c r="A206" s="14">
        <v>198</v>
      </c>
      <c r="B206" s="300"/>
      <c r="C206" s="16"/>
      <c r="D206" s="257"/>
      <c r="E206" s="301"/>
      <c r="F206" s="303"/>
      <c r="G206" s="302"/>
      <c r="H206" s="18"/>
      <c r="I206" s="50"/>
      <c r="J206" s="50"/>
      <c r="K206" s="50"/>
      <c r="L206" s="50"/>
      <c r="M206" s="50"/>
      <c r="N206" s="50"/>
      <c r="O206" s="50"/>
      <c r="P206" s="50"/>
      <c r="Q206" s="57"/>
      <c r="R206" s="58"/>
      <c r="S206" s="58"/>
      <c r="T206" s="58"/>
      <c r="U206" s="58"/>
      <c r="V206" s="256"/>
      <c r="W206" s="59"/>
      <c r="X206" s="60"/>
      <c r="Y206" s="27"/>
      <c r="Z206" s="27"/>
      <c r="AA206" s="27"/>
      <c r="AB206" s="27"/>
      <c r="AC206" s="27"/>
      <c r="AD206" s="26"/>
      <c r="AE206" s="9"/>
    </row>
    <row r="207" spans="1:31" ht="27.75" customHeight="1">
      <c r="A207" s="14">
        <v>199</v>
      </c>
      <c r="B207" s="300"/>
      <c r="C207" s="16"/>
      <c r="D207" s="257"/>
      <c r="E207" s="301"/>
      <c r="F207" s="303"/>
      <c r="G207" s="302"/>
      <c r="H207" s="18"/>
      <c r="I207" s="50"/>
      <c r="J207" s="50"/>
      <c r="K207" s="50"/>
      <c r="L207" s="50"/>
      <c r="M207" s="50"/>
      <c r="N207" s="50"/>
      <c r="O207" s="50"/>
      <c r="P207" s="50"/>
      <c r="Q207" s="57"/>
      <c r="R207" s="58"/>
      <c r="S207" s="58"/>
      <c r="T207" s="58"/>
      <c r="U207" s="58"/>
      <c r="V207" s="256"/>
      <c r="W207" s="59"/>
      <c r="X207" s="60"/>
      <c r="Y207" s="27"/>
      <c r="Z207" s="27"/>
      <c r="AA207" s="27"/>
      <c r="AB207" s="27"/>
      <c r="AC207" s="27"/>
      <c r="AD207" s="26"/>
      <c r="AE207" s="9"/>
    </row>
    <row r="208" spans="1:31" ht="27.75" customHeight="1">
      <c r="A208" s="14">
        <v>200</v>
      </c>
      <c r="B208" s="300"/>
      <c r="C208" s="16"/>
      <c r="D208" s="257"/>
      <c r="E208" s="301"/>
      <c r="F208" s="303"/>
      <c r="G208" s="302"/>
      <c r="H208" s="18"/>
      <c r="I208" s="50"/>
      <c r="J208" s="50"/>
      <c r="K208" s="50"/>
      <c r="L208" s="50"/>
      <c r="M208" s="50"/>
      <c r="N208" s="50"/>
      <c r="O208" s="50"/>
      <c r="P208" s="50"/>
      <c r="Q208" s="57"/>
      <c r="R208" s="58"/>
      <c r="S208" s="58"/>
      <c r="T208" s="58"/>
      <c r="U208" s="58"/>
      <c r="V208" s="256"/>
      <c r="W208" s="59"/>
      <c r="X208" s="60"/>
      <c r="Y208" s="27"/>
      <c r="Z208" s="27"/>
      <c r="AA208" s="27"/>
      <c r="AB208" s="27"/>
      <c r="AC208" s="27"/>
      <c r="AD208" s="26"/>
      <c r="AE208" s="9"/>
    </row>
    <row r="209" spans="1:31" ht="27.75" customHeight="1">
      <c r="A209" s="14">
        <v>201</v>
      </c>
      <c r="B209" s="300"/>
      <c r="C209" s="16"/>
      <c r="D209" s="257"/>
      <c r="E209" s="301"/>
      <c r="F209" s="303"/>
      <c r="G209" s="302"/>
      <c r="H209" s="18"/>
      <c r="I209" s="50"/>
      <c r="J209" s="50"/>
      <c r="K209" s="50"/>
      <c r="L209" s="50"/>
      <c r="M209" s="50"/>
      <c r="N209" s="50"/>
      <c r="O209" s="50"/>
      <c r="P209" s="50"/>
      <c r="Q209" s="57"/>
      <c r="R209" s="58"/>
      <c r="S209" s="58"/>
      <c r="T209" s="58"/>
      <c r="U209" s="58"/>
      <c r="V209" s="256"/>
      <c r="W209" s="59"/>
      <c r="X209" s="60"/>
      <c r="Y209" s="27"/>
      <c r="Z209" s="27"/>
      <c r="AA209" s="27"/>
      <c r="AB209" s="27"/>
      <c r="AC209" s="27"/>
      <c r="AD209" s="26"/>
      <c r="AE209" s="9"/>
    </row>
    <row r="210" spans="1:31" ht="27.75" customHeight="1">
      <c r="A210" s="14">
        <v>202</v>
      </c>
      <c r="B210" s="300"/>
      <c r="C210" s="16"/>
      <c r="D210" s="257"/>
      <c r="E210" s="301"/>
      <c r="F210" s="303"/>
      <c r="G210" s="302"/>
      <c r="H210" s="18"/>
      <c r="I210" s="50"/>
      <c r="J210" s="50"/>
      <c r="K210" s="50"/>
      <c r="L210" s="50"/>
      <c r="M210" s="50"/>
      <c r="N210" s="50"/>
      <c r="O210" s="50"/>
      <c r="P210" s="50"/>
      <c r="Q210" s="57"/>
      <c r="R210" s="58"/>
      <c r="S210" s="58"/>
      <c r="T210" s="58"/>
      <c r="U210" s="58"/>
      <c r="V210" s="256"/>
      <c r="W210" s="59"/>
      <c r="X210" s="60"/>
      <c r="Y210" s="27"/>
      <c r="Z210" s="27"/>
      <c r="AA210" s="27"/>
      <c r="AB210" s="27"/>
      <c r="AC210" s="27"/>
      <c r="AD210" s="26"/>
      <c r="AE210" s="9"/>
    </row>
    <row r="211" spans="1:31" ht="27.75" customHeight="1">
      <c r="A211" s="14">
        <v>203</v>
      </c>
      <c r="B211" s="300"/>
      <c r="C211" s="16"/>
      <c r="D211" s="257"/>
      <c r="E211" s="301"/>
      <c r="F211" s="303"/>
      <c r="G211" s="302"/>
      <c r="H211" s="18"/>
      <c r="I211" s="50"/>
      <c r="J211" s="50"/>
      <c r="K211" s="50"/>
      <c r="L211" s="50"/>
      <c r="M211" s="50"/>
      <c r="N211" s="50"/>
      <c r="O211" s="50"/>
      <c r="P211" s="50"/>
      <c r="Q211" s="57"/>
      <c r="R211" s="58"/>
      <c r="S211" s="58"/>
      <c r="T211" s="58"/>
      <c r="U211" s="58"/>
      <c r="V211" s="256"/>
      <c r="W211" s="59"/>
      <c r="X211" s="60"/>
      <c r="Y211" s="27"/>
      <c r="Z211" s="27"/>
      <c r="AA211" s="27"/>
      <c r="AB211" s="27"/>
      <c r="AC211" s="27"/>
      <c r="AD211" s="26"/>
      <c r="AE211" s="9"/>
    </row>
    <row r="212" spans="1:31" ht="27.75" customHeight="1">
      <c r="A212" s="14">
        <v>204</v>
      </c>
      <c r="B212" s="300"/>
      <c r="C212" s="16"/>
      <c r="D212" s="257"/>
      <c r="E212" s="301"/>
      <c r="F212" s="303"/>
      <c r="G212" s="302"/>
      <c r="H212" s="18"/>
      <c r="I212" s="50"/>
      <c r="J212" s="50"/>
      <c r="K212" s="50"/>
      <c r="L212" s="50"/>
      <c r="M212" s="50"/>
      <c r="N212" s="50"/>
      <c r="O212" s="50"/>
      <c r="P212" s="50"/>
      <c r="Q212" s="57"/>
      <c r="R212" s="58"/>
      <c r="S212" s="58"/>
      <c r="T212" s="58"/>
      <c r="U212" s="58"/>
      <c r="V212" s="256"/>
      <c r="W212" s="59"/>
      <c r="X212" s="60"/>
      <c r="Y212" s="27"/>
      <c r="Z212" s="27"/>
      <c r="AA212" s="27"/>
      <c r="AB212" s="27"/>
      <c r="AC212" s="27"/>
      <c r="AD212" s="26"/>
      <c r="AE212" s="9"/>
    </row>
    <row r="213" spans="1:31" ht="27.75" customHeight="1">
      <c r="A213" s="14">
        <v>205</v>
      </c>
      <c r="B213" s="300"/>
      <c r="C213" s="16"/>
      <c r="D213" s="257"/>
      <c r="E213" s="301"/>
      <c r="F213" s="303"/>
      <c r="G213" s="302"/>
      <c r="H213" s="18"/>
      <c r="I213" s="50"/>
      <c r="J213" s="50"/>
      <c r="K213" s="50"/>
      <c r="L213" s="50"/>
      <c r="M213" s="50"/>
      <c r="N213" s="50"/>
      <c r="O213" s="50"/>
      <c r="P213" s="50"/>
      <c r="Q213" s="57"/>
      <c r="R213" s="58"/>
      <c r="S213" s="58"/>
      <c r="T213" s="58"/>
      <c r="U213" s="58"/>
      <c r="V213" s="256"/>
      <c r="W213" s="59"/>
      <c r="X213" s="60"/>
      <c r="Y213" s="27"/>
      <c r="Z213" s="27"/>
      <c r="AA213" s="27"/>
      <c r="AB213" s="27"/>
      <c r="AC213" s="27"/>
      <c r="AD213" s="26"/>
      <c r="AE213" s="9"/>
    </row>
    <row r="214" spans="1:31" ht="27.75" customHeight="1">
      <c r="A214" s="14">
        <v>206</v>
      </c>
      <c r="B214" s="300"/>
      <c r="C214" s="16"/>
      <c r="D214" s="257"/>
      <c r="E214" s="301"/>
      <c r="F214" s="303"/>
      <c r="G214" s="302"/>
      <c r="H214" s="18"/>
      <c r="I214" s="50"/>
      <c r="J214" s="50"/>
      <c r="K214" s="50"/>
      <c r="L214" s="50"/>
      <c r="M214" s="50"/>
      <c r="N214" s="50"/>
      <c r="O214" s="50"/>
      <c r="P214" s="50"/>
      <c r="Q214" s="57"/>
      <c r="R214" s="58"/>
      <c r="S214" s="58"/>
      <c r="T214" s="58"/>
      <c r="U214" s="58"/>
      <c r="V214" s="256"/>
      <c r="W214" s="59"/>
      <c r="X214" s="60"/>
      <c r="Y214" s="27"/>
      <c r="Z214" s="27"/>
      <c r="AA214" s="27"/>
      <c r="AB214" s="27"/>
      <c r="AC214" s="27"/>
      <c r="AD214" s="26"/>
      <c r="AE214" s="9"/>
    </row>
    <row r="215" spans="1:31" ht="27.75" customHeight="1">
      <c r="A215" s="14">
        <v>207</v>
      </c>
      <c r="B215" s="300"/>
      <c r="C215" s="16"/>
      <c r="D215" s="257"/>
      <c r="E215" s="301"/>
      <c r="F215" s="303"/>
      <c r="G215" s="302"/>
      <c r="H215" s="18"/>
      <c r="I215" s="50"/>
      <c r="J215" s="50"/>
      <c r="K215" s="50"/>
      <c r="L215" s="50"/>
      <c r="M215" s="50"/>
      <c r="N215" s="50"/>
      <c r="O215" s="50"/>
      <c r="P215" s="50"/>
      <c r="Q215" s="57"/>
      <c r="R215" s="58"/>
      <c r="S215" s="58"/>
      <c r="T215" s="58"/>
      <c r="U215" s="58"/>
      <c r="V215" s="256"/>
      <c r="W215" s="59"/>
      <c r="X215" s="60"/>
      <c r="Y215" s="27"/>
      <c r="Z215" s="27"/>
      <c r="AA215" s="27"/>
      <c r="AB215" s="27"/>
      <c r="AC215" s="27"/>
      <c r="AD215" s="26"/>
      <c r="AE215" s="9"/>
    </row>
    <row r="216" spans="1:31" ht="27.75" customHeight="1">
      <c r="A216" s="14">
        <v>208</v>
      </c>
      <c r="B216" s="300"/>
      <c r="C216" s="16"/>
      <c r="D216" s="257"/>
      <c r="E216" s="301"/>
      <c r="F216" s="303"/>
      <c r="G216" s="302"/>
      <c r="H216" s="18"/>
      <c r="I216" s="50"/>
      <c r="J216" s="50"/>
      <c r="K216" s="50"/>
      <c r="L216" s="50"/>
      <c r="M216" s="50"/>
      <c r="N216" s="50"/>
      <c r="O216" s="50"/>
      <c r="P216" s="50"/>
      <c r="Q216" s="57"/>
      <c r="R216" s="58"/>
      <c r="S216" s="58"/>
      <c r="T216" s="58"/>
      <c r="U216" s="58"/>
      <c r="V216" s="256"/>
      <c r="W216" s="59"/>
      <c r="X216" s="60"/>
      <c r="Y216" s="27"/>
      <c r="Z216" s="27"/>
      <c r="AA216" s="27"/>
      <c r="AB216" s="27"/>
      <c r="AC216" s="27"/>
      <c r="AD216" s="26"/>
      <c r="AE216" s="9"/>
    </row>
    <row r="217" spans="1:31" ht="27.75" customHeight="1">
      <c r="A217" s="14">
        <v>209</v>
      </c>
      <c r="B217" s="300"/>
      <c r="C217" s="16"/>
      <c r="D217" s="257"/>
      <c r="E217" s="301"/>
      <c r="F217" s="303"/>
      <c r="G217" s="302"/>
      <c r="H217" s="18"/>
      <c r="I217" s="50"/>
      <c r="J217" s="50"/>
      <c r="K217" s="50"/>
      <c r="L217" s="50"/>
      <c r="M217" s="50"/>
      <c r="N217" s="50"/>
      <c r="O217" s="50"/>
      <c r="P217" s="50"/>
      <c r="Q217" s="57"/>
      <c r="R217" s="58"/>
      <c r="S217" s="58"/>
      <c r="T217" s="58"/>
      <c r="U217" s="58"/>
      <c r="V217" s="256"/>
      <c r="W217" s="59"/>
      <c r="X217" s="60"/>
      <c r="Y217" s="27"/>
      <c r="Z217" s="27"/>
      <c r="AA217" s="27"/>
      <c r="AB217" s="27"/>
      <c r="AC217" s="27"/>
      <c r="AD217" s="26"/>
      <c r="AE217" s="9"/>
    </row>
    <row r="218" spans="1:31" ht="27.75" customHeight="1">
      <c r="A218" s="14">
        <v>210</v>
      </c>
      <c r="B218" s="300"/>
      <c r="C218" s="16"/>
      <c r="D218" s="257"/>
      <c r="E218" s="301"/>
      <c r="F218" s="303"/>
      <c r="G218" s="302"/>
      <c r="H218" s="18"/>
      <c r="I218" s="50"/>
      <c r="J218" s="50"/>
      <c r="K218" s="50"/>
      <c r="L218" s="50"/>
      <c r="M218" s="50"/>
      <c r="N218" s="50"/>
      <c r="O218" s="50"/>
      <c r="P218" s="50"/>
      <c r="Q218" s="57"/>
      <c r="R218" s="58"/>
      <c r="S218" s="58"/>
      <c r="T218" s="58"/>
      <c r="U218" s="58"/>
      <c r="V218" s="256"/>
      <c r="W218" s="59"/>
      <c r="X218" s="60"/>
      <c r="Y218" s="27"/>
      <c r="Z218" s="27"/>
      <c r="AA218" s="27"/>
      <c r="AB218" s="27"/>
      <c r="AC218" s="27"/>
      <c r="AD218" s="26"/>
      <c r="AE218" s="9"/>
    </row>
    <row r="219" spans="1:31" ht="27.75" customHeight="1">
      <c r="A219" s="14">
        <v>211</v>
      </c>
      <c r="B219" s="300"/>
      <c r="C219" s="16"/>
      <c r="D219" s="257"/>
      <c r="E219" s="301"/>
      <c r="F219" s="303"/>
      <c r="G219" s="302"/>
      <c r="H219" s="18"/>
      <c r="I219" s="50"/>
      <c r="J219" s="50"/>
      <c r="K219" s="50"/>
      <c r="L219" s="50"/>
      <c r="M219" s="50"/>
      <c r="N219" s="50"/>
      <c r="O219" s="50"/>
      <c r="P219" s="50"/>
      <c r="Q219" s="57"/>
      <c r="R219" s="58"/>
      <c r="S219" s="58"/>
      <c r="T219" s="58"/>
      <c r="U219" s="58"/>
      <c r="V219" s="256"/>
      <c r="W219" s="59"/>
      <c r="X219" s="60"/>
      <c r="Y219" s="27"/>
      <c r="Z219" s="27"/>
      <c r="AA219" s="27"/>
      <c r="AB219" s="27"/>
      <c r="AC219" s="27"/>
      <c r="AD219" s="26"/>
      <c r="AE219" s="9"/>
    </row>
    <row r="220" spans="1:31" ht="27.75" customHeight="1">
      <c r="A220" s="14">
        <v>212</v>
      </c>
      <c r="B220" s="300"/>
      <c r="C220" s="16"/>
      <c r="D220" s="257"/>
      <c r="E220" s="301"/>
      <c r="F220" s="303"/>
      <c r="G220" s="302"/>
      <c r="H220" s="18"/>
      <c r="I220" s="50"/>
      <c r="J220" s="50"/>
      <c r="K220" s="50"/>
      <c r="L220" s="50"/>
      <c r="M220" s="50"/>
      <c r="N220" s="50"/>
      <c r="O220" s="50"/>
      <c r="P220" s="50"/>
      <c r="Q220" s="57"/>
      <c r="R220" s="58"/>
      <c r="S220" s="58"/>
      <c r="T220" s="58"/>
      <c r="U220" s="58"/>
      <c r="V220" s="256"/>
      <c r="W220" s="59"/>
      <c r="X220" s="60"/>
      <c r="Y220" s="27"/>
      <c r="Z220" s="27"/>
      <c r="AA220" s="27"/>
      <c r="AB220" s="27"/>
      <c r="AC220" s="27"/>
      <c r="AD220" s="26"/>
      <c r="AE220" s="9"/>
    </row>
    <row r="221" spans="1:31" ht="27.75" customHeight="1">
      <c r="A221" s="14">
        <v>213</v>
      </c>
      <c r="B221" s="300"/>
      <c r="C221" s="16"/>
      <c r="D221" s="257"/>
      <c r="E221" s="301"/>
      <c r="F221" s="303"/>
      <c r="G221" s="302"/>
      <c r="H221" s="18"/>
      <c r="I221" s="50"/>
      <c r="J221" s="50"/>
      <c r="K221" s="50"/>
      <c r="L221" s="50"/>
      <c r="M221" s="50"/>
      <c r="N221" s="50"/>
      <c r="O221" s="50"/>
      <c r="P221" s="50"/>
      <c r="Q221" s="57"/>
      <c r="R221" s="58"/>
      <c r="S221" s="58"/>
      <c r="T221" s="58"/>
      <c r="U221" s="58"/>
      <c r="V221" s="256"/>
      <c r="W221" s="59"/>
      <c r="X221" s="60"/>
      <c r="Y221" s="27"/>
      <c r="Z221" s="27"/>
      <c r="AA221" s="27"/>
      <c r="AB221" s="27"/>
      <c r="AC221" s="27"/>
      <c r="AD221" s="26"/>
      <c r="AE221" s="9"/>
    </row>
    <row r="222" spans="1:31" ht="27.75" customHeight="1">
      <c r="A222" s="14">
        <v>214</v>
      </c>
      <c r="B222" s="300"/>
      <c r="C222" s="16"/>
      <c r="D222" s="257"/>
      <c r="E222" s="301"/>
      <c r="F222" s="303"/>
      <c r="G222" s="302"/>
      <c r="H222" s="18"/>
      <c r="I222" s="50"/>
      <c r="J222" s="50"/>
      <c r="K222" s="50"/>
      <c r="L222" s="50"/>
      <c r="M222" s="50"/>
      <c r="N222" s="50"/>
      <c r="O222" s="50"/>
      <c r="P222" s="50"/>
      <c r="Q222" s="57"/>
      <c r="R222" s="58"/>
      <c r="S222" s="58"/>
      <c r="T222" s="58"/>
      <c r="U222" s="58"/>
      <c r="V222" s="256"/>
      <c r="W222" s="59"/>
      <c r="X222" s="60"/>
      <c r="Y222" s="27"/>
      <c r="Z222" s="27"/>
      <c r="AA222" s="27"/>
      <c r="AB222" s="27"/>
      <c r="AC222" s="27"/>
      <c r="AD222" s="26"/>
      <c r="AE222" s="9"/>
    </row>
    <row r="223" spans="1:31" ht="27.75" customHeight="1">
      <c r="A223" s="14">
        <v>215</v>
      </c>
      <c r="B223" s="300"/>
      <c r="C223" s="16"/>
      <c r="D223" s="257"/>
      <c r="E223" s="301"/>
      <c r="F223" s="303"/>
      <c r="G223" s="302"/>
      <c r="H223" s="18"/>
      <c r="I223" s="50"/>
      <c r="J223" s="50"/>
      <c r="K223" s="50"/>
      <c r="L223" s="50"/>
      <c r="M223" s="50"/>
      <c r="N223" s="50"/>
      <c r="O223" s="50"/>
      <c r="P223" s="50"/>
      <c r="Q223" s="57"/>
      <c r="R223" s="58"/>
      <c r="S223" s="58"/>
      <c r="T223" s="58"/>
      <c r="U223" s="58"/>
      <c r="V223" s="256"/>
      <c r="W223" s="59"/>
      <c r="X223" s="60"/>
      <c r="Y223" s="27"/>
      <c r="Z223" s="27"/>
      <c r="AA223" s="27"/>
      <c r="AB223" s="27"/>
      <c r="AC223" s="27"/>
      <c r="AD223" s="26"/>
      <c r="AE223" s="9"/>
    </row>
    <row r="224" spans="1:31" ht="27.75" customHeight="1">
      <c r="A224" s="14">
        <v>216</v>
      </c>
      <c r="B224" s="300"/>
      <c r="C224" s="16"/>
      <c r="D224" s="257"/>
      <c r="E224" s="301"/>
      <c r="F224" s="303"/>
      <c r="G224" s="302"/>
      <c r="H224" s="18"/>
      <c r="I224" s="50"/>
      <c r="J224" s="50"/>
      <c r="K224" s="50"/>
      <c r="L224" s="50"/>
      <c r="M224" s="50"/>
      <c r="N224" s="50"/>
      <c r="O224" s="50"/>
      <c r="P224" s="50"/>
      <c r="Q224" s="57"/>
      <c r="R224" s="58"/>
      <c r="S224" s="58"/>
      <c r="T224" s="58"/>
      <c r="U224" s="58"/>
      <c r="V224" s="256"/>
      <c r="W224" s="59"/>
      <c r="X224" s="60"/>
      <c r="Y224" s="27"/>
      <c r="Z224" s="27"/>
      <c r="AA224" s="27"/>
      <c r="AB224" s="27"/>
      <c r="AC224" s="27"/>
      <c r="AD224" s="26"/>
      <c r="AE224" s="9"/>
    </row>
    <row r="225" spans="1:31" ht="27.75" customHeight="1">
      <c r="A225" s="14">
        <v>217</v>
      </c>
      <c r="B225" s="300"/>
      <c r="C225" s="16"/>
      <c r="D225" s="257"/>
      <c r="E225" s="301"/>
      <c r="F225" s="303"/>
      <c r="G225" s="302"/>
      <c r="H225" s="18"/>
      <c r="I225" s="50"/>
      <c r="J225" s="50"/>
      <c r="K225" s="50"/>
      <c r="L225" s="50"/>
      <c r="M225" s="50"/>
      <c r="N225" s="50"/>
      <c r="O225" s="50"/>
      <c r="P225" s="50"/>
      <c r="Q225" s="57"/>
      <c r="R225" s="58"/>
      <c r="S225" s="58"/>
      <c r="T225" s="58"/>
      <c r="U225" s="58"/>
      <c r="V225" s="256"/>
      <c r="W225" s="59"/>
      <c r="X225" s="60"/>
      <c r="Y225" s="27"/>
      <c r="Z225" s="27"/>
      <c r="AA225" s="27"/>
      <c r="AB225" s="27"/>
      <c r="AC225" s="27"/>
      <c r="AD225" s="26"/>
      <c r="AE225" s="9"/>
    </row>
    <row r="226" spans="1:31" ht="27.75" customHeight="1">
      <c r="A226" s="14">
        <v>218</v>
      </c>
      <c r="B226" s="300"/>
      <c r="C226" s="16"/>
      <c r="D226" s="257"/>
      <c r="E226" s="301"/>
      <c r="F226" s="303"/>
      <c r="G226" s="302"/>
      <c r="H226" s="18"/>
      <c r="I226" s="50"/>
      <c r="J226" s="50"/>
      <c r="K226" s="50"/>
      <c r="L226" s="50"/>
      <c r="M226" s="50"/>
      <c r="N226" s="50"/>
      <c r="O226" s="50"/>
      <c r="P226" s="50"/>
      <c r="Q226" s="57"/>
      <c r="R226" s="58"/>
      <c r="S226" s="58"/>
      <c r="T226" s="58"/>
      <c r="U226" s="58"/>
      <c r="V226" s="256"/>
      <c r="W226" s="59"/>
      <c r="X226" s="60"/>
      <c r="Y226" s="27"/>
      <c r="Z226" s="27"/>
      <c r="AA226" s="27"/>
      <c r="AB226" s="27"/>
      <c r="AC226" s="27"/>
      <c r="AD226" s="26"/>
      <c r="AE226" s="9"/>
    </row>
    <row r="227" spans="1:31" ht="27.75" customHeight="1">
      <c r="A227" s="14">
        <v>219</v>
      </c>
      <c r="B227" s="300"/>
      <c r="C227" s="16"/>
      <c r="D227" s="257"/>
      <c r="E227" s="301"/>
      <c r="F227" s="303"/>
      <c r="G227" s="302"/>
      <c r="H227" s="18"/>
      <c r="I227" s="50"/>
      <c r="J227" s="50"/>
      <c r="K227" s="50"/>
      <c r="L227" s="50"/>
      <c r="M227" s="50"/>
      <c r="N227" s="50"/>
      <c r="O227" s="50"/>
      <c r="P227" s="50"/>
      <c r="Q227" s="57"/>
      <c r="R227" s="58"/>
      <c r="S227" s="58"/>
      <c r="T227" s="58"/>
      <c r="U227" s="58"/>
      <c r="V227" s="256"/>
      <c r="W227" s="59"/>
      <c r="X227" s="60"/>
      <c r="Y227" s="27"/>
      <c r="Z227" s="27"/>
      <c r="AA227" s="27"/>
      <c r="AB227" s="27"/>
      <c r="AC227" s="27"/>
      <c r="AD227" s="26"/>
      <c r="AE227" s="9"/>
    </row>
    <row r="228" spans="1:31" ht="27.75" customHeight="1">
      <c r="A228" s="14">
        <v>220</v>
      </c>
      <c r="B228" s="300"/>
      <c r="C228" s="16"/>
      <c r="D228" s="257"/>
      <c r="E228" s="301"/>
      <c r="F228" s="303"/>
      <c r="G228" s="302"/>
      <c r="H228" s="18"/>
      <c r="I228" s="50"/>
      <c r="J228" s="50"/>
      <c r="K228" s="50"/>
      <c r="L228" s="50"/>
      <c r="M228" s="50"/>
      <c r="N228" s="50"/>
      <c r="O228" s="50"/>
      <c r="P228" s="50"/>
      <c r="Q228" s="57"/>
      <c r="R228" s="58"/>
      <c r="S228" s="58"/>
      <c r="T228" s="58"/>
      <c r="U228" s="58"/>
      <c r="V228" s="256"/>
      <c r="W228" s="59"/>
      <c r="X228" s="60"/>
      <c r="Y228" s="27"/>
      <c r="Z228" s="27"/>
      <c r="AA228" s="27"/>
      <c r="AB228" s="27"/>
      <c r="AC228" s="27"/>
      <c r="AD228" s="26"/>
      <c r="AE228" s="9"/>
    </row>
    <row r="229" spans="1:31" ht="27.75" customHeight="1">
      <c r="A229" s="14">
        <v>221</v>
      </c>
      <c r="B229" s="300"/>
      <c r="C229" s="16"/>
      <c r="D229" s="257"/>
      <c r="E229" s="301"/>
      <c r="F229" s="303"/>
      <c r="G229" s="302"/>
      <c r="H229" s="18"/>
      <c r="I229" s="50"/>
      <c r="J229" s="50"/>
      <c r="K229" s="50"/>
      <c r="L229" s="50"/>
      <c r="M229" s="50"/>
      <c r="N229" s="50"/>
      <c r="O229" s="50"/>
      <c r="P229" s="50"/>
      <c r="Q229" s="57"/>
      <c r="R229" s="58"/>
      <c r="S229" s="58"/>
      <c r="T229" s="58"/>
      <c r="U229" s="58"/>
      <c r="V229" s="256"/>
      <c r="W229" s="59"/>
      <c r="X229" s="60"/>
      <c r="Y229" s="27"/>
      <c r="Z229" s="27"/>
      <c r="AA229" s="27"/>
      <c r="AB229" s="27"/>
      <c r="AC229" s="27"/>
      <c r="AD229" s="26"/>
      <c r="AE229" s="9"/>
    </row>
    <row r="230" spans="1:31" ht="27.75" customHeight="1">
      <c r="A230" s="14">
        <v>222</v>
      </c>
      <c r="B230" s="300"/>
      <c r="C230" s="16"/>
      <c r="D230" s="257"/>
      <c r="E230" s="301"/>
      <c r="F230" s="303"/>
      <c r="G230" s="302"/>
      <c r="H230" s="18"/>
      <c r="I230" s="50"/>
      <c r="J230" s="50"/>
      <c r="K230" s="50"/>
      <c r="L230" s="50"/>
      <c r="M230" s="50"/>
      <c r="N230" s="50"/>
      <c r="O230" s="50"/>
      <c r="P230" s="50"/>
      <c r="Q230" s="57"/>
      <c r="R230" s="58"/>
      <c r="S230" s="58"/>
      <c r="T230" s="58"/>
      <c r="U230" s="58"/>
      <c r="V230" s="256"/>
      <c r="W230" s="59"/>
      <c r="X230" s="60"/>
      <c r="Y230" s="27"/>
      <c r="Z230" s="27"/>
      <c r="AA230" s="27"/>
      <c r="AB230" s="27"/>
      <c r="AC230" s="27"/>
      <c r="AD230" s="26"/>
      <c r="AE230" s="9"/>
    </row>
    <row r="231" spans="1:31" ht="27.75" customHeight="1">
      <c r="A231" s="14">
        <v>223</v>
      </c>
      <c r="B231" s="300"/>
      <c r="C231" s="16"/>
      <c r="D231" s="257"/>
      <c r="E231" s="301"/>
      <c r="F231" s="303"/>
      <c r="G231" s="302"/>
      <c r="H231" s="18"/>
      <c r="I231" s="50"/>
      <c r="J231" s="50"/>
      <c r="K231" s="50"/>
      <c r="L231" s="50"/>
      <c r="M231" s="50"/>
      <c r="N231" s="50"/>
      <c r="O231" s="50"/>
      <c r="P231" s="50"/>
      <c r="Q231" s="57"/>
      <c r="R231" s="58"/>
      <c r="S231" s="58"/>
      <c r="T231" s="58"/>
      <c r="U231" s="58"/>
      <c r="V231" s="256"/>
      <c r="W231" s="59"/>
      <c r="X231" s="60"/>
      <c r="Y231" s="27"/>
      <c r="Z231" s="27"/>
      <c r="AA231" s="27"/>
      <c r="AB231" s="27"/>
      <c r="AC231" s="27"/>
      <c r="AD231" s="26"/>
      <c r="AE231" s="9"/>
    </row>
    <row r="232" spans="1:31" ht="27.75" customHeight="1">
      <c r="A232" s="14">
        <v>224</v>
      </c>
      <c r="B232" s="300"/>
      <c r="C232" s="16"/>
      <c r="D232" s="257"/>
      <c r="E232" s="301"/>
      <c r="F232" s="303"/>
      <c r="G232" s="302"/>
      <c r="H232" s="18"/>
      <c r="I232" s="50"/>
      <c r="J232" s="50"/>
      <c r="K232" s="50"/>
      <c r="L232" s="50"/>
      <c r="M232" s="50"/>
      <c r="N232" s="50"/>
      <c r="O232" s="50"/>
      <c r="P232" s="50"/>
      <c r="Q232" s="57"/>
      <c r="R232" s="58"/>
      <c r="S232" s="58"/>
      <c r="T232" s="58"/>
      <c r="U232" s="58"/>
      <c r="V232" s="256"/>
      <c r="W232" s="59"/>
      <c r="X232" s="60"/>
      <c r="Y232" s="27"/>
      <c r="Z232" s="27"/>
      <c r="AA232" s="27"/>
      <c r="AB232" s="27"/>
      <c r="AC232" s="27"/>
      <c r="AD232" s="26"/>
      <c r="AE232" s="9"/>
    </row>
    <row r="233" spans="1:31" ht="27.75" customHeight="1">
      <c r="A233" s="14">
        <v>225</v>
      </c>
      <c r="B233" s="300"/>
      <c r="C233" s="16"/>
      <c r="D233" s="257"/>
      <c r="E233" s="301"/>
      <c r="F233" s="303"/>
      <c r="G233" s="302"/>
      <c r="H233" s="18"/>
      <c r="I233" s="50"/>
      <c r="J233" s="50"/>
      <c r="K233" s="50"/>
      <c r="L233" s="50"/>
      <c r="M233" s="50"/>
      <c r="N233" s="50"/>
      <c r="O233" s="50"/>
      <c r="P233" s="50"/>
      <c r="Q233" s="57"/>
      <c r="R233" s="58"/>
      <c r="S233" s="58"/>
      <c r="T233" s="58"/>
      <c r="U233" s="58"/>
      <c r="V233" s="256"/>
      <c r="W233" s="59"/>
      <c r="X233" s="60"/>
      <c r="Y233" s="27"/>
      <c r="Z233" s="27"/>
      <c r="AA233" s="27"/>
      <c r="AB233" s="27"/>
      <c r="AC233" s="27"/>
      <c r="AD233" s="26"/>
      <c r="AE233" s="9"/>
    </row>
    <row r="234" spans="1:31" ht="27.75" customHeight="1">
      <c r="A234" s="14">
        <v>226</v>
      </c>
      <c r="B234" s="300"/>
      <c r="C234" s="16"/>
      <c r="D234" s="257"/>
      <c r="E234" s="301"/>
      <c r="F234" s="303"/>
      <c r="G234" s="302"/>
      <c r="H234" s="18"/>
      <c r="I234" s="50"/>
      <c r="J234" s="50"/>
      <c r="K234" s="50"/>
      <c r="L234" s="50"/>
      <c r="M234" s="50"/>
      <c r="N234" s="50"/>
      <c r="O234" s="50"/>
      <c r="P234" s="50"/>
      <c r="Q234" s="57"/>
      <c r="R234" s="58"/>
      <c r="S234" s="58"/>
      <c r="T234" s="58"/>
      <c r="U234" s="58"/>
      <c r="V234" s="256"/>
      <c r="W234" s="59"/>
      <c r="X234" s="60"/>
      <c r="Y234" s="27"/>
      <c r="Z234" s="27"/>
      <c r="AA234" s="27"/>
      <c r="AB234" s="27"/>
      <c r="AC234" s="27"/>
      <c r="AD234" s="26"/>
      <c r="AE234" s="9"/>
    </row>
    <row r="235" spans="1:31" ht="27.75" customHeight="1">
      <c r="A235" s="14">
        <v>227</v>
      </c>
      <c r="B235" s="300"/>
      <c r="C235" s="16"/>
      <c r="D235" s="257"/>
      <c r="E235" s="301"/>
      <c r="F235" s="303"/>
      <c r="G235" s="302"/>
      <c r="H235" s="18"/>
      <c r="I235" s="50"/>
      <c r="J235" s="50"/>
      <c r="K235" s="50"/>
      <c r="L235" s="50"/>
      <c r="M235" s="50"/>
      <c r="N235" s="50"/>
      <c r="O235" s="50"/>
      <c r="P235" s="50"/>
      <c r="Q235" s="57"/>
      <c r="R235" s="58"/>
      <c r="S235" s="58"/>
      <c r="T235" s="58"/>
      <c r="U235" s="58"/>
      <c r="V235" s="256"/>
      <c r="W235" s="59"/>
      <c r="X235" s="60"/>
      <c r="Y235" s="27"/>
      <c r="Z235" s="27"/>
      <c r="AA235" s="27"/>
      <c r="AB235" s="27"/>
      <c r="AC235" s="27"/>
      <c r="AD235" s="26"/>
      <c r="AE235" s="9"/>
    </row>
    <row r="236" spans="1:31" ht="27.75" customHeight="1">
      <c r="A236" s="14">
        <v>228</v>
      </c>
      <c r="B236" s="300"/>
      <c r="C236" s="16"/>
      <c r="D236" s="257"/>
      <c r="E236" s="301"/>
      <c r="F236" s="303"/>
      <c r="G236" s="302"/>
      <c r="H236" s="18"/>
      <c r="I236" s="50"/>
      <c r="J236" s="50"/>
      <c r="K236" s="50"/>
      <c r="L236" s="50"/>
      <c r="M236" s="50"/>
      <c r="N236" s="50"/>
      <c r="O236" s="50"/>
      <c r="P236" s="50"/>
      <c r="Q236" s="57"/>
      <c r="R236" s="58"/>
      <c r="S236" s="58"/>
      <c r="T236" s="58"/>
      <c r="U236" s="58"/>
      <c r="V236" s="256"/>
      <c r="W236" s="59"/>
      <c r="X236" s="60"/>
      <c r="Y236" s="27"/>
      <c r="Z236" s="27"/>
      <c r="AA236" s="27"/>
      <c r="AB236" s="27"/>
      <c r="AC236" s="27"/>
      <c r="AD236" s="26"/>
      <c r="AE236" s="9"/>
    </row>
    <row r="237" spans="1:31" ht="27.75" customHeight="1">
      <c r="A237" s="14">
        <v>229</v>
      </c>
      <c r="B237" s="300"/>
      <c r="C237" s="16"/>
      <c r="D237" s="257"/>
      <c r="E237" s="301"/>
      <c r="F237" s="303"/>
      <c r="G237" s="302"/>
      <c r="H237" s="18"/>
      <c r="I237" s="50"/>
      <c r="J237" s="50"/>
      <c r="K237" s="50"/>
      <c r="L237" s="50"/>
      <c r="M237" s="50"/>
      <c r="N237" s="50"/>
      <c r="O237" s="50"/>
      <c r="P237" s="50"/>
      <c r="Q237" s="57"/>
      <c r="R237" s="58"/>
      <c r="S237" s="58"/>
      <c r="T237" s="58"/>
      <c r="U237" s="58"/>
      <c r="V237" s="256"/>
      <c r="W237" s="59"/>
      <c r="X237" s="60"/>
      <c r="Y237" s="27"/>
      <c r="Z237" s="27"/>
      <c r="AA237" s="27"/>
      <c r="AB237" s="27"/>
      <c r="AC237" s="27"/>
      <c r="AD237" s="26"/>
      <c r="AE237" s="9"/>
    </row>
    <row r="238" spans="1:31" ht="27.75" customHeight="1">
      <c r="A238" s="14">
        <v>230</v>
      </c>
      <c r="B238" s="300"/>
      <c r="C238" s="16"/>
      <c r="D238" s="257"/>
      <c r="E238" s="301"/>
      <c r="F238" s="303"/>
      <c r="G238" s="302"/>
      <c r="H238" s="18"/>
      <c r="I238" s="50"/>
      <c r="J238" s="50"/>
      <c r="K238" s="50"/>
      <c r="L238" s="50"/>
      <c r="M238" s="50"/>
      <c r="N238" s="50"/>
      <c r="O238" s="50"/>
      <c r="P238" s="50"/>
      <c r="Q238" s="57"/>
      <c r="R238" s="58"/>
      <c r="S238" s="58"/>
      <c r="T238" s="58"/>
      <c r="U238" s="58"/>
      <c r="V238" s="256"/>
      <c r="W238" s="59"/>
      <c r="X238" s="60"/>
      <c r="Y238" s="27"/>
      <c r="Z238" s="27"/>
      <c r="AA238" s="27"/>
      <c r="AB238" s="27"/>
      <c r="AC238" s="27"/>
      <c r="AD238" s="26"/>
      <c r="AE238" s="9"/>
    </row>
    <row r="239" spans="1:31" ht="27.75" customHeight="1">
      <c r="A239" s="14">
        <v>231</v>
      </c>
      <c r="B239" s="300"/>
      <c r="C239" s="16"/>
      <c r="D239" s="257"/>
      <c r="E239" s="301"/>
      <c r="F239" s="303"/>
      <c r="G239" s="302"/>
      <c r="H239" s="18"/>
      <c r="I239" s="50"/>
      <c r="J239" s="50"/>
      <c r="K239" s="50"/>
      <c r="L239" s="50"/>
      <c r="M239" s="50"/>
      <c r="N239" s="50"/>
      <c r="O239" s="50"/>
      <c r="P239" s="50"/>
      <c r="Q239" s="57"/>
      <c r="R239" s="58"/>
      <c r="S239" s="58"/>
      <c r="T239" s="58"/>
      <c r="U239" s="58"/>
      <c r="V239" s="256"/>
      <c r="W239" s="59"/>
      <c r="X239" s="60"/>
      <c r="Y239" s="27"/>
      <c r="Z239" s="27"/>
      <c r="AA239" s="27"/>
      <c r="AB239" s="27"/>
      <c r="AC239" s="27"/>
      <c r="AD239" s="26"/>
      <c r="AE239" s="9"/>
    </row>
    <row r="240" spans="1:31" ht="27.75" customHeight="1">
      <c r="A240" s="14">
        <v>232</v>
      </c>
      <c r="B240" s="300"/>
      <c r="C240" s="16"/>
      <c r="D240" s="257"/>
      <c r="E240" s="301"/>
      <c r="F240" s="303"/>
      <c r="G240" s="302"/>
      <c r="H240" s="18"/>
      <c r="I240" s="50"/>
      <c r="J240" s="50"/>
      <c r="K240" s="50"/>
      <c r="L240" s="50"/>
      <c r="M240" s="50"/>
      <c r="N240" s="50"/>
      <c r="O240" s="50"/>
      <c r="P240" s="50"/>
      <c r="Q240" s="57"/>
      <c r="R240" s="58"/>
      <c r="S240" s="58"/>
      <c r="T240" s="58"/>
      <c r="U240" s="58"/>
      <c r="V240" s="256"/>
      <c r="W240" s="59"/>
      <c r="X240" s="60"/>
      <c r="Y240" s="27"/>
      <c r="Z240" s="27"/>
      <c r="AA240" s="27"/>
      <c r="AB240" s="27"/>
      <c r="AC240" s="27"/>
      <c r="AD240" s="26"/>
      <c r="AE240" s="9"/>
    </row>
    <row r="241" spans="1:31" ht="27.75" customHeight="1">
      <c r="A241" s="14">
        <v>233</v>
      </c>
      <c r="B241" s="300"/>
      <c r="C241" s="16"/>
      <c r="D241" s="257"/>
      <c r="E241" s="301"/>
      <c r="F241" s="303"/>
      <c r="G241" s="302"/>
      <c r="H241" s="18"/>
      <c r="I241" s="50"/>
      <c r="J241" s="50"/>
      <c r="K241" s="50"/>
      <c r="L241" s="50"/>
      <c r="M241" s="50"/>
      <c r="N241" s="50"/>
      <c r="O241" s="50"/>
      <c r="P241" s="50"/>
      <c r="Q241" s="57"/>
      <c r="R241" s="58"/>
      <c r="S241" s="58"/>
      <c r="T241" s="58"/>
      <c r="U241" s="58"/>
      <c r="V241" s="256"/>
      <c r="W241" s="59"/>
      <c r="X241" s="60"/>
      <c r="Y241" s="27"/>
      <c r="Z241" s="27"/>
      <c r="AA241" s="27"/>
      <c r="AB241" s="27"/>
      <c r="AC241" s="27"/>
      <c r="AD241" s="26"/>
      <c r="AE241" s="9"/>
    </row>
    <row r="242" spans="1:31" ht="27.75" customHeight="1">
      <c r="A242" s="14">
        <v>234</v>
      </c>
      <c r="B242" s="300"/>
      <c r="C242" s="16"/>
      <c r="D242" s="257"/>
      <c r="E242" s="301"/>
      <c r="F242" s="303"/>
      <c r="G242" s="302"/>
      <c r="H242" s="18"/>
      <c r="I242" s="50"/>
      <c r="J242" s="50"/>
      <c r="K242" s="50"/>
      <c r="L242" s="50"/>
      <c r="M242" s="50"/>
      <c r="N242" s="50"/>
      <c r="O242" s="50"/>
      <c r="P242" s="50"/>
      <c r="Q242" s="57"/>
      <c r="R242" s="58"/>
      <c r="S242" s="58"/>
      <c r="T242" s="58"/>
      <c r="U242" s="58"/>
      <c r="V242" s="256"/>
      <c r="W242" s="59"/>
      <c r="X242" s="60"/>
      <c r="Y242" s="27"/>
      <c r="Z242" s="27"/>
      <c r="AA242" s="27"/>
      <c r="AB242" s="27"/>
      <c r="AC242" s="27"/>
      <c r="AD242" s="26"/>
      <c r="AE242" s="9"/>
    </row>
    <row r="243" spans="1:31" ht="27.75" customHeight="1">
      <c r="A243" s="14">
        <v>235</v>
      </c>
      <c r="B243" s="300"/>
      <c r="C243" s="16"/>
      <c r="D243" s="257"/>
      <c r="E243" s="301"/>
      <c r="F243" s="303"/>
      <c r="G243" s="302"/>
      <c r="H243" s="18"/>
      <c r="I243" s="50"/>
      <c r="J243" s="50"/>
      <c r="K243" s="50"/>
      <c r="L243" s="50"/>
      <c r="M243" s="50"/>
      <c r="N243" s="50"/>
      <c r="O243" s="50"/>
      <c r="P243" s="50"/>
      <c r="Q243" s="57"/>
      <c r="R243" s="58"/>
      <c r="S243" s="58"/>
      <c r="T243" s="58"/>
      <c r="U243" s="58"/>
      <c r="V243" s="256"/>
      <c r="W243" s="59"/>
      <c r="X243" s="60"/>
      <c r="Y243" s="27"/>
      <c r="Z243" s="27"/>
      <c r="AA243" s="27"/>
      <c r="AB243" s="27"/>
      <c r="AC243" s="27"/>
      <c r="AD243" s="26"/>
      <c r="AE243" s="9"/>
    </row>
    <row r="244" spans="1:31" ht="27.75" customHeight="1">
      <c r="A244" s="14">
        <v>236</v>
      </c>
      <c r="B244" s="300"/>
      <c r="C244" s="16"/>
      <c r="D244" s="257"/>
      <c r="E244" s="301"/>
      <c r="F244" s="303"/>
      <c r="G244" s="302"/>
      <c r="H244" s="18"/>
      <c r="I244" s="50"/>
      <c r="J244" s="50"/>
      <c r="K244" s="50"/>
      <c r="L244" s="50"/>
      <c r="M244" s="50"/>
      <c r="N244" s="50"/>
      <c r="O244" s="50"/>
      <c r="P244" s="50"/>
      <c r="Q244" s="57"/>
      <c r="R244" s="58"/>
      <c r="S244" s="58"/>
      <c r="T244" s="58"/>
      <c r="U244" s="58"/>
      <c r="V244" s="256"/>
      <c r="W244" s="59"/>
      <c r="X244" s="60"/>
      <c r="Y244" s="27"/>
      <c r="Z244" s="27"/>
      <c r="AA244" s="27"/>
      <c r="AB244" s="27"/>
      <c r="AC244" s="27"/>
      <c r="AD244" s="26"/>
      <c r="AE244" s="9"/>
    </row>
    <row r="245" spans="1:31" ht="27.75" customHeight="1">
      <c r="A245" s="14">
        <v>237</v>
      </c>
      <c r="B245" s="300"/>
      <c r="C245" s="16"/>
      <c r="D245" s="257"/>
      <c r="E245" s="301"/>
      <c r="F245" s="303"/>
      <c r="G245" s="302"/>
      <c r="H245" s="18"/>
      <c r="I245" s="50"/>
      <c r="J245" s="50"/>
      <c r="K245" s="50"/>
      <c r="L245" s="50"/>
      <c r="M245" s="50"/>
      <c r="N245" s="50"/>
      <c r="O245" s="50"/>
      <c r="P245" s="50"/>
      <c r="Q245" s="57"/>
      <c r="R245" s="58"/>
      <c r="S245" s="58"/>
      <c r="T245" s="58"/>
      <c r="U245" s="58"/>
      <c r="V245" s="256"/>
      <c r="W245" s="59"/>
      <c r="X245" s="60"/>
      <c r="Y245" s="27"/>
      <c r="Z245" s="27"/>
      <c r="AA245" s="27"/>
      <c r="AB245" s="27"/>
      <c r="AC245" s="27"/>
      <c r="AD245" s="26"/>
      <c r="AE245" s="9"/>
    </row>
    <row r="246" spans="1:31" ht="27.75" customHeight="1">
      <c r="A246" s="14">
        <v>238</v>
      </c>
      <c r="B246" s="300"/>
      <c r="C246" s="16"/>
      <c r="D246" s="257"/>
      <c r="E246" s="301"/>
      <c r="F246" s="303"/>
      <c r="G246" s="302"/>
      <c r="H246" s="18"/>
      <c r="I246" s="50"/>
      <c r="J246" s="50"/>
      <c r="K246" s="50"/>
      <c r="L246" s="50"/>
      <c r="M246" s="50"/>
      <c r="N246" s="50"/>
      <c r="O246" s="50"/>
      <c r="P246" s="50"/>
      <c r="Q246" s="57"/>
      <c r="R246" s="58"/>
      <c r="S246" s="58"/>
      <c r="T246" s="58"/>
      <c r="U246" s="58"/>
      <c r="V246" s="256"/>
      <c r="W246" s="59"/>
      <c r="X246" s="60"/>
      <c r="Y246" s="27"/>
      <c r="Z246" s="27"/>
      <c r="AA246" s="27"/>
      <c r="AB246" s="27"/>
      <c r="AC246" s="27"/>
      <c r="AD246" s="26"/>
      <c r="AE246" s="9"/>
    </row>
    <row r="247" spans="1:31" ht="27.75" customHeight="1">
      <c r="A247" s="14">
        <v>239</v>
      </c>
      <c r="B247" s="300"/>
      <c r="C247" s="16"/>
      <c r="D247" s="257"/>
      <c r="E247" s="301"/>
      <c r="F247" s="303"/>
      <c r="G247" s="302"/>
      <c r="H247" s="18"/>
      <c r="I247" s="50"/>
      <c r="J247" s="50"/>
      <c r="K247" s="50"/>
      <c r="L247" s="50"/>
      <c r="M247" s="50"/>
      <c r="N247" s="50"/>
      <c r="O247" s="50"/>
      <c r="P247" s="50"/>
      <c r="Q247" s="57"/>
      <c r="R247" s="58"/>
      <c r="S247" s="58"/>
      <c r="T247" s="58"/>
      <c r="U247" s="58"/>
      <c r="V247" s="256"/>
      <c r="W247" s="59"/>
      <c r="X247" s="60"/>
      <c r="Y247" s="27"/>
      <c r="Z247" s="27"/>
      <c r="AA247" s="27"/>
      <c r="AB247" s="27"/>
      <c r="AC247" s="27"/>
      <c r="AD247" s="26"/>
      <c r="AE247" s="9"/>
    </row>
    <row r="248" spans="1:31" ht="27.75" customHeight="1">
      <c r="A248" s="14">
        <v>240</v>
      </c>
      <c r="B248" s="300"/>
      <c r="C248" s="16"/>
      <c r="D248" s="257"/>
      <c r="E248" s="301"/>
      <c r="F248" s="303"/>
      <c r="G248" s="302"/>
      <c r="H248" s="18"/>
      <c r="I248" s="50"/>
      <c r="J248" s="50"/>
      <c r="K248" s="50"/>
      <c r="L248" s="50"/>
      <c r="M248" s="50"/>
      <c r="N248" s="50"/>
      <c r="O248" s="50"/>
      <c r="P248" s="50"/>
      <c r="Q248" s="57"/>
      <c r="R248" s="58"/>
      <c r="S248" s="58"/>
      <c r="T248" s="58"/>
      <c r="U248" s="58"/>
      <c r="V248" s="256"/>
      <c r="W248" s="59"/>
      <c r="X248" s="60"/>
      <c r="Y248" s="27"/>
      <c r="Z248" s="27"/>
      <c r="AA248" s="27"/>
      <c r="AB248" s="27"/>
      <c r="AC248" s="27"/>
      <c r="AD248" s="26"/>
      <c r="AE248" s="9"/>
    </row>
    <row r="249" spans="1:31" ht="27.75" customHeight="1">
      <c r="A249" s="14">
        <v>241</v>
      </c>
      <c r="B249" s="300"/>
      <c r="C249" s="16"/>
      <c r="D249" s="257"/>
      <c r="E249" s="301"/>
      <c r="F249" s="303"/>
      <c r="G249" s="302"/>
      <c r="H249" s="18"/>
      <c r="I249" s="50"/>
      <c r="J249" s="50"/>
      <c r="K249" s="50"/>
      <c r="L249" s="50"/>
      <c r="M249" s="50"/>
      <c r="N249" s="50"/>
      <c r="O249" s="50"/>
      <c r="P249" s="50"/>
      <c r="Q249" s="57"/>
      <c r="R249" s="58"/>
      <c r="S249" s="58"/>
      <c r="T249" s="58"/>
      <c r="U249" s="58"/>
      <c r="V249" s="256"/>
      <c r="W249" s="59"/>
      <c r="X249" s="60"/>
      <c r="Y249" s="27"/>
      <c r="Z249" s="27"/>
      <c r="AA249" s="27"/>
      <c r="AB249" s="27"/>
      <c r="AC249" s="27"/>
      <c r="AD249" s="26"/>
      <c r="AE249" s="9"/>
    </row>
    <row r="250" spans="1:31" ht="27.75" customHeight="1">
      <c r="A250" s="14">
        <v>242</v>
      </c>
      <c r="B250" s="300"/>
      <c r="C250" s="16"/>
      <c r="D250" s="257"/>
      <c r="E250" s="301"/>
      <c r="F250" s="303"/>
      <c r="G250" s="302"/>
      <c r="H250" s="18"/>
      <c r="I250" s="50"/>
      <c r="J250" s="50"/>
      <c r="K250" s="50"/>
      <c r="L250" s="50"/>
      <c r="M250" s="50"/>
      <c r="N250" s="50"/>
      <c r="O250" s="50"/>
      <c r="P250" s="50"/>
      <c r="Q250" s="57"/>
      <c r="R250" s="58"/>
      <c r="S250" s="58"/>
      <c r="T250" s="58"/>
      <c r="U250" s="58"/>
      <c r="V250" s="256"/>
      <c r="W250" s="59"/>
      <c r="X250" s="60"/>
      <c r="Y250" s="27"/>
      <c r="Z250" s="27"/>
      <c r="AA250" s="27"/>
      <c r="AB250" s="27"/>
      <c r="AC250" s="27"/>
      <c r="AD250" s="26"/>
      <c r="AE250" s="9"/>
    </row>
    <row r="251" spans="1:31" ht="27.75" customHeight="1">
      <c r="A251" s="14">
        <v>243</v>
      </c>
      <c r="B251" s="300"/>
      <c r="C251" s="16"/>
      <c r="D251" s="257"/>
      <c r="E251" s="301"/>
      <c r="F251" s="303"/>
      <c r="G251" s="302"/>
      <c r="H251" s="18"/>
      <c r="I251" s="50"/>
      <c r="J251" s="50"/>
      <c r="K251" s="50"/>
      <c r="L251" s="50"/>
      <c r="M251" s="50"/>
      <c r="N251" s="50"/>
      <c r="O251" s="50"/>
      <c r="P251" s="50"/>
      <c r="Q251" s="57"/>
      <c r="R251" s="58"/>
      <c r="S251" s="58"/>
      <c r="T251" s="58"/>
      <c r="U251" s="58"/>
      <c r="V251" s="256"/>
      <c r="W251" s="59"/>
      <c r="X251" s="60"/>
      <c r="Y251" s="27"/>
      <c r="Z251" s="27"/>
      <c r="AA251" s="27"/>
      <c r="AB251" s="27"/>
      <c r="AC251" s="27"/>
      <c r="AD251" s="26"/>
      <c r="AE251" s="9"/>
    </row>
    <row r="252" spans="1:31" ht="27.75" customHeight="1">
      <c r="A252" s="14">
        <v>244</v>
      </c>
      <c r="B252" s="300"/>
      <c r="C252" s="16"/>
      <c r="D252" s="257"/>
      <c r="E252" s="301"/>
      <c r="F252" s="303"/>
      <c r="G252" s="302"/>
      <c r="H252" s="18"/>
      <c r="I252" s="50"/>
      <c r="J252" s="50"/>
      <c r="K252" s="50"/>
      <c r="L252" s="50"/>
      <c r="M252" s="50"/>
      <c r="N252" s="50"/>
      <c r="O252" s="50"/>
      <c r="P252" s="50"/>
      <c r="Q252" s="57"/>
      <c r="R252" s="58"/>
      <c r="S252" s="58"/>
      <c r="T252" s="58"/>
      <c r="U252" s="58"/>
      <c r="V252" s="256"/>
      <c r="W252" s="59"/>
      <c r="X252" s="60"/>
      <c r="Y252" s="27"/>
      <c r="Z252" s="27"/>
      <c r="AA252" s="27"/>
      <c r="AB252" s="27"/>
      <c r="AC252" s="27"/>
      <c r="AD252" s="26"/>
      <c r="AE252" s="9"/>
    </row>
    <row r="253" spans="1:31" ht="27.75" customHeight="1">
      <c r="A253" s="14">
        <v>245</v>
      </c>
      <c r="B253" s="300"/>
      <c r="C253" s="16"/>
      <c r="D253" s="257"/>
      <c r="E253" s="301"/>
      <c r="F253" s="303"/>
      <c r="G253" s="302"/>
      <c r="H253" s="18"/>
      <c r="I253" s="50"/>
      <c r="J253" s="50"/>
      <c r="K253" s="50"/>
      <c r="L253" s="50"/>
      <c r="M253" s="50"/>
      <c r="N253" s="50"/>
      <c r="O253" s="50"/>
      <c r="P253" s="50"/>
      <c r="Q253" s="57"/>
      <c r="R253" s="58"/>
      <c r="S253" s="58"/>
      <c r="T253" s="58"/>
      <c r="U253" s="58"/>
      <c r="V253" s="256"/>
      <c r="W253" s="59"/>
      <c r="X253" s="60"/>
      <c r="Y253" s="27"/>
      <c r="Z253" s="27"/>
      <c r="AA253" s="27"/>
      <c r="AB253" s="27"/>
      <c r="AC253" s="27"/>
      <c r="AD253" s="26"/>
      <c r="AE253" s="9"/>
    </row>
    <row r="254" spans="1:31" ht="27.75" customHeight="1">
      <c r="A254" s="14">
        <v>246</v>
      </c>
      <c r="B254" s="300"/>
      <c r="C254" s="16"/>
      <c r="D254" s="257"/>
      <c r="E254" s="301"/>
      <c r="F254" s="303"/>
      <c r="G254" s="302"/>
      <c r="H254" s="18"/>
      <c r="I254" s="50"/>
      <c r="J254" s="50"/>
      <c r="K254" s="50"/>
      <c r="L254" s="50"/>
      <c r="M254" s="50"/>
      <c r="N254" s="50"/>
      <c r="O254" s="50"/>
      <c r="P254" s="50"/>
      <c r="Q254" s="57"/>
      <c r="R254" s="58"/>
      <c r="S254" s="58"/>
      <c r="T254" s="58"/>
      <c r="U254" s="58"/>
      <c r="V254" s="256"/>
      <c r="W254" s="59"/>
      <c r="X254" s="60"/>
      <c r="Y254" s="27"/>
      <c r="Z254" s="27"/>
      <c r="AA254" s="27"/>
      <c r="AB254" s="27"/>
      <c r="AC254" s="27"/>
      <c r="AD254" s="26"/>
      <c r="AE254" s="9"/>
    </row>
    <row r="255" spans="1:31" ht="27.75" customHeight="1">
      <c r="A255" s="14">
        <v>247</v>
      </c>
      <c r="B255" s="300"/>
      <c r="C255" s="16"/>
      <c r="D255" s="257"/>
      <c r="E255" s="301"/>
      <c r="F255" s="303"/>
      <c r="G255" s="302"/>
      <c r="H255" s="18"/>
      <c r="I255" s="50"/>
      <c r="J255" s="50"/>
      <c r="K255" s="50"/>
      <c r="L255" s="50"/>
      <c r="M255" s="50"/>
      <c r="N255" s="50"/>
      <c r="O255" s="50"/>
      <c r="P255" s="50"/>
      <c r="Q255" s="57"/>
      <c r="R255" s="58"/>
      <c r="S255" s="58"/>
      <c r="T255" s="58"/>
      <c r="U255" s="58"/>
      <c r="V255" s="256"/>
      <c r="W255" s="59"/>
      <c r="X255" s="60"/>
      <c r="Y255" s="27"/>
      <c r="Z255" s="27"/>
      <c r="AA255" s="27"/>
      <c r="AB255" s="27"/>
      <c r="AC255" s="27"/>
      <c r="AD255" s="26"/>
      <c r="AE255" s="9"/>
    </row>
    <row r="256" spans="1:31" ht="27.75" customHeight="1">
      <c r="A256" s="14">
        <v>248</v>
      </c>
      <c r="B256" s="300"/>
      <c r="C256" s="16"/>
      <c r="D256" s="257"/>
      <c r="E256" s="301"/>
      <c r="F256" s="303"/>
      <c r="G256" s="302"/>
      <c r="H256" s="18"/>
      <c r="I256" s="50"/>
      <c r="J256" s="50"/>
      <c r="K256" s="50"/>
      <c r="L256" s="50"/>
      <c r="M256" s="50"/>
      <c r="N256" s="50"/>
      <c r="O256" s="50"/>
      <c r="P256" s="50"/>
      <c r="Q256" s="57"/>
      <c r="R256" s="58"/>
      <c r="S256" s="58"/>
      <c r="T256" s="58"/>
      <c r="U256" s="58"/>
      <c r="V256" s="256"/>
      <c r="W256" s="59"/>
      <c r="X256" s="60"/>
      <c r="Y256" s="27"/>
      <c r="Z256" s="27"/>
      <c r="AA256" s="27"/>
      <c r="AB256" s="27"/>
      <c r="AC256" s="27"/>
      <c r="AD256" s="26"/>
      <c r="AE256" s="9"/>
    </row>
    <row r="257" spans="1:31" ht="27.75" customHeight="1">
      <c r="A257" s="14">
        <v>249</v>
      </c>
      <c r="B257" s="300"/>
      <c r="C257" s="16"/>
      <c r="D257" s="257"/>
      <c r="E257" s="301"/>
      <c r="F257" s="303"/>
      <c r="G257" s="302"/>
      <c r="H257" s="18"/>
      <c r="I257" s="50"/>
      <c r="J257" s="50"/>
      <c r="K257" s="50"/>
      <c r="L257" s="50"/>
      <c r="M257" s="50"/>
      <c r="N257" s="50"/>
      <c r="O257" s="50"/>
      <c r="P257" s="50"/>
      <c r="Q257" s="57"/>
      <c r="R257" s="58"/>
      <c r="S257" s="58"/>
      <c r="T257" s="58"/>
      <c r="U257" s="58"/>
      <c r="V257" s="256"/>
      <c r="W257" s="59"/>
      <c r="X257" s="60"/>
      <c r="Y257" s="27"/>
      <c r="Z257" s="27"/>
      <c r="AA257" s="27"/>
      <c r="AB257" s="27"/>
      <c r="AC257" s="27"/>
      <c r="AD257" s="26"/>
      <c r="AE257" s="9"/>
    </row>
    <row r="258" spans="1:31" ht="27.75" customHeight="1">
      <c r="A258" s="14">
        <v>250</v>
      </c>
      <c r="B258" s="300"/>
      <c r="C258" s="16"/>
      <c r="D258" s="257"/>
      <c r="E258" s="301"/>
      <c r="F258" s="303"/>
      <c r="G258" s="302"/>
      <c r="H258" s="18"/>
      <c r="I258" s="50"/>
      <c r="J258" s="50"/>
      <c r="K258" s="50"/>
      <c r="L258" s="50"/>
      <c r="M258" s="50"/>
      <c r="N258" s="50"/>
      <c r="O258" s="50"/>
      <c r="P258" s="50"/>
      <c r="Q258" s="57"/>
      <c r="R258" s="58"/>
      <c r="S258" s="58"/>
      <c r="T258" s="58"/>
      <c r="U258" s="58"/>
      <c r="V258" s="256"/>
      <c r="W258" s="59"/>
      <c r="X258" s="60"/>
      <c r="Y258" s="27"/>
      <c r="Z258" s="27"/>
      <c r="AA258" s="27"/>
      <c r="AB258" s="27"/>
      <c r="AC258" s="27"/>
      <c r="AD258" s="26"/>
      <c r="AE258" s="9"/>
    </row>
    <row r="259" spans="1:31" ht="27.75" customHeight="1">
      <c r="A259" s="14">
        <v>251</v>
      </c>
      <c r="B259" s="300"/>
      <c r="C259" s="16"/>
      <c r="D259" s="257"/>
      <c r="E259" s="301"/>
      <c r="F259" s="303"/>
      <c r="G259" s="302"/>
      <c r="H259" s="18"/>
      <c r="I259" s="50"/>
      <c r="J259" s="50"/>
      <c r="K259" s="50"/>
      <c r="L259" s="50"/>
      <c r="M259" s="50"/>
      <c r="N259" s="50"/>
      <c r="O259" s="50"/>
      <c r="P259" s="50"/>
      <c r="Q259" s="57"/>
      <c r="R259" s="58"/>
      <c r="S259" s="58"/>
      <c r="T259" s="58"/>
      <c r="U259" s="58"/>
      <c r="V259" s="256"/>
      <c r="W259" s="59"/>
      <c r="X259" s="60"/>
      <c r="Y259" s="27"/>
      <c r="Z259" s="27"/>
      <c r="AA259" s="27"/>
      <c r="AB259" s="27"/>
      <c r="AC259" s="27"/>
      <c r="AD259" s="26"/>
      <c r="AE259" s="9"/>
    </row>
    <row r="260" spans="1:31" ht="27.75" customHeight="1">
      <c r="A260" s="14">
        <v>252</v>
      </c>
      <c r="B260" s="300"/>
      <c r="C260" s="16"/>
      <c r="D260" s="257"/>
      <c r="E260" s="301"/>
      <c r="F260" s="303"/>
      <c r="G260" s="302"/>
      <c r="H260" s="18"/>
      <c r="I260" s="50"/>
      <c r="J260" s="50"/>
      <c r="K260" s="50"/>
      <c r="L260" s="50"/>
      <c r="M260" s="50"/>
      <c r="N260" s="50"/>
      <c r="O260" s="50"/>
      <c r="P260" s="50"/>
      <c r="Q260" s="57"/>
      <c r="R260" s="58"/>
      <c r="S260" s="58"/>
      <c r="T260" s="58"/>
      <c r="U260" s="58"/>
      <c r="V260" s="256"/>
      <c r="W260" s="59"/>
      <c r="X260" s="60"/>
      <c r="Y260" s="27"/>
      <c r="Z260" s="27"/>
      <c r="AA260" s="27"/>
      <c r="AB260" s="27"/>
      <c r="AC260" s="27"/>
      <c r="AD260" s="26"/>
      <c r="AE260" s="9"/>
    </row>
    <row r="261" spans="1:31" ht="27.75" customHeight="1">
      <c r="A261" s="14">
        <v>253</v>
      </c>
      <c r="B261" s="300"/>
      <c r="C261" s="16"/>
      <c r="D261" s="257"/>
      <c r="E261" s="301"/>
      <c r="F261" s="303"/>
      <c r="G261" s="302"/>
      <c r="H261" s="18"/>
      <c r="I261" s="50"/>
      <c r="J261" s="50"/>
      <c r="K261" s="50"/>
      <c r="L261" s="50"/>
      <c r="M261" s="50"/>
      <c r="N261" s="50"/>
      <c r="O261" s="50"/>
      <c r="P261" s="50"/>
      <c r="Q261" s="57"/>
      <c r="R261" s="58"/>
      <c r="S261" s="58"/>
      <c r="T261" s="58"/>
      <c r="U261" s="58"/>
      <c r="V261" s="256"/>
      <c r="W261" s="59"/>
      <c r="X261" s="60"/>
      <c r="Y261" s="27"/>
      <c r="Z261" s="27"/>
      <c r="AA261" s="27"/>
      <c r="AB261" s="27"/>
      <c r="AC261" s="27"/>
      <c r="AD261" s="26"/>
      <c r="AE261" s="9"/>
    </row>
    <row r="262" spans="1:31" ht="27.75" customHeight="1">
      <c r="A262" s="14">
        <v>254</v>
      </c>
      <c r="B262" s="300"/>
      <c r="C262" s="16"/>
      <c r="D262" s="257"/>
      <c r="E262" s="301"/>
      <c r="F262" s="303"/>
      <c r="G262" s="302"/>
      <c r="H262" s="18"/>
      <c r="I262" s="50"/>
      <c r="J262" s="50"/>
      <c r="K262" s="50"/>
      <c r="L262" s="50"/>
      <c r="M262" s="50"/>
      <c r="N262" s="50"/>
      <c r="O262" s="50"/>
      <c r="P262" s="50"/>
      <c r="Q262" s="57"/>
      <c r="R262" s="58"/>
      <c r="S262" s="58"/>
      <c r="T262" s="58"/>
      <c r="U262" s="58"/>
      <c r="V262" s="256"/>
      <c r="W262" s="59"/>
      <c r="X262" s="60"/>
      <c r="Y262" s="27"/>
      <c r="Z262" s="27"/>
      <c r="AA262" s="27"/>
      <c r="AB262" s="27"/>
      <c r="AC262" s="27"/>
      <c r="AD262" s="26"/>
      <c r="AE262" s="9"/>
    </row>
    <row r="263" spans="1:31" ht="27.75" customHeight="1">
      <c r="A263" s="14">
        <v>255</v>
      </c>
      <c r="B263" s="300"/>
      <c r="C263" s="16"/>
      <c r="D263" s="257"/>
      <c r="E263" s="301"/>
      <c r="F263" s="303"/>
      <c r="G263" s="302"/>
      <c r="H263" s="18"/>
      <c r="I263" s="50"/>
      <c r="J263" s="50"/>
      <c r="K263" s="50"/>
      <c r="L263" s="50"/>
      <c r="M263" s="50"/>
      <c r="N263" s="50"/>
      <c r="O263" s="50"/>
      <c r="P263" s="50"/>
      <c r="Q263" s="57"/>
      <c r="R263" s="58"/>
      <c r="S263" s="58"/>
      <c r="T263" s="58"/>
      <c r="U263" s="58"/>
      <c r="V263" s="256"/>
      <c r="W263" s="59"/>
      <c r="X263" s="60"/>
      <c r="Y263" s="27"/>
      <c r="Z263" s="27"/>
      <c r="AA263" s="27"/>
      <c r="AB263" s="27"/>
      <c r="AC263" s="27"/>
      <c r="AD263" s="26"/>
      <c r="AE263" s="9"/>
    </row>
    <row r="264" spans="1:31" ht="27.75" customHeight="1">
      <c r="A264" s="14">
        <v>256</v>
      </c>
      <c r="B264" s="300"/>
      <c r="C264" s="16"/>
      <c r="D264" s="257"/>
      <c r="E264" s="301"/>
      <c r="F264" s="303"/>
      <c r="G264" s="302"/>
      <c r="H264" s="18"/>
      <c r="I264" s="50"/>
      <c r="J264" s="50"/>
      <c r="K264" s="50"/>
      <c r="L264" s="50"/>
      <c r="M264" s="50"/>
      <c r="N264" s="50"/>
      <c r="O264" s="50"/>
      <c r="P264" s="50"/>
      <c r="Q264" s="57"/>
      <c r="R264" s="58"/>
      <c r="S264" s="58"/>
      <c r="T264" s="58"/>
      <c r="U264" s="58"/>
      <c r="V264" s="256"/>
      <c r="W264" s="59"/>
      <c r="X264" s="60"/>
      <c r="Y264" s="27"/>
      <c r="Z264" s="27"/>
      <c r="AA264" s="27"/>
      <c r="AB264" s="27"/>
      <c r="AC264" s="27"/>
      <c r="AD264" s="26"/>
      <c r="AE264" s="9"/>
    </row>
    <row r="265" spans="1:31" ht="27.75" customHeight="1">
      <c r="A265" s="14">
        <v>257</v>
      </c>
      <c r="B265" s="300"/>
      <c r="C265" s="16"/>
      <c r="D265" s="257"/>
      <c r="E265" s="301"/>
      <c r="F265" s="303"/>
      <c r="G265" s="302"/>
      <c r="H265" s="18"/>
      <c r="I265" s="50"/>
      <c r="J265" s="50"/>
      <c r="K265" s="50"/>
      <c r="L265" s="50"/>
      <c r="M265" s="50"/>
      <c r="N265" s="50"/>
      <c r="O265" s="50"/>
      <c r="P265" s="50"/>
      <c r="Q265" s="57"/>
      <c r="R265" s="58"/>
      <c r="S265" s="58"/>
      <c r="T265" s="58"/>
      <c r="U265" s="58"/>
      <c r="V265" s="256"/>
      <c r="W265" s="59"/>
      <c r="X265" s="60"/>
      <c r="Y265" s="27"/>
      <c r="Z265" s="27"/>
      <c r="AA265" s="27"/>
      <c r="AB265" s="27"/>
      <c r="AC265" s="27"/>
      <c r="AD265" s="26"/>
      <c r="AE265" s="9"/>
    </row>
    <row r="266" spans="1:31" ht="27.75" customHeight="1">
      <c r="A266" s="14">
        <v>258</v>
      </c>
      <c r="B266" s="300"/>
      <c r="C266" s="16"/>
      <c r="D266" s="257"/>
      <c r="E266" s="301"/>
      <c r="F266" s="303"/>
      <c r="G266" s="302"/>
      <c r="H266" s="18"/>
      <c r="I266" s="50"/>
      <c r="J266" s="50"/>
      <c r="K266" s="50"/>
      <c r="L266" s="50"/>
      <c r="M266" s="50"/>
      <c r="N266" s="50"/>
      <c r="O266" s="50"/>
      <c r="P266" s="50"/>
      <c r="Q266" s="57"/>
      <c r="R266" s="58"/>
      <c r="S266" s="58"/>
      <c r="T266" s="58"/>
      <c r="U266" s="58"/>
      <c r="V266" s="256"/>
      <c r="W266" s="59"/>
      <c r="X266" s="60"/>
      <c r="Y266" s="27"/>
      <c r="Z266" s="27"/>
      <c r="AA266" s="27"/>
      <c r="AB266" s="27"/>
      <c r="AC266" s="27"/>
      <c r="AD266" s="26"/>
      <c r="AE266" s="9"/>
    </row>
    <row r="267" spans="1:31" ht="27.75" customHeight="1">
      <c r="A267" s="14">
        <v>259</v>
      </c>
      <c r="B267" s="300"/>
      <c r="C267" s="16"/>
      <c r="D267" s="257"/>
      <c r="E267" s="301"/>
      <c r="F267" s="303"/>
      <c r="G267" s="302"/>
      <c r="H267" s="18"/>
      <c r="I267" s="50"/>
      <c r="J267" s="50"/>
      <c r="K267" s="50"/>
      <c r="L267" s="50"/>
      <c r="M267" s="50"/>
      <c r="N267" s="50"/>
      <c r="O267" s="50"/>
      <c r="P267" s="50"/>
      <c r="Q267" s="57"/>
      <c r="R267" s="58"/>
      <c r="S267" s="58"/>
      <c r="T267" s="58"/>
      <c r="U267" s="58"/>
      <c r="V267" s="256"/>
      <c r="W267" s="59"/>
      <c r="X267" s="60"/>
      <c r="Y267" s="27"/>
      <c r="Z267" s="27"/>
      <c r="AA267" s="27"/>
      <c r="AB267" s="27"/>
      <c r="AC267" s="27"/>
      <c r="AD267" s="26"/>
      <c r="AE267" s="9"/>
    </row>
    <row r="268" spans="1:31" ht="27.75" customHeight="1">
      <c r="A268" s="14">
        <v>260</v>
      </c>
      <c r="B268" s="300"/>
      <c r="C268" s="16"/>
      <c r="D268" s="257"/>
      <c r="E268" s="301"/>
      <c r="F268" s="303"/>
      <c r="G268" s="302"/>
      <c r="H268" s="18"/>
      <c r="I268" s="50"/>
      <c r="J268" s="50"/>
      <c r="K268" s="50"/>
      <c r="L268" s="50"/>
      <c r="M268" s="50"/>
      <c r="N268" s="50"/>
      <c r="O268" s="50"/>
      <c r="P268" s="50"/>
      <c r="Q268" s="57"/>
      <c r="R268" s="58"/>
      <c r="S268" s="58"/>
      <c r="T268" s="58"/>
      <c r="U268" s="58"/>
      <c r="V268" s="256"/>
      <c r="W268" s="59"/>
      <c r="X268" s="60"/>
      <c r="Y268" s="27"/>
      <c r="Z268" s="27"/>
      <c r="AA268" s="27"/>
      <c r="AB268" s="27"/>
      <c r="AC268" s="27"/>
      <c r="AD268" s="26"/>
      <c r="AE268" s="9"/>
    </row>
    <row r="269" spans="1:31" ht="27.75" customHeight="1">
      <c r="A269" s="14">
        <v>261</v>
      </c>
      <c r="B269" s="300"/>
      <c r="C269" s="16"/>
      <c r="D269" s="257"/>
      <c r="E269" s="301"/>
      <c r="F269" s="303"/>
      <c r="G269" s="302"/>
      <c r="H269" s="18"/>
      <c r="I269" s="50"/>
      <c r="J269" s="50"/>
      <c r="K269" s="50"/>
      <c r="L269" s="50"/>
      <c r="M269" s="50"/>
      <c r="N269" s="50"/>
      <c r="O269" s="50"/>
      <c r="P269" s="50"/>
      <c r="Q269" s="57"/>
      <c r="R269" s="58"/>
      <c r="S269" s="58"/>
      <c r="T269" s="58"/>
      <c r="U269" s="58"/>
      <c r="V269" s="256"/>
      <c r="W269" s="59"/>
      <c r="X269" s="60"/>
      <c r="Y269" s="27"/>
      <c r="Z269" s="27"/>
      <c r="AA269" s="27"/>
      <c r="AB269" s="27"/>
      <c r="AC269" s="27"/>
      <c r="AD269" s="26"/>
      <c r="AE269" s="9"/>
    </row>
    <row r="270" spans="1:31" ht="27.75" customHeight="1">
      <c r="A270" s="14">
        <v>262</v>
      </c>
      <c r="B270" s="300"/>
      <c r="C270" s="16"/>
      <c r="D270" s="257"/>
      <c r="E270" s="301"/>
      <c r="F270" s="303"/>
      <c r="G270" s="302"/>
      <c r="H270" s="18"/>
      <c r="I270" s="50"/>
      <c r="J270" s="50"/>
      <c r="K270" s="50"/>
      <c r="L270" s="50"/>
      <c r="M270" s="50"/>
      <c r="N270" s="50"/>
      <c r="O270" s="50"/>
      <c r="P270" s="50"/>
      <c r="Q270" s="57"/>
      <c r="R270" s="58"/>
      <c r="S270" s="58"/>
      <c r="T270" s="58"/>
      <c r="U270" s="58"/>
      <c r="V270" s="256"/>
      <c r="W270" s="59"/>
      <c r="X270" s="60"/>
      <c r="Y270" s="27"/>
      <c r="Z270" s="27"/>
      <c r="AA270" s="27"/>
      <c r="AB270" s="27"/>
      <c r="AC270" s="27"/>
      <c r="AD270" s="26"/>
      <c r="AE270" s="9"/>
    </row>
    <row r="271" spans="1:31" ht="27.75" customHeight="1">
      <c r="A271" s="14">
        <v>263</v>
      </c>
      <c r="B271" s="300"/>
      <c r="C271" s="16"/>
      <c r="D271" s="257"/>
      <c r="E271" s="301"/>
      <c r="F271" s="303"/>
      <c r="G271" s="302"/>
      <c r="H271" s="18"/>
      <c r="I271" s="50"/>
      <c r="J271" s="50"/>
      <c r="K271" s="50"/>
      <c r="L271" s="50"/>
      <c r="M271" s="50"/>
      <c r="N271" s="50"/>
      <c r="O271" s="50"/>
      <c r="P271" s="50"/>
      <c r="Q271" s="57"/>
      <c r="R271" s="58"/>
      <c r="S271" s="58"/>
      <c r="T271" s="58"/>
      <c r="U271" s="58"/>
      <c r="V271" s="256"/>
      <c r="W271" s="59"/>
      <c r="X271" s="60"/>
      <c r="Y271" s="27"/>
      <c r="Z271" s="27"/>
      <c r="AA271" s="27"/>
      <c r="AB271" s="27"/>
      <c r="AC271" s="27"/>
      <c r="AD271" s="26"/>
      <c r="AE271" s="9"/>
    </row>
    <row r="272" spans="1:31" ht="27.75" customHeight="1">
      <c r="A272" s="14">
        <v>264</v>
      </c>
      <c r="B272" s="300"/>
      <c r="C272" s="16"/>
      <c r="D272" s="257"/>
      <c r="E272" s="301"/>
      <c r="F272" s="303"/>
      <c r="G272" s="302"/>
      <c r="H272" s="18"/>
      <c r="I272" s="50"/>
      <c r="J272" s="50"/>
      <c r="K272" s="50"/>
      <c r="L272" s="50"/>
      <c r="M272" s="50"/>
      <c r="N272" s="50"/>
      <c r="O272" s="50"/>
      <c r="P272" s="50"/>
      <c r="Q272" s="57"/>
      <c r="R272" s="58"/>
      <c r="S272" s="58"/>
      <c r="T272" s="58"/>
      <c r="U272" s="58"/>
      <c r="V272" s="256"/>
      <c r="W272" s="59"/>
      <c r="X272" s="60"/>
      <c r="Y272" s="27"/>
      <c r="Z272" s="27"/>
      <c r="AA272" s="27"/>
      <c r="AB272" s="27"/>
      <c r="AC272" s="27"/>
      <c r="AD272" s="26"/>
      <c r="AE272" s="9"/>
    </row>
    <row r="273" spans="1:31" ht="27.75" customHeight="1">
      <c r="A273" s="14">
        <v>265</v>
      </c>
      <c r="B273" s="300"/>
      <c r="C273" s="16"/>
      <c r="D273" s="257"/>
      <c r="E273" s="301"/>
      <c r="F273" s="303"/>
      <c r="G273" s="302"/>
      <c r="H273" s="18"/>
      <c r="I273" s="50"/>
      <c r="J273" s="50"/>
      <c r="K273" s="50"/>
      <c r="L273" s="50"/>
      <c r="M273" s="50"/>
      <c r="N273" s="50"/>
      <c r="O273" s="50"/>
      <c r="P273" s="50"/>
      <c r="Q273" s="57"/>
      <c r="R273" s="58"/>
      <c r="S273" s="58"/>
      <c r="T273" s="58"/>
      <c r="U273" s="58"/>
      <c r="V273" s="256"/>
      <c r="W273" s="59"/>
      <c r="X273" s="60"/>
      <c r="Y273" s="27"/>
      <c r="Z273" s="27"/>
      <c r="AA273" s="27"/>
      <c r="AB273" s="27"/>
      <c r="AC273" s="27"/>
      <c r="AD273" s="26"/>
      <c r="AE273" s="9"/>
    </row>
    <row r="274" spans="1:31" ht="27.75" customHeight="1">
      <c r="A274" s="14">
        <v>266</v>
      </c>
      <c r="B274" s="300"/>
      <c r="C274" s="16"/>
      <c r="D274" s="257"/>
      <c r="E274" s="301"/>
      <c r="F274" s="303"/>
      <c r="G274" s="302"/>
      <c r="H274" s="18"/>
      <c r="I274" s="50"/>
      <c r="J274" s="50"/>
      <c r="K274" s="50"/>
      <c r="L274" s="50"/>
      <c r="M274" s="50"/>
      <c r="N274" s="50"/>
      <c r="O274" s="50"/>
      <c r="P274" s="50"/>
      <c r="Q274" s="57"/>
      <c r="R274" s="58"/>
      <c r="S274" s="58"/>
      <c r="T274" s="58"/>
      <c r="U274" s="58"/>
      <c r="V274" s="256"/>
      <c r="W274" s="59"/>
      <c r="X274" s="60"/>
      <c r="Y274" s="27"/>
      <c r="Z274" s="27"/>
      <c r="AA274" s="27"/>
      <c r="AB274" s="27"/>
      <c r="AC274" s="27"/>
      <c r="AD274" s="26"/>
      <c r="AE274" s="9"/>
    </row>
    <row r="275" spans="1:31" ht="27.75" customHeight="1">
      <c r="A275" s="14">
        <v>267</v>
      </c>
      <c r="B275" s="300"/>
      <c r="C275" s="16"/>
      <c r="D275" s="257"/>
      <c r="E275" s="301"/>
      <c r="F275" s="303"/>
      <c r="G275" s="302"/>
      <c r="H275" s="18"/>
      <c r="I275" s="50"/>
      <c r="J275" s="50"/>
      <c r="K275" s="50"/>
      <c r="L275" s="50"/>
      <c r="M275" s="50"/>
      <c r="N275" s="50"/>
      <c r="O275" s="50"/>
      <c r="P275" s="50"/>
      <c r="Q275" s="57"/>
      <c r="R275" s="58"/>
      <c r="S275" s="58"/>
      <c r="T275" s="58"/>
      <c r="U275" s="58"/>
      <c r="V275" s="256"/>
      <c r="W275" s="59"/>
      <c r="X275" s="60"/>
      <c r="Y275" s="27"/>
      <c r="Z275" s="27"/>
      <c r="AA275" s="27"/>
      <c r="AB275" s="27"/>
      <c r="AC275" s="27"/>
      <c r="AD275" s="26"/>
      <c r="AE275" s="9"/>
    </row>
    <row r="276" spans="1:31" ht="27.75" customHeight="1">
      <c r="A276" s="14">
        <v>268</v>
      </c>
      <c r="B276" s="300"/>
      <c r="C276" s="16"/>
      <c r="D276" s="257"/>
      <c r="E276" s="301"/>
      <c r="F276" s="303"/>
      <c r="G276" s="302"/>
      <c r="H276" s="18"/>
      <c r="I276" s="50"/>
      <c r="J276" s="50"/>
      <c r="K276" s="50"/>
      <c r="L276" s="50"/>
      <c r="M276" s="50"/>
      <c r="N276" s="50"/>
      <c r="O276" s="50"/>
      <c r="P276" s="50"/>
      <c r="Q276" s="57"/>
      <c r="R276" s="58"/>
      <c r="S276" s="58"/>
      <c r="T276" s="58"/>
      <c r="U276" s="58"/>
      <c r="V276" s="256"/>
      <c r="W276" s="59"/>
      <c r="X276" s="60"/>
      <c r="Y276" s="27"/>
      <c r="Z276" s="27"/>
      <c r="AA276" s="27"/>
      <c r="AB276" s="27"/>
      <c r="AC276" s="27"/>
      <c r="AD276" s="26"/>
      <c r="AE276" s="9"/>
    </row>
    <row r="277" spans="1:31" ht="27.75" customHeight="1">
      <c r="A277" s="14">
        <v>269</v>
      </c>
      <c r="B277" s="300"/>
      <c r="C277" s="16"/>
      <c r="D277" s="257"/>
      <c r="E277" s="301"/>
      <c r="F277" s="303"/>
      <c r="G277" s="302"/>
      <c r="H277" s="18"/>
      <c r="I277" s="50"/>
      <c r="J277" s="50"/>
      <c r="K277" s="50"/>
      <c r="L277" s="50"/>
      <c r="M277" s="50"/>
      <c r="N277" s="50"/>
      <c r="O277" s="50"/>
      <c r="P277" s="50"/>
      <c r="Q277" s="57"/>
      <c r="R277" s="58"/>
      <c r="S277" s="58"/>
      <c r="T277" s="58"/>
      <c r="U277" s="58"/>
      <c r="V277" s="256"/>
      <c r="W277" s="59"/>
      <c r="X277" s="60"/>
      <c r="Y277" s="27"/>
      <c r="Z277" s="27"/>
      <c r="AA277" s="27"/>
      <c r="AB277" s="27"/>
      <c r="AC277" s="27"/>
      <c r="AD277" s="26"/>
      <c r="AE277" s="9"/>
    </row>
    <row r="278" spans="1:31" ht="27.75" customHeight="1">
      <c r="A278" s="14">
        <v>270</v>
      </c>
      <c r="B278" s="300"/>
      <c r="C278" s="16"/>
      <c r="D278" s="257"/>
      <c r="E278" s="301"/>
      <c r="F278" s="303"/>
      <c r="G278" s="302"/>
      <c r="H278" s="18"/>
      <c r="I278" s="50"/>
      <c r="J278" s="50"/>
      <c r="K278" s="50"/>
      <c r="L278" s="50"/>
      <c r="M278" s="50"/>
      <c r="N278" s="50"/>
      <c r="O278" s="50"/>
      <c r="P278" s="50"/>
      <c r="Q278" s="57"/>
      <c r="R278" s="58"/>
      <c r="S278" s="58"/>
      <c r="T278" s="58"/>
      <c r="U278" s="58"/>
      <c r="V278" s="256"/>
      <c r="W278" s="59"/>
      <c r="X278" s="60"/>
      <c r="Y278" s="27"/>
      <c r="Z278" s="27"/>
      <c r="AA278" s="27"/>
      <c r="AB278" s="27"/>
      <c r="AC278" s="27"/>
      <c r="AD278" s="26"/>
      <c r="AE278" s="9"/>
    </row>
    <row r="279" spans="1:31" ht="27.75" customHeight="1">
      <c r="A279" s="14">
        <v>271</v>
      </c>
      <c r="B279" s="300"/>
      <c r="C279" s="16"/>
      <c r="D279" s="257"/>
      <c r="E279" s="301"/>
      <c r="F279" s="303"/>
      <c r="G279" s="302"/>
      <c r="H279" s="18"/>
      <c r="I279" s="50"/>
      <c r="J279" s="50"/>
      <c r="K279" s="50"/>
      <c r="L279" s="50"/>
      <c r="M279" s="50"/>
      <c r="N279" s="50"/>
      <c r="O279" s="50"/>
      <c r="P279" s="50"/>
      <c r="Q279" s="57"/>
      <c r="R279" s="58"/>
      <c r="S279" s="58"/>
      <c r="T279" s="58"/>
      <c r="U279" s="58"/>
      <c r="V279" s="256"/>
      <c r="W279" s="59"/>
      <c r="X279" s="60"/>
      <c r="Y279" s="27"/>
      <c r="Z279" s="27"/>
      <c r="AA279" s="27"/>
      <c r="AB279" s="27"/>
      <c r="AC279" s="27"/>
      <c r="AD279" s="26"/>
      <c r="AE279" s="9"/>
    </row>
    <row r="280" spans="1:31" ht="27.75" customHeight="1">
      <c r="A280" s="14">
        <v>272</v>
      </c>
      <c r="B280" s="300"/>
      <c r="C280" s="16"/>
      <c r="D280" s="257"/>
      <c r="E280" s="301"/>
      <c r="F280" s="303"/>
      <c r="G280" s="302"/>
      <c r="H280" s="18"/>
      <c r="I280" s="50"/>
      <c r="J280" s="50"/>
      <c r="K280" s="50"/>
      <c r="L280" s="50"/>
      <c r="M280" s="50"/>
      <c r="N280" s="50"/>
      <c r="O280" s="50"/>
      <c r="P280" s="50"/>
      <c r="Q280" s="57"/>
      <c r="R280" s="58"/>
      <c r="S280" s="58"/>
      <c r="T280" s="58"/>
      <c r="U280" s="58"/>
      <c r="V280" s="256"/>
      <c r="W280" s="59"/>
      <c r="X280" s="60"/>
      <c r="Y280" s="27"/>
      <c r="Z280" s="27"/>
      <c r="AA280" s="27"/>
      <c r="AB280" s="27"/>
      <c r="AC280" s="27"/>
      <c r="AD280" s="26"/>
      <c r="AE280" s="9"/>
    </row>
    <row r="281" spans="1:31" ht="27.75" customHeight="1">
      <c r="A281" s="285">
        <v>273</v>
      </c>
      <c r="B281" s="300"/>
      <c r="C281" s="16"/>
      <c r="D281" s="257"/>
      <c r="E281" s="301"/>
      <c r="F281" s="303"/>
      <c r="G281" s="302"/>
      <c r="H281" s="18"/>
      <c r="I281" s="50"/>
      <c r="J281" s="50"/>
      <c r="K281" s="50"/>
      <c r="L281" s="50"/>
      <c r="M281" s="50"/>
      <c r="N281" s="50"/>
      <c r="O281" s="50"/>
      <c r="P281" s="50"/>
      <c r="Q281" s="57"/>
      <c r="R281" s="58"/>
      <c r="S281" s="58"/>
      <c r="T281" s="58"/>
      <c r="U281" s="58"/>
      <c r="V281" s="256"/>
      <c r="W281" s="59"/>
      <c r="X281" s="60"/>
      <c r="Y281" s="27"/>
      <c r="Z281" s="27"/>
      <c r="AA281" s="27"/>
      <c r="AB281" s="27"/>
      <c r="AC281" s="27"/>
      <c r="AD281" s="26"/>
      <c r="AE281" s="9"/>
    </row>
    <row r="282" spans="1:31" ht="27.75" customHeight="1">
      <c r="A282" s="14">
        <v>274</v>
      </c>
      <c r="B282" s="300"/>
      <c r="C282" s="16"/>
      <c r="D282" s="257"/>
      <c r="E282" s="301"/>
      <c r="F282" s="303"/>
      <c r="G282" s="302"/>
      <c r="H282" s="18"/>
      <c r="I282" s="50"/>
      <c r="J282" s="50"/>
      <c r="K282" s="50"/>
      <c r="L282" s="50"/>
      <c r="M282" s="50"/>
      <c r="N282" s="50"/>
      <c r="O282" s="50"/>
      <c r="P282" s="50"/>
      <c r="Q282" s="57"/>
      <c r="R282" s="58"/>
      <c r="S282" s="58"/>
      <c r="T282" s="58"/>
      <c r="U282" s="58"/>
      <c r="V282" s="256"/>
      <c r="W282" s="59"/>
      <c r="X282" s="60"/>
      <c r="Y282" s="27"/>
      <c r="Z282" s="27"/>
      <c r="AA282" s="27"/>
      <c r="AB282" s="27"/>
      <c r="AC282" s="27"/>
      <c r="AD282" s="26"/>
      <c r="AE282" s="9"/>
    </row>
    <row r="283" spans="1:31" ht="27.75" customHeight="1">
      <c r="A283" s="14">
        <v>275</v>
      </c>
      <c r="B283" s="300"/>
      <c r="C283" s="16"/>
      <c r="D283" s="257"/>
      <c r="E283" s="301"/>
      <c r="F283" s="303"/>
      <c r="G283" s="302"/>
      <c r="H283" s="18"/>
      <c r="I283" s="50"/>
      <c r="J283" s="50"/>
      <c r="K283" s="50"/>
      <c r="L283" s="50"/>
      <c r="M283" s="50"/>
      <c r="N283" s="50"/>
      <c r="O283" s="50"/>
      <c r="P283" s="50"/>
      <c r="Q283" s="57"/>
      <c r="R283" s="58"/>
      <c r="S283" s="58"/>
      <c r="T283" s="58"/>
      <c r="U283" s="58"/>
      <c r="V283" s="256"/>
      <c r="W283" s="59"/>
      <c r="X283" s="60"/>
      <c r="Y283" s="27"/>
      <c r="Z283" s="27"/>
      <c r="AA283" s="27"/>
      <c r="AB283" s="27"/>
      <c r="AC283" s="27"/>
      <c r="AD283" s="26"/>
      <c r="AE283" s="9"/>
    </row>
    <row r="284" spans="1:31" ht="27.75" customHeight="1">
      <c r="A284" s="14">
        <v>276</v>
      </c>
      <c r="B284" s="300"/>
      <c r="C284" s="16"/>
      <c r="D284" s="257"/>
      <c r="E284" s="301"/>
      <c r="F284" s="303"/>
      <c r="G284" s="302"/>
      <c r="H284" s="18"/>
      <c r="I284" s="50"/>
      <c r="J284" s="50"/>
      <c r="K284" s="50"/>
      <c r="L284" s="50"/>
      <c r="M284" s="50"/>
      <c r="N284" s="50"/>
      <c r="O284" s="50"/>
      <c r="P284" s="50"/>
      <c r="Q284" s="57"/>
      <c r="R284" s="58"/>
      <c r="S284" s="58"/>
      <c r="T284" s="58"/>
      <c r="U284" s="58"/>
      <c r="V284" s="256"/>
      <c r="W284" s="59"/>
      <c r="X284" s="60"/>
      <c r="Y284" s="27"/>
      <c r="Z284" s="27"/>
      <c r="AA284" s="27"/>
      <c r="AB284" s="27"/>
      <c r="AC284" s="27"/>
      <c r="AD284" s="26"/>
      <c r="AE284" s="9"/>
    </row>
    <row r="285" spans="1:31" ht="27.75" customHeight="1">
      <c r="A285" s="285">
        <v>277</v>
      </c>
      <c r="B285" s="300"/>
      <c r="C285" s="16"/>
      <c r="D285" s="257"/>
      <c r="E285" s="301"/>
      <c r="F285" s="303"/>
      <c r="G285" s="302"/>
      <c r="H285" s="18"/>
      <c r="I285" s="50"/>
      <c r="J285" s="50"/>
      <c r="K285" s="50"/>
      <c r="L285" s="50"/>
      <c r="M285" s="50"/>
      <c r="N285" s="50"/>
      <c r="O285" s="50"/>
      <c r="P285" s="50"/>
      <c r="Q285" s="57"/>
      <c r="R285" s="58"/>
      <c r="S285" s="58"/>
      <c r="T285" s="58"/>
      <c r="U285" s="58"/>
      <c r="V285" s="256"/>
      <c r="W285" s="59"/>
      <c r="X285" s="60"/>
      <c r="Y285" s="27"/>
      <c r="Z285" s="27"/>
      <c r="AA285" s="27"/>
      <c r="AB285" s="27"/>
      <c r="AC285" s="27"/>
      <c r="AD285" s="26"/>
      <c r="AE285" s="9"/>
    </row>
    <row r="286" spans="1:31" ht="27.75" customHeight="1">
      <c r="A286" s="14">
        <v>278</v>
      </c>
      <c r="B286" s="300"/>
      <c r="C286" s="16"/>
      <c r="D286" s="257"/>
      <c r="E286" s="301"/>
      <c r="F286" s="303"/>
      <c r="G286" s="302"/>
      <c r="H286" s="18"/>
      <c r="I286" s="50"/>
      <c r="J286" s="50"/>
      <c r="K286" s="50"/>
      <c r="L286" s="50"/>
      <c r="M286" s="50"/>
      <c r="N286" s="50"/>
      <c r="O286" s="50"/>
      <c r="P286" s="50"/>
      <c r="Q286" s="57"/>
      <c r="R286" s="58"/>
      <c r="S286" s="58"/>
      <c r="T286" s="58"/>
      <c r="U286" s="58"/>
      <c r="V286" s="256"/>
      <c r="W286" s="59"/>
      <c r="X286" s="60"/>
      <c r="Y286" s="27"/>
      <c r="Z286" s="27"/>
      <c r="AA286" s="27"/>
      <c r="AB286" s="27"/>
      <c r="AC286" s="27"/>
      <c r="AD286" s="26"/>
      <c r="AE286" s="9"/>
    </row>
    <row r="287" spans="1:31" ht="27.75" customHeight="1">
      <c r="A287" s="299"/>
      <c r="B287" s="61"/>
      <c r="C287" s="73"/>
      <c r="D287" s="61"/>
      <c r="E287" s="73"/>
      <c r="F287" s="75"/>
      <c r="G287" s="74">
        <f>SUM(I287:P287)</f>
        <v>0</v>
      </c>
      <c r="H287" s="21"/>
      <c r="I287" s="51">
        <f t="shared" ref="I287:P287" si="0">SUM(I9:I281)</f>
        <v>0</v>
      </c>
      <c r="J287" s="51">
        <f>SUM(J9:J286)</f>
        <v>0</v>
      </c>
      <c r="K287" s="51">
        <f t="shared" si="0"/>
        <v>0</v>
      </c>
      <c r="L287" s="51">
        <f t="shared" si="0"/>
        <v>0</v>
      </c>
      <c r="M287" s="51">
        <f t="shared" si="0"/>
        <v>0</v>
      </c>
      <c r="N287" s="51">
        <f t="shared" si="0"/>
        <v>0</v>
      </c>
      <c r="O287" s="51">
        <f t="shared" si="0"/>
        <v>0</v>
      </c>
      <c r="P287" s="51">
        <f t="shared" si="0"/>
        <v>0</v>
      </c>
      <c r="Q287" s="57"/>
      <c r="R287" s="58"/>
      <c r="S287" s="58"/>
      <c r="T287" s="58"/>
      <c r="U287" s="58"/>
      <c r="V287" s="61"/>
      <c r="W287" s="59"/>
      <c r="X287" s="60"/>
      <c r="Y287" s="27"/>
      <c r="Z287" s="27"/>
      <c r="AA287" s="27"/>
      <c r="AB287" s="27"/>
      <c r="AC287" s="27"/>
      <c r="AD287" s="26"/>
      <c r="AE287" s="9"/>
    </row>
    <row r="288" spans="1:31" ht="38.1" customHeight="1">
      <c r="A288" s="268" t="s">
        <v>394</v>
      </c>
      <c r="B288" s="269"/>
      <c r="C288" s="269"/>
      <c r="D288" s="269"/>
      <c r="E288" s="269"/>
      <c r="F288" s="269"/>
      <c r="G288" s="267"/>
      <c r="H288" s="267"/>
      <c r="I288" s="267"/>
      <c r="J288" s="267"/>
      <c r="K288" s="267"/>
      <c r="L288" s="267"/>
      <c r="M288" s="267"/>
      <c r="N288" s="267"/>
      <c r="O288" s="267"/>
      <c r="P288" s="270"/>
      <c r="Q288" s="271"/>
      <c r="R288" s="272"/>
      <c r="S288" s="501">
        <f>G326</f>
        <v>0</v>
      </c>
      <c r="T288" s="501"/>
      <c r="U288" s="502" t="s">
        <v>206</v>
      </c>
      <c r="V288" s="502"/>
      <c r="W288" s="260"/>
      <c r="X288" s="261"/>
    </row>
    <row r="289" spans="1:24" ht="34.5" customHeight="1">
      <c r="A289" s="266">
        <v>1</v>
      </c>
      <c r="B289" s="283"/>
      <c r="C289" s="262"/>
      <c r="D289" s="295"/>
      <c r="E289" s="293"/>
      <c r="F289" s="75"/>
      <c r="G289" s="294"/>
      <c r="H289" s="278"/>
      <c r="I289" s="279"/>
      <c r="J289" s="279"/>
      <c r="K289" s="279"/>
      <c r="L289" s="279"/>
      <c r="M289" s="279"/>
      <c r="N289" s="279"/>
      <c r="O289" s="279"/>
      <c r="P289" s="279"/>
      <c r="Q289" s="57"/>
      <c r="R289" s="82"/>
      <c r="S289" s="82"/>
      <c r="T289" s="82"/>
      <c r="U289" s="82"/>
      <c r="V289" s="275"/>
      <c r="W289" s="258"/>
      <c r="X289" s="259"/>
    </row>
    <row r="290" spans="1:24" ht="34.5" customHeight="1">
      <c r="A290" s="266">
        <v>2</v>
      </c>
      <c r="B290" s="283"/>
      <c r="C290" s="262"/>
      <c r="D290" s="295"/>
      <c r="E290" s="293"/>
      <c r="F290" s="75"/>
      <c r="G290" s="294"/>
      <c r="H290" s="263"/>
      <c r="I290" s="79"/>
      <c r="J290" s="79"/>
      <c r="K290" s="79"/>
      <c r="L290" s="79"/>
      <c r="M290" s="79"/>
      <c r="N290" s="79"/>
      <c r="O290" s="79"/>
      <c r="P290" s="79"/>
      <c r="Q290" s="57"/>
      <c r="R290" s="82"/>
      <c r="S290" s="82"/>
      <c r="T290" s="82"/>
      <c r="U290" s="82"/>
      <c r="V290" s="275"/>
      <c r="W290" s="83"/>
      <c r="X290" s="276"/>
    </row>
    <row r="291" spans="1:24" ht="34.5" customHeight="1">
      <c r="A291" s="266">
        <v>3</v>
      </c>
      <c r="B291" s="283"/>
      <c r="C291" s="262"/>
      <c r="D291" s="295"/>
      <c r="E291" s="293"/>
      <c r="F291" s="75"/>
      <c r="G291" s="294"/>
      <c r="H291" s="263"/>
      <c r="I291" s="79"/>
      <c r="J291" s="79"/>
      <c r="K291" s="79"/>
      <c r="L291" s="79"/>
      <c r="M291" s="79"/>
      <c r="N291" s="79"/>
      <c r="O291" s="79"/>
      <c r="P291" s="79"/>
      <c r="Q291" s="57"/>
      <c r="R291" s="82"/>
      <c r="S291" s="82"/>
      <c r="T291" s="82"/>
      <c r="U291" s="82"/>
      <c r="V291" s="275"/>
      <c r="W291" s="83"/>
      <c r="X291" s="276"/>
    </row>
    <row r="292" spans="1:24" ht="34.5" customHeight="1">
      <c r="A292" s="266">
        <v>4</v>
      </c>
      <c r="B292" s="283"/>
      <c r="C292" s="262"/>
      <c r="D292" s="295"/>
      <c r="E292" s="293"/>
      <c r="F292" s="75"/>
      <c r="G292" s="294"/>
      <c r="H292" s="263"/>
      <c r="I292" s="79"/>
      <c r="J292" s="79"/>
      <c r="K292" s="79"/>
      <c r="L292" s="79"/>
      <c r="M292" s="79"/>
      <c r="N292" s="79"/>
      <c r="O292" s="79"/>
      <c r="P292" s="79"/>
      <c r="Q292" s="57"/>
      <c r="R292" s="82"/>
      <c r="S292" s="82"/>
      <c r="T292" s="82"/>
      <c r="U292" s="82"/>
      <c r="V292" s="275"/>
      <c r="W292" s="83"/>
      <c r="X292" s="276"/>
    </row>
    <row r="293" spans="1:24" ht="34.5" customHeight="1">
      <c r="A293" s="266">
        <v>5</v>
      </c>
      <c r="B293" s="283"/>
      <c r="C293" s="262"/>
      <c r="D293" s="295"/>
      <c r="E293" s="293"/>
      <c r="F293" s="75"/>
      <c r="G293" s="294"/>
      <c r="H293" s="263"/>
      <c r="I293" s="79"/>
      <c r="J293" s="79"/>
      <c r="K293" s="79"/>
      <c r="L293" s="79"/>
      <c r="M293" s="79"/>
      <c r="N293" s="79"/>
      <c r="O293" s="79"/>
      <c r="P293" s="79"/>
      <c r="Q293" s="57"/>
      <c r="R293" s="82"/>
      <c r="S293" s="82"/>
      <c r="T293" s="82"/>
      <c r="U293" s="82"/>
      <c r="V293" s="275"/>
      <c r="W293" s="83"/>
      <c r="X293" s="276"/>
    </row>
    <row r="294" spans="1:24" ht="34.5" customHeight="1">
      <c r="A294" s="266">
        <v>6</v>
      </c>
      <c r="B294" s="283"/>
      <c r="C294" s="262"/>
      <c r="D294" s="295"/>
      <c r="E294" s="293"/>
      <c r="F294" s="75"/>
      <c r="G294" s="294"/>
      <c r="H294" s="263"/>
      <c r="I294" s="79"/>
      <c r="J294" s="79"/>
      <c r="K294" s="79"/>
      <c r="L294" s="79"/>
      <c r="M294" s="79"/>
      <c r="N294" s="79"/>
      <c r="O294" s="79"/>
      <c r="P294" s="79"/>
      <c r="Q294" s="57"/>
      <c r="R294" s="82"/>
      <c r="S294" s="82"/>
      <c r="T294" s="82"/>
      <c r="U294" s="82"/>
      <c r="V294" s="275"/>
      <c r="W294" s="83"/>
      <c r="X294" s="276"/>
    </row>
    <row r="295" spans="1:24" ht="34.5" customHeight="1">
      <c r="A295" s="266">
        <v>7</v>
      </c>
      <c r="B295" s="283"/>
      <c r="C295" s="262"/>
      <c r="D295" s="295"/>
      <c r="E295" s="293"/>
      <c r="F295" s="75"/>
      <c r="G295" s="294"/>
      <c r="H295" s="263"/>
      <c r="I295" s="79"/>
      <c r="J295" s="79"/>
      <c r="K295" s="79"/>
      <c r="L295" s="79"/>
      <c r="M295" s="79"/>
      <c r="N295" s="79"/>
      <c r="O295" s="79"/>
      <c r="P295" s="79"/>
      <c r="Q295" s="57"/>
      <c r="R295" s="82"/>
      <c r="S295" s="82"/>
      <c r="T295" s="82"/>
      <c r="U295" s="82"/>
      <c r="V295" s="275"/>
      <c r="W295" s="83"/>
      <c r="X295" s="276"/>
    </row>
    <row r="296" spans="1:24" ht="34.5" customHeight="1">
      <c r="A296" s="266">
        <v>8</v>
      </c>
      <c r="B296" s="283"/>
      <c r="C296" s="262"/>
      <c r="D296" s="295"/>
      <c r="E296" s="293"/>
      <c r="F296" s="75"/>
      <c r="G296" s="294"/>
      <c r="H296" s="263"/>
      <c r="I296" s="79"/>
      <c r="J296" s="79"/>
      <c r="K296" s="79"/>
      <c r="L296" s="79"/>
      <c r="M296" s="79"/>
      <c r="N296" s="79"/>
      <c r="O296" s="79"/>
      <c r="P296" s="79"/>
      <c r="Q296" s="57"/>
      <c r="R296" s="82"/>
      <c r="S296" s="82"/>
      <c r="T296" s="82"/>
      <c r="U296" s="82"/>
      <c r="V296" s="275"/>
      <c r="W296" s="83"/>
      <c r="X296" s="276"/>
    </row>
    <row r="297" spans="1:24" ht="34.5" customHeight="1">
      <c r="A297" s="266">
        <v>9</v>
      </c>
      <c r="B297" s="283"/>
      <c r="C297" s="262"/>
      <c r="D297" s="295"/>
      <c r="E297" s="293"/>
      <c r="F297" s="75"/>
      <c r="G297" s="294"/>
      <c r="H297" s="263"/>
      <c r="I297" s="79"/>
      <c r="J297" s="79"/>
      <c r="K297" s="79"/>
      <c r="L297" s="79"/>
      <c r="M297" s="79"/>
      <c r="N297" s="79"/>
      <c r="O297" s="79"/>
      <c r="P297" s="79"/>
      <c r="Q297" s="57"/>
      <c r="R297" s="82"/>
      <c r="S297" s="82"/>
      <c r="T297" s="82"/>
      <c r="U297" s="82"/>
      <c r="V297" s="275"/>
      <c r="W297" s="83"/>
      <c r="X297" s="276"/>
    </row>
    <row r="298" spans="1:24" ht="34.5" customHeight="1">
      <c r="A298" s="266">
        <v>10</v>
      </c>
      <c r="B298" s="283"/>
      <c r="C298" s="262"/>
      <c r="D298" s="295"/>
      <c r="E298" s="293"/>
      <c r="F298" s="75"/>
      <c r="G298" s="294"/>
      <c r="H298" s="263"/>
      <c r="I298" s="79"/>
      <c r="J298" s="79"/>
      <c r="K298" s="79"/>
      <c r="L298" s="79"/>
      <c r="M298" s="79"/>
      <c r="N298" s="79"/>
      <c r="O298" s="79"/>
      <c r="P298" s="79"/>
      <c r="Q298" s="57"/>
      <c r="R298" s="82"/>
      <c r="S298" s="82"/>
      <c r="T298" s="82"/>
      <c r="U298" s="82"/>
      <c r="V298" s="275"/>
      <c r="W298" s="83"/>
      <c r="X298" s="276"/>
    </row>
    <row r="299" spans="1:24" ht="34.5" customHeight="1">
      <c r="A299" s="266">
        <v>11</v>
      </c>
      <c r="B299" s="283"/>
      <c r="C299" s="262"/>
      <c r="D299" s="295"/>
      <c r="E299" s="293"/>
      <c r="F299" s="75"/>
      <c r="G299" s="294"/>
      <c r="H299" s="263"/>
      <c r="I299" s="79"/>
      <c r="J299" s="79"/>
      <c r="K299" s="79"/>
      <c r="L299" s="79"/>
      <c r="M299" s="79"/>
      <c r="N299" s="79"/>
      <c r="O299" s="79"/>
      <c r="P299" s="79"/>
      <c r="Q299" s="57"/>
      <c r="R299" s="82"/>
      <c r="S299" s="82"/>
      <c r="T299" s="82"/>
      <c r="U299" s="82"/>
      <c r="V299" s="275"/>
      <c r="W299" s="83"/>
      <c r="X299" s="276"/>
    </row>
    <row r="300" spans="1:24" ht="34.5" customHeight="1">
      <c r="A300" s="266">
        <v>12</v>
      </c>
      <c r="B300" s="283"/>
      <c r="C300" s="262"/>
      <c r="D300" s="295"/>
      <c r="E300" s="293"/>
      <c r="F300" s="75"/>
      <c r="G300" s="294"/>
      <c r="H300" s="263"/>
      <c r="I300" s="79"/>
      <c r="J300" s="79"/>
      <c r="K300" s="79"/>
      <c r="L300" s="79"/>
      <c r="M300" s="79"/>
      <c r="N300" s="79"/>
      <c r="O300" s="79"/>
      <c r="P300" s="79"/>
      <c r="Q300" s="57"/>
      <c r="R300" s="82"/>
      <c r="S300" s="82"/>
      <c r="T300" s="82"/>
      <c r="U300" s="82"/>
      <c r="V300" s="275"/>
      <c r="W300" s="83"/>
      <c r="X300" s="276"/>
    </row>
    <row r="301" spans="1:24" ht="34.5" customHeight="1">
      <c r="A301" s="266">
        <v>13</v>
      </c>
      <c r="B301" s="283"/>
      <c r="C301" s="262"/>
      <c r="D301" s="295"/>
      <c r="E301" s="293"/>
      <c r="F301" s="75"/>
      <c r="G301" s="294"/>
      <c r="H301" s="263"/>
      <c r="I301" s="79"/>
      <c r="J301" s="79"/>
      <c r="K301" s="79"/>
      <c r="L301" s="79"/>
      <c r="M301" s="79"/>
      <c r="N301" s="79"/>
      <c r="O301" s="79"/>
      <c r="P301" s="79"/>
      <c r="Q301" s="57"/>
      <c r="R301" s="82"/>
      <c r="S301" s="82"/>
      <c r="T301" s="82"/>
      <c r="U301" s="82"/>
      <c r="V301" s="275"/>
      <c r="W301" s="83"/>
      <c r="X301" s="276"/>
    </row>
    <row r="302" spans="1:24" ht="34.5" customHeight="1">
      <c r="A302" s="266">
        <v>14</v>
      </c>
      <c r="B302" s="283"/>
      <c r="C302" s="262"/>
      <c r="D302" s="295"/>
      <c r="E302" s="293"/>
      <c r="F302" s="75"/>
      <c r="G302" s="294"/>
      <c r="H302" s="263"/>
      <c r="I302" s="79"/>
      <c r="J302" s="79"/>
      <c r="K302" s="79"/>
      <c r="L302" s="79"/>
      <c r="M302" s="79"/>
      <c r="N302" s="79"/>
      <c r="O302" s="79"/>
      <c r="P302" s="79"/>
      <c r="Q302" s="57"/>
      <c r="R302" s="82"/>
      <c r="S302" s="82"/>
      <c r="T302" s="82"/>
      <c r="U302" s="82"/>
      <c r="V302" s="275"/>
      <c r="W302" s="83"/>
      <c r="X302" s="276"/>
    </row>
    <row r="303" spans="1:24" ht="34.5" customHeight="1">
      <c r="A303" s="266">
        <v>15</v>
      </c>
      <c r="B303" s="283"/>
      <c r="C303" s="262"/>
      <c r="D303" s="295"/>
      <c r="E303" s="293"/>
      <c r="F303" s="75"/>
      <c r="G303" s="294"/>
      <c r="H303" s="263"/>
      <c r="I303" s="79"/>
      <c r="J303" s="79"/>
      <c r="K303" s="79"/>
      <c r="L303" s="79"/>
      <c r="M303" s="79"/>
      <c r="N303" s="79"/>
      <c r="O303" s="79"/>
      <c r="P303" s="79"/>
      <c r="Q303" s="57"/>
      <c r="R303" s="82"/>
      <c r="S303" s="82"/>
      <c r="T303" s="82"/>
      <c r="U303" s="82"/>
      <c r="V303" s="275"/>
      <c r="W303" s="83"/>
      <c r="X303" s="276"/>
    </row>
    <row r="304" spans="1:24" ht="34.5" customHeight="1">
      <c r="A304" s="266">
        <v>16</v>
      </c>
      <c r="B304" s="283"/>
      <c r="C304" s="262"/>
      <c r="D304" s="295"/>
      <c r="E304" s="293"/>
      <c r="F304" s="75"/>
      <c r="G304" s="294"/>
      <c r="H304" s="263"/>
      <c r="I304" s="79"/>
      <c r="J304" s="79"/>
      <c r="K304" s="79"/>
      <c r="L304" s="79"/>
      <c r="M304" s="79"/>
      <c r="N304" s="79"/>
      <c r="O304" s="79"/>
      <c r="P304" s="79"/>
      <c r="Q304" s="57"/>
      <c r="R304" s="82"/>
      <c r="S304" s="82"/>
      <c r="T304" s="82"/>
      <c r="U304" s="82"/>
      <c r="V304" s="275"/>
      <c r="W304" s="83"/>
      <c r="X304" s="276"/>
    </row>
    <row r="305" spans="1:24" ht="34.5" customHeight="1">
      <c r="A305" s="266">
        <v>17</v>
      </c>
      <c r="B305" s="283"/>
      <c r="C305" s="262"/>
      <c r="D305" s="295"/>
      <c r="E305" s="293"/>
      <c r="F305" s="75"/>
      <c r="G305" s="294"/>
      <c r="H305" s="263"/>
      <c r="I305" s="79"/>
      <c r="J305" s="79"/>
      <c r="K305" s="79"/>
      <c r="L305" s="79"/>
      <c r="M305" s="79"/>
      <c r="N305" s="79"/>
      <c r="O305" s="79"/>
      <c r="P305" s="79"/>
      <c r="Q305" s="57"/>
      <c r="R305" s="82"/>
      <c r="S305" s="82"/>
      <c r="T305" s="82"/>
      <c r="U305" s="82"/>
      <c r="V305" s="275"/>
      <c r="W305" s="83"/>
      <c r="X305" s="276"/>
    </row>
    <row r="306" spans="1:24" ht="34.5" customHeight="1">
      <c r="A306" s="266">
        <v>18</v>
      </c>
      <c r="B306" s="283"/>
      <c r="C306" s="262"/>
      <c r="D306" s="295"/>
      <c r="E306" s="293"/>
      <c r="F306" s="75"/>
      <c r="G306" s="294"/>
      <c r="H306" s="263"/>
      <c r="I306" s="79"/>
      <c r="J306" s="79"/>
      <c r="K306" s="79"/>
      <c r="L306" s="79"/>
      <c r="M306" s="79"/>
      <c r="N306" s="79"/>
      <c r="O306" s="79"/>
      <c r="P306" s="79"/>
      <c r="Q306" s="57"/>
      <c r="R306" s="82"/>
      <c r="S306" s="82"/>
      <c r="T306" s="82"/>
      <c r="U306" s="82"/>
      <c r="V306" s="275"/>
      <c r="W306" s="83"/>
      <c r="X306" s="276"/>
    </row>
    <row r="307" spans="1:24" ht="34.5" customHeight="1">
      <c r="A307" s="266">
        <v>19</v>
      </c>
      <c r="B307" s="283"/>
      <c r="C307" s="262"/>
      <c r="D307" s="295"/>
      <c r="E307" s="293"/>
      <c r="F307" s="75"/>
      <c r="G307" s="294"/>
      <c r="H307" s="263"/>
      <c r="I307" s="79"/>
      <c r="J307" s="79"/>
      <c r="K307" s="79"/>
      <c r="L307" s="79"/>
      <c r="M307" s="79"/>
      <c r="N307" s="79"/>
      <c r="O307" s="79"/>
      <c r="P307" s="79"/>
      <c r="Q307" s="57"/>
      <c r="R307" s="82"/>
      <c r="S307" s="82"/>
      <c r="T307" s="82"/>
      <c r="U307" s="82"/>
      <c r="V307" s="275"/>
      <c r="W307" s="83"/>
      <c r="X307" s="276"/>
    </row>
    <row r="308" spans="1:24" ht="34.5" customHeight="1">
      <c r="A308" s="266">
        <v>20</v>
      </c>
      <c r="B308" s="283"/>
      <c r="C308" s="262"/>
      <c r="D308" s="295"/>
      <c r="E308" s="293"/>
      <c r="F308" s="75"/>
      <c r="G308" s="294"/>
      <c r="H308" s="263"/>
      <c r="I308" s="79"/>
      <c r="J308" s="79"/>
      <c r="K308" s="79"/>
      <c r="L308" s="79"/>
      <c r="M308" s="79"/>
      <c r="N308" s="79"/>
      <c r="O308" s="79"/>
      <c r="P308" s="79"/>
      <c r="Q308" s="57"/>
      <c r="R308" s="82"/>
      <c r="S308" s="82"/>
      <c r="T308" s="82"/>
      <c r="U308" s="82"/>
      <c r="V308" s="275"/>
      <c r="W308" s="83"/>
      <c r="X308" s="276"/>
    </row>
    <row r="309" spans="1:24" ht="34.5" customHeight="1">
      <c r="A309" s="266">
        <v>21</v>
      </c>
      <c r="B309" s="283"/>
      <c r="C309" s="262"/>
      <c r="D309" s="295"/>
      <c r="E309" s="293"/>
      <c r="F309" s="75"/>
      <c r="G309" s="294"/>
      <c r="H309" s="263"/>
      <c r="I309" s="79"/>
      <c r="J309" s="79"/>
      <c r="K309" s="79"/>
      <c r="L309" s="79"/>
      <c r="M309" s="79"/>
      <c r="N309" s="79"/>
      <c r="O309" s="79"/>
      <c r="P309" s="79"/>
      <c r="Q309" s="57"/>
      <c r="R309" s="82"/>
      <c r="S309" s="82"/>
      <c r="T309" s="82"/>
      <c r="U309" s="82"/>
      <c r="V309" s="275"/>
      <c r="W309" s="83"/>
      <c r="X309" s="276"/>
    </row>
    <row r="310" spans="1:24" ht="34.5" customHeight="1">
      <c r="A310" s="266">
        <v>22</v>
      </c>
      <c r="B310" s="283"/>
      <c r="C310" s="262"/>
      <c r="D310" s="295"/>
      <c r="E310" s="293"/>
      <c r="F310" s="75"/>
      <c r="G310" s="294"/>
      <c r="H310" s="263"/>
      <c r="I310" s="79"/>
      <c r="J310" s="79"/>
      <c r="K310" s="79"/>
      <c r="L310" s="79"/>
      <c r="M310" s="79"/>
      <c r="N310" s="79"/>
      <c r="O310" s="79"/>
      <c r="P310" s="79"/>
      <c r="Q310" s="57"/>
      <c r="R310" s="82"/>
      <c r="S310" s="82"/>
      <c r="T310" s="82"/>
      <c r="U310" s="82"/>
      <c r="V310" s="275"/>
      <c r="W310" s="83"/>
      <c r="X310" s="276"/>
    </row>
    <row r="311" spans="1:24" ht="34.5" customHeight="1">
      <c r="A311" s="266">
        <v>23</v>
      </c>
      <c r="B311" s="283"/>
      <c r="C311" s="262"/>
      <c r="D311" s="295"/>
      <c r="E311" s="293"/>
      <c r="F311" s="75"/>
      <c r="G311" s="294"/>
      <c r="H311" s="263"/>
      <c r="I311" s="79"/>
      <c r="J311" s="79"/>
      <c r="K311" s="79"/>
      <c r="L311" s="79"/>
      <c r="M311" s="79"/>
      <c r="N311" s="79"/>
      <c r="O311" s="79"/>
      <c r="P311" s="79"/>
      <c r="Q311" s="57"/>
      <c r="R311" s="82"/>
      <c r="S311" s="82"/>
      <c r="T311" s="82"/>
      <c r="U311" s="82"/>
      <c r="V311" s="275"/>
      <c r="W311" s="83"/>
      <c r="X311" s="276"/>
    </row>
    <row r="312" spans="1:24" ht="34.5" customHeight="1">
      <c r="A312" s="266">
        <v>24</v>
      </c>
      <c r="B312" s="283"/>
      <c r="C312" s="262"/>
      <c r="D312" s="295"/>
      <c r="E312" s="293"/>
      <c r="F312" s="75"/>
      <c r="G312" s="294"/>
      <c r="H312" s="263"/>
      <c r="I312" s="79"/>
      <c r="J312" s="79"/>
      <c r="K312" s="79"/>
      <c r="L312" s="79"/>
      <c r="M312" s="79"/>
      <c r="N312" s="79"/>
      <c r="O312" s="79"/>
      <c r="P312" s="79"/>
      <c r="Q312" s="57"/>
      <c r="R312" s="82"/>
      <c r="S312" s="82"/>
      <c r="T312" s="82"/>
      <c r="U312" s="82"/>
      <c r="V312" s="275"/>
      <c r="W312" s="83"/>
      <c r="X312" s="276"/>
    </row>
    <row r="313" spans="1:24" ht="34.5" customHeight="1">
      <c r="A313" s="266">
        <v>25</v>
      </c>
      <c r="B313" s="283"/>
      <c r="C313" s="262"/>
      <c r="D313" s="295"/>
      <c r="E313" s="293"/>
      <c r="F313" s="75"/>
      <c r="G313" s="294"/>
      <c r="H313" s="263"/>
      <c r="I313" s="79"/>
      <c r="J313" s="79"/>
      <c r="K313" s="79"/>
      <c r="L313" s="79"/>
      <c r="M313" s="79"/>
      <c r="N313" s="79"/>
      <c r="O313" s="79"/>
      <c r="P313" s="79"/>
      <c r="Q313" s="57"/>
      <c r="R313" s="82"/>
      <c r="S313" s="82"/>
      <c r="T313" s="82"/>
      <c r="U313" s="82"/>
      <c r="V313" s="275"/>
      <c r="W313" s="83"/>
      <c r="X313" s="276"/>
    </row>
    <row r="314" spans="1:24" ht="34.5" customHeight="1">
      <c r="A314" s="266">
        <v>26</v>
      </c>
      <c r="B314" s="283"/>
      <c r="C314" s="262"/>
      <c r="D314" s="295"/>
      <c r="E314" s="293"/>
      <c r="F314" s="75"/>
      <c r="G314" s="294"/>
      <c r="H314" s="263"/>
      <c r="I314" s="79"/>
      <c r="J314" s="79"/>
      <c r="K314" s="79"/>
      <c r="L314" s="79"/>
      <c r="M314" s="79"/>
      <c r="N314" s="79"/>
      <c r="O314" s="79"/>
      <c r="P314" s="79"/>
      <c r="Q314" s="57"/>
      <c r="R314" s="82"/>
      <c r="S314" s="82"/>
      <c r="T314" s="82"/>
      <c r="U314" s="82"/>
      <c r="V314" s="275"/>
      <c r="W314" s="83"/>
      <c r="X314" s="276"/>
    </row>
    <row r="315" spans="1:24" ht="34.5" customHeight="1">
      <c r="A315" s="266">
        <v>27</v>
      </c>
      <c r="B315" s="283"/>
      <c r="C315" s="262"/>
      <c r="D315" s="295"/>
      <c r="E315" s="293"/>
      <c r="F315" s="75"/>
      <c r="G315" s="294"/>
      <c r="H315" s="263"/>
      <c r="I315" s="79"/>
      <c r="J315" s="79"/>
      <c r="K315" s="79"/>
      <c r="L315" s="79"/>
      <c r="M315" s="79"/>
      <c r="N315" s="79"/>
      <c r="O315" s="79"/>
      <c r="P315" s="79"/>
      <c r="Q315" s="57"/>
      <c r="R315" s="82"/>
      <c r="S315" s="82"/>
      <c r="T315" s="82"/>
      <c r="U315" s="82"/>
      <c r="V315" s="275"/>
      <c r="W315" s="83"/>
      <c r="X315" s="276"/>
    </row>
    <row r="316" spans="1:24" ht="34.5" customHeight="1">
      <c r="A316" s="266">
        <v>28</v>
      </c>
      <c r="B316" s="283"/>
      <c r="C316" s="262"/>
      <c r="D316" s="295"/>
      <c r="E316" s="293"/>
      <c r="F316" s="75"/>
      <c r="G316" s="294"/>
      <c r="H316" s="263"/>
      <c r="I316" s="79"/>
      <c r="J316" s="79"/>
      <c r="K316" s="79"/>
      <c r="L316" s="79"/>
      <c r="M316" s="79"/>
      <c r="N316" s="79"/>
      <c r="O316" s="79"/>
      <c r="P316" s="79"/>
      <c r="Q316" s="57"/>
      <c r="R316" s="82"/>
      <c r="S316" s="82"/>
      <c r="T316" s="82"/>
      <c r="U316" s="82"/>
      <c r="V316" s="275"/>
      <c r="W316" s="83"/>
      <c r="X316" s="276"/>
    </row>
    <row r="317" spans="1:24" ht="34.5" customHeight="1">
      <c r="A317" s="266">
        <v>29</v>
      </c>
      <c r="B317" s="283"/>
      <c r="C317" s="262"/>
      <c r="D317" s="295"/>
      <c r="E317" s="293"/>
      <c r="F317" s="75"/>
      <c r="G317" s="294"/>
      <c r="H317" s="263"/>
      <c r="I317" s="79"/>
      <c r="J317" s="79"/>
      <c r="K317" s="79"/>
      <c r="L317" s="79"/>
      <c r="M317" s="79"/>
      <c r="N317" s="79"/>
      <c r="O317" s="79"/>
      <c r="P317" s="79"/>
      <c r="Q317" s="57"/>
      <c r="R317" s="82"/>
      <c r="S317" s="82"/>
      <c r="T317" s="82"/>
      <c r="U317" s="82"/>
      <c r="V317" s="275"/>
      <c r="W317" s="83"/>
      <c r="X317" s="276"/>
    </row>
    <row r="318" spans="1:24" ht="34.5" customHeight="1">
      <c r="A318" s="266">
        <v>30</v>
      </c>
      <c r="B318" s="283"/>
      <c r="C318" s="262"/>
      <c r="D318" s="295"/>
      <c r="E318" s="293"/>
      <c r="F318" s="75"/>
      <c r="G318" s="294"/>
      <c r="H318" s="263"/>
      <c r="I318" s="79"/>
      <c r="J318" s="79"/>
      <c r="K318" s="79"/>
      <c r="L318" s="79"/>
      <c r="M318" s="79"/>
      <c r="N318" s="79"/>
      <c r="O318" s="79"/>
      <c r="P318" s="79"/>
      <c r="Q318" s="57"/>
      <c r="R318" s="82"/>
      <c r="S318" s="82"/>
      <c r="T318" s="82"/>
      <c r="U318" s="82"/>
      <c r="V318" s="275"/>
      <c r="W318" s="83"/>
      <c r="X318" s="276"/>
    </row>
    <row r="319" spans="1:24" ht="34.5" customHeight="1">
      <c r="A319" s="266">
        <v>31</v>
      </c>
      <c r="B319" s="283"/>
      <c r="C319" s="262"/>
      <c r="D319" s="295"/>
      <c r="E319" s="293"/>
      <c r="F319" s="75"/>
      <c r="G319" s="294"/>
      <c r="H319" s="263"/>
      <c r="I319" s="79"/>
      <c r="J319" s="79"/>
      <c r="K319" s="79"/>
      <c r="L319" s="79"/>
      <c r="M319" s="79"/>
      <c r="N319" s="79"/>
      <c r="O319" s="79"/>
      <c r="P319" s="79"/>
      <c r="Q319" s="57"/>
      <c r="R319" s="82"/>
      <c r="S319" s="82"/>
      <c r="T319" s="82"/>
      <c r="U319" s="82"/>
      <c r="V319" s="275"/>
      <c r="W319" s="83"/>
      <c r="X319" s="276"/>
    </row>
    <row r="320" spans="1:24" ht="34.5" customHeight="1">
      <c r="A320" s="266">
        <v>32</v>
      </c>
      <c r="B320" s="283"/>
      <c r="C320" s="262"/>
      <c r="D320" s="295"/>
      <c r="E320" s="293"/>
      <c r="F320" s="75"/>
      <c r="G320" s="294"/>
      <c r="H320" s="263"/>
      <c r="I320" s="79"/>
      <c r="J320" s="79"/>
      <c r="K320" s="79"/>
      <c r="L320" s="79"/>
      <c r="M320" s="79"/>
      <c r="N320" s="79"/>
      <c r="O320" s="79"/>
      <c r="P320" s="79"/>
      <c r="Q320" s="57"/>
      <c r="R320" s="82"/>
      <c r="S320" s="82"/>
      <c r="T320" s="82"/>
      <c r="U320" s="82"/>
      <c r="V320" s="275"/>
      <c r="W320" s="83"/>
      <c r="X320" s="276"/>
    </row>
    <row r="321" spans="1:24" ht="34.5" customHeight="1">
      <c r="A321" s="266">
        <v>33</v>
      </c>
      <c r="B321" s="283"/>
      <c r="C321" s="262"/>
      <c r="D321" s="295"/>
      <c r="E321" s="293"/>
      <c r="F321" s="75"/>
      <c r="G321" s="294"/>
      <c r="H321" s="263"/>
      <c r="I321" s="79"/>
      <c r="J321" s="79"/>
      <c r="K321" s="79"/>
      <c r="L321" s="79"/>
      <c r="M321" s="79"/>
      <c r="N321" s="79"/>
      <c r="O321" s="79"/>
      <c r="P321" s="79"/>
      <c r="Q321" s="57"/>
      <c r="R321" s="82"/>
      <c r="S321" s="82"/>
      <c r="T321" s="82"/>
      <c r="U321" s="82"/>
      <c r="V321" s="275"/>
      <c r="W321" s="83"/>
      <c r="X321" s="276"/>
    </row>
    <row r="322" spans="1:24" ht="34.5" customHeight="1">
      <c r="A322" s="266">
        <v>34</v>
      </c>
      <c r="B322" s="283"/>
      <c r="C322" s="262"/>
      <c r="D322" s="295"/>
      <c r="E322" s="293"/>
      <c r="F322" s="75"/>
      <c r="G322" s="294"/>
      <c r="H322" s="263"/>
      <c r="I322" s="79"/>
      <c r="J322" s="79"/>
      <c r="K322" s="79"/>
      <c r="L322" s="79"/>
      <c r="M322" s="79"/>
      <c r="N322" s="79"/>
      <c r="O322" s="79"/>
      <c r="P322" s="79"/>
      <c r="Q322" s="57"/>
      <c r="R322" s="82"/>
      <c r="S322" s="82"/>
      <c r="T322" s="82"/>
      <c r="U322" s="82"/>
      <c r="V322" s="275"/>
      <c r="W322" s="83"/>
      <c r="X322" s="276"/>
    </row>
    <row r="323" spans="1:24" ht="34.5" customHeight="1">
      <c r="A323" s="266">
        <v>35</v>
      </c>
      <c r="B323" s="283"/>
      <c r="C323" s="262"/>
      <c r="D323" s="295"/>
      <c r="E323" s="293"/>
      <c r="F323" s="75"/>
      <c r="G323" s="294"/>
      <c r="H323" s="263"/>
      <c r="I323" s="79"/>
      <c r="J323" s="79"/>
      <c r="K323" s="79"/>
      <c r="L323" s="79"/>
      <c r="M323" s="79"/>
      <c r="N323" s="79"/>
      <c r="O323" s="79"/>
      <c r="P323" s="79"/>
      <c r="Q323" s="57"/>
      <c r="R323" s="82"/>
      <c r="S323" s="82"/>
      <c r="T323" s="82"/>
      <c r="U323" s="82"/>
      <c r="V323" s="275"/>
      <c r="W323" s="83"/>
      <c r="X323" s="276"/>
    </row>
    <row r="324" spans="1:24" ht="34.5" customHeight="1">
      <c r="A324" s="266">
        <v>36</v>
      </c>
      <c r="B324" s="283"/>
      <c r="C324" s="262"/>
      <c r="D324" s="295"/>
      <c r="E324" s="293"/>
      <c r="F324" s="75"/>
      <c r="G324" s="294"/>
      <c r="H324" s="263"/>
      <c r="I324" s="79"/>
      <c r="J324" s="79"/>
      <c r="K324" s="79"/>
      <c r="L324" s="79"/>
      <c r="M324" s="79"/>
      <c r="N324" s="79"/>
      <c r="O324" s="79"/>
      <c r="P324" s="79"/>
      <c r="Q324" s="57"/>
      <c r="R324" s="82"/>
      <c r="S324" s="82"/>
      <c r="T324" s="82"/>
      <c r="U324" s="82"/>
      <c r="V324" s="275"/>
      <c r="W324" s="83"/>
      <c r="X324" s="276"/>
    </row>
    <row r="325" spans="1:24" ht="51" customHeight="1">
      <c r="A325" s="266">
        <v>37</v>
      </c>
      <c r="B325" s="283"/>
      <c r="C325" s="262"/>
      <c r="D325" s="295"/>
      <c r="E325" s="293"/>
      <c r="F325" s="75"/>
      <c r="G325" s="294"/>
      <c r="H325" s="263"/>
      <c r="I325" s="79"/>
      <c r="J325" s="79"/>
      <c r="K325" s="79"/>
      <c r="L325" s="79"/>
      <c r="M325" s="79"/>
      <c r="N325" s="79"/>
      <c r="O325" s="79"/>
      <c r="P325" s="79"/>
      <c r="Q325" s="57"/>
      <c r="R325" s="82"/>
      <c r="S325" s="82"/>
      <c r="T325" s="82"/>
      <c r="U325" s="82"/>
      <c r="V325" s="275"/>
      <c r="W325" s="83"/>
      <c r="X325" s="276"/>
    </row>
    <row r="326" spans="1:24" ht="27.75" customHeight="1">
      <c r="A326" s="14"/>
      <c r="B326" s="19"/>
      <c r="C326" s="20"/>
      <c r="D326" s="19"/>
      <c r="E326" s="20"/>
      <c r="F326" s="17"/>
      <c r="G326" s="21">
        <f>SUM(I326:P326)</f>
        <v>0</v>
      </c>
      <c r="H326" s="21"/>
      <c r="I326" s="51">
        <f t="shared" ref="I326:P326" si="1">SUM(I289:I325)</f>
        <v>0</v>
      </c>
      <c r="J326" s="51">
        <f t="shared" si="1"/>
        <v>0</v>
      </c>
      <c r="K326" s="51">
        <f t="shared" si="1"/>
        <v>0</v>
      </c>
      <c r="L326" s="51">
        <f t="shared" si="1"/>
        <v>0</v>
      </c>
      <c r="M326" s="51">
        <f t="shared" si="1"/>
        <v>0</v>
      </c>
      <c r="N326" s="51">
        <f t="shared" si="1"/>
        <v>0</v>
      </c>
      <c r="O326" s="51">
        <f t="shared" si="1"/>
        <v>0</v>
      </c>
      <c r="P326" s="51">
        <f t="shared" si="1"/>
        <v>0</v>
      </c>
      <c r="Q326" s="57"/>
      <c r="R326" s="58"/>
      <c r="S326" s="58"/>
      <c r="T326" s="58"/>
      <c r="U326" s="58"/>
      <c r="V326" s="254"/>
      <c r="W326" s="59"/>
      <c r="X326" s="60"/>
    </row>
    <row r="327" spans="1:24" ht="27.75" customHeight="1">
      <c r="A327" s="268" t="s">
        <v>375</v>
      </c>
      <c r="B327" s="269"/>
      <c r="C327" s="269"/>
      <c r="D327" s="269"/>
      <c r="E327" s="269"/>
      <c r="F327" s="269"/>
      <c r="G327" s="267"/>
      <c r="H327" s="267"/>
      <c r="I327" s="267"/>
      <c r="J327" s="267"/>
      <c r="K327" s="267"/>
      <c r="L327" s="267"/>
      <c r="M327" s="267"/>
      <c r="N327" s="267"/>
      <c r="O327" s="267"/>
      <c r="P327" s="270"/>
      <c r="Q327" s="271"/>
      <c r="R327" s="272"/>
      <c r="S327" s="501">
        <f>G349</f>
        <v>0</v>
      </c>
      <c r="T327" s="501"/>
      <c r="U327" s="502" t="s">
        <v>206</v>
      </c>
      <c r="V327" s="502"/>
      <c r="W327" s="260"/>
      <c r="X327" s="261"/>
    </row>
    <row r="328" spans="1:24" ht="27.75" customHeight="1">
      <c r="A328" s="266">
        <v>1</v>
      </c>
      <c r="B328" s="296"/>
      <c r="C328" s="16"/>
      <c r="D328" s="15"/>
      <c r="E328" s="255"/>
      <c r="F328" s="17"/>
      <c r="G328" s="297"/>
      <c r="H328" s="278"/>
      <c r="I328" s="279"/>
      <c r="J328" s="279"/>
      <c r="K328" s="279"/>
      <c r="L328" s="279"/>
      <c r="M328" s="279"/>
      <c r="N328" s="279"/>
      <c r="O328" s="279"/>
      <c r="P328" s="279"/>
      <c r="Q328" s="280"/>
      <c r="R328" s="281"/>
      <c r="S328" s="281"/>
      <c r="T328" s="281"/>
      <c r="U328" s="281"/>
      <c r="V328" s="277"/>
      <c r="W328" s="258"/>
      <c r="X328" s="259"/>
    </row>
    <row r="329" spans="1:24" ht="27.75" customHeight="1">
      <c r="A329" s="266">
        <v>2</v>
      </c>
      <c r="B329" s="296"/>
      <c r="C329" s="16"/>
      <c r="D329" s="15"/>
      <c r="E329" s="255"/>
      <c r="F329" s="17"/>
      <c r="G329" s="297"/>
      <c r="H329" s="278"/>
      <c r="I329" s="79"/>
      <c r="J329" s="279"/>
      <c r="K329" s="79"/>
      <c r="L329" s="79"/>
      <c r="M329" s="79"/>
      <c r="N329" s="79"/>
      <c r="O329" s="79"/>
      <c r="P329" s="79"/>
      <c r="Q329" s="57"/>
      <c r="R329" s="82"/>
      <c r="S329" s="82"/>
      <c r="T329" s="281"/>
      <c r="U329" s="82"/>
      <c r="V329" s="277"/>
      <c r="W329" s="83"/>
      <c r="X329" s="276"/>
    </row>
    <row r="330" spans="1:24" ht="27.75" customHeight="1">
      <c r="A330" s="266">
        <v>3</v>
      </c>
      <c r="B330" s="296"/>
      <c r="C330" s="16"/>
      <c r="D330" s="15"/>
      <c r="E330" s="255"/>
      <c r="F330" s="17"/>
      <c r="G330" s="297"/>
      <c r="H330" s="278"/>
      <c r="I330" s="79"/>
      <c r="J330" s="279"/>
      <c r="K330" s="79"/>
      <c r="L330" s="79"/>
      <c r="M330" s="79"/>
      <c r="N330" s="79"/>
      <c r="O330" s="79"/>
      <c r="P330" s="79"/>
      <c r="Q330" s="57"/>
      <c r="R330" s="82"/>
      <c r="S330" s="82"/>
      <c r="T330" s="281"/>
      <c r="U330" s="82"/>
      <c r="V330" s="277"/>
      <c r="W330" s="83"/>
      <c r="X330" s="276"/>
    </row>
    <row r="331" spans="1:24" ht="27.75" customHeight="1">
      <c r="A331" s="266">
        <v>4</v>
      </c>
      <c r="B331" s="296"/>
      <c r="C331" s="16"/>
      <c r="D331" s="15"/>
      <c r="E331" s="255"/>
      <c r="F331" s="17"/>
      <c r="G331" s="297"/>
      <c r="H331" s="278"/>
      <c r="I331" s="79"/>
      <c r="J331" s="279"/>
      <c r="K331" s="79"/>
      <c r="L331" s="79"/>
      <c r="M331" s="79"/>
      <c r="N331" s="79"/>
      <c r="O331" s="79"/>
      <c r="P331" s="79"/>
      <c r="Q331" s="57"/>
      <c r="R331" s="82"/>
      <c r="S331" s="82"/>
      <c r="T331" s="281"/>
      <c r="U331" s="82"/>
      <c r="V331" s="277"/>
      <c r="W331" s="83"/>
      <c r="X331" s="276"/>
    </row>
    <row r="332" spans="1:24" ht="27.75" customHeight="1">
      <c r="A332" s="266">
        <v>5</v>
      </c>
      <c r="B332" s="296"/>
      <c r="C332" s="16"/>
      <c r="D332" s="15"/>
      <c r="E332" s="255"/>
      <c r="F332" s="17"/>
      <c r="G332" s="297"/>
      <c r="H332" s="278"/>
      <c r="I332" s="79"/>
      <c r="J332" s="279"/>
      <c r="K332" s="79"/>
      <c r="L332" s="79"/>
      <c r="M332" s="79"/>
      <c r="N332" s="79"/>
      <c r="O332" s="79"/>
      <c r="P332" s="79"/>
      <c r="Q332" s="57"/>
      <c r="R332" s="82"/>
      <c r="S332" s="82"/>
      <c r="T332" s="281"/>
      <c r="U332" s="82"/>
      <c r="V332" s="277"/>
      <c r="W332" s="83"/>
      <c r="X332" s="276"/>
    </row>
    <row r="333" spans="1:24" ht="27.75" customHeight="1">
      <c r="A333" s="266">
        <v>6</v>
      </c>
      <c r="B333" s="296"/>
      <c r="C333" s="16"/>
      <c r="D333" s="15"/>
      <c r="E333" s="255"/>
      <c r="F333" s="17"/>
      <c r="G333" s="297"/>
      <c r="H333" s="278"/>
      <c r="I333" s="79"/>
      <c r="J333" s="279"/>
      <c r="K333" s="79"/>
      <c r="L333" s="79"/>
      <c r="M333" s="79"/>
      <c r="N333" s="79"/>
      <c r="O333" s="79"/>
      <c r="P333" s="79"/>
      <c r="Q333" s="57"/>
      <c r="R333" s="82"/>
      <c r="S333" s="82"/>
      <c r="T333" s="281"/>
      <c r="U333" s="82"/>
      <c r="V333" s="277"/>
      <c r="W333" s="83"/>
      <c r="X333" s="276"/>
    </row>
    <row r="334" spans="1:24" ht="27.75" customHeight="1">
      <c r="A334" s="266">
        <v>7</v>
      </c>
      <c r="B334" s="296"/>
      <c r="C334" s="16"/>
      <c r="D334" s="15"/>
      <c r="E334" s="255"/>
      <c r="F334" s="17"/>
      <c r="G334" s="297"/>
      <c r="H334" s="278"/>
      <c r="I334" s="79"/>
      <c r="J334" s="279"/>
      <c r="K334" s="79"/>
      <c r="L334" s="79"/>
      <c r="M334" s="79"/>
      <c r="N334" s="79"/>
      <c r="O334" s="79"/>
      <c r="P334" s="79"/>
      <c r="Q334" s="57"/>
      <c r="R334" s="82"/>
      <c r="S334" s="82"/>
      <c r="T334" s="281"/>
      <c r="U334" s="82"/>
      <c r="V334" s="277"/>
      <c r="W334" s="83"/>
      <c r="X334" s="276"/>
    </row>
    <row r="335" spans="1:24" ht="27.75" customHeight="1">
      <c r="A335" s="266">
        <v>8</v>
      </c>
      <c r="B335" s="296"/>
      <c r="C335" s="16"/>
      <c r="D335" s="15"/>
      <c r="E335" s="255"/>
      <c r="F335" s="17"/>
      <c r="G335" s="297"/>
      <c r="H335" s="278"/>
      <c r="I335" s="79"/>
      <c r="J335" s="279"/>
      <c r="K335" s="79"/>
      <c r="L335" s="79"/>
      <c r="M335" s="79"/>
      <c r="N335" s="79"/>
      <c r="O335" s="79"/>
      <c r="P335" s="284"/>
      <c r="Q335" s="57"/>
      <c r="R335" s="82"/>
      <c r="S335" s="82"/>
      <c r="T335" s="281"/>
      <c r="U335" s="82"/>
      <c r="V335" s="277"/>
      <c r="W335" s="264"/>
      <c r="X335" s="265"/>
    </row>
    <row r="336" spans="1:24" ht="45.6" customHeight="1">
      <c r="A336" s="266">
        <v>9</v>
      </c>
      <c r="B336" s="296"/>
      <c r="C336" s="16"/>
      <c r="D336" s="15"/>
      <c r="E336" s="255"/>
      <c r="F336" s="17"/>
      <c r="G336" s="297"/>
      <c r="H336" s="278"/>
      <c r="I336" s="79"/>
      <c r="J336" s="279"/>
      <c r="K336" s="79"/>
      <c r="L336" s="79"/>
      <c r="M336" s="79"/>
      <c r="N336" s="79"/>
      <c r="O336" s="79"/>
      <c r="P336" s="79"/>
      <c r="Q336" s="57"/>
      <c r="R336" s="82"/>
      <c r="S336" s="82"/>
      <c r="T336" s="281"/>
      <c r="U336" s="82"/>
      <c r="V336" s="277"/>
      <c r="W336" s="83"/>
      <c r="X336" s="84"/>
    </row>
    <row r="337" spans="1:24" ht="42" customHeight="1">
      <c r="A337" s="266">
        <v>10</v>
      </c>
      <c r="B337" s="296"/>
      <c r="C337" s="16"/>
      <c r="D337" s="15"/>
      <c r="E337" s="255"/>
      <c r="F337" s="17"/>
      <c r="G337" s="297"/>
      <c r="H337" s="278"/>
      <c r="I337" s="79"/>
      <c r="J337" s="279"/>
      <c r="K337" s="79"/>
      <c r="L337" s="79"/>
      <c r="M337" s="79"/>
      <c r="N337" s="79"/>
      <c r="O337" s="79"/>
      <c r="P337" s="79"/>
      <c r="Q337" s="57"/>
      <c r="R337" s="82"/>
      <c r="S337" s="82"/>
      <c r="T337" s="281"/>
      <c r="U337" s="82"/>
      <c r="V337" s="277"/>
      <c r="W337" s="83"/>
      <c r="X337" s="84"/>
    </row>
    <row r="338" spans="1:24" ht="37.5" customHeight="1">
      <c r="A338" s="266">
        <v>11</v>
      </c>
      <c r="B338" s="296"/>
      <c r="C338" s="16"/>
      <c r="D338" s="15"/>
      <c r="E338" s="255"/>
      <c r="F338" s="17"/>
      <c r="G338" s="297"/>
      <c r="H338" s="278"/>
      <c r="I338" s="79"/>
      <c r="J338" s="279"/>
      <c r="K338" s="79"/>
      <c r="L338" s="79"/>
      <c r="M338" s="79"/>
      <c r="N338" s="79"/>
      <c r="O338" s="79"/>
      <c r="P338" s="79"/>
      <c r="Q338" s="57"/>
      <c r="R338" s="82"/>
      <c r="S338" s="82"/>
      <c r="T338" s="281"/>
      <c r="U338" s="82"/>
      <c r="V338" s="277"/>
      <c r="W338" s="83"/>
      <c r="X338" s="84"/>
    </row>
    <row r="339" spans="1:24" ht="35.450000000000003" customHeight="1">
      <c r="A339" s="266">
        <v>12</v>
      </c>
      <c r="B339" s="296"/>
      <c r="C339" s="16"/>
      <c r="D339" s="15"/>
      <c r="E339" s="255"/>
      <c r="F339" s="17"/>
      <c r="G339" s="297"/>
      <c r="H339" s="278"/>
      <c r="I339" s="79"/>
      <c r="J339" s="279"/>
      <c r="K339" s="79"/>
      <c r="L339" s="79"/>
      <c r="M339" s="79"/>
      <c r="N339" s="79"/>
      <c r="O339" s="79"/>
      <c r="P339" s="79"/>
      <c r="Q339" s="57"/>
      <c r="R339" s="82"/>
      <c r="S339" s="82"/>
      <c r="T339" s="281"/>
      <c r="U339" s="82"/>
      <c r="V339" s="277"/>
      <c r="W339" s="83"/>
      <c r="X339" s="84"/>
    </row>
    <row r="340" spans="1:24" ht="36.6" customHeight="1">
      <c r="A340" s="266">
        <v>13</v>
      </c>
      <c r="B340" s="296"/>
      <c r="C340" s="16"/>
      <c r="D340" s="15"/>
      <c r="E340" s="255"/>
      <c r="F340" s="17"/>
      <c r="G340" s="297"/>
      <c r="H340" s="278"/>
      <c r="I340" s="79"/>
      <c r="J340" s="279"/>
      <c r="K340" s="79"/>
      <c r="L340" s="79"/>
      <c r="M340" s="79"/>
      <c r="N340" s="79"/>
      <c r="O340" s="79"/>
      <c r="P340" s="79"/>
      <c r="Q340" s="57"/>
      <c r="R340" s="82"/>
      <c r="S340" s="82"/>
      <c r="T340" s="281"/>
      <c r="U340" s="82"/>
      <c r="V340" s="277"/>
      <c r="W340" s="83"/>
      <c r="X340" s="84"/>
    </row>
    <row r="341" spans="1:24" ht="41.1" customHeight="1">
      <c r="A341" s="266">
        <v>14</v>
      </c>
      <c r="B341" s="296"/>
      <c r="C341" s="16"/>
      <c r="D341" s="15"/>
      <c r="E341" s="255"/>
      <c r="F341" s="17"/>
      <c r="G341" s="297"/>
      <c r="H341" s="278"/>
      <c r="I341" s="79"/>
      <c r="J341" s="279"/>
      <c r="K341" s="79"/>
      <c r="L341" s="79"/>
      <c r="M341" s="79"/>
      <c r="N341" s="79"/>
      <c r="O341" s="79"/>
      <c r="P341" s="79"/>
      <c r="Q341" s="57"/>
      <c r="R341" s="82"/>
      <c r="S341" s="82"/>
      <c r="T341" s="281"/>
      <c r="U341" s="82"/>
      <c r="V341" s="277"/>
      <c r="W341" s="83"/>
      <c r="X341" s="84"/>
    </row>
    <row r="342" spans="1:24" ht="51.95" customHeight="1">
      <c r="A342" s="266">
        <v>15</v>
      </c>
      <c r="B342" s="296"/>
      <c r="C342" s="16"/>
      <c r="D342" s="15"/>
      <c r="E342" s="255"/>
      <c r="F342" s="17"/>
      <c r="G342" s="297"/>
      <c r="H342" s="278"/>
      <c r="I342" s="79"/>
      <c r="J342" s="279"/>
      <c r="K342" s="79"/>
      <c r="L342" s="79"/>
      <c r="M342" s="79"/>
      <c r="N342" s="79"/>
      <c r="O342" s="79"/>
      <c r="P342" s="79"/>
      <c r="Q342" s="57"/>
      <c r="R342" s="82"/>
      <c r="S342" s="82"/>
      <c r="T342" s="281"/>
      <c r="U342" s="82"/>
      <c r="V342" s="277"/>
      <c r="W342" s="83"/>
      <c r="X342" s="84"/>
    </row>
    <row r="343" spans="1:24" ht="27.75" customHeight="1">
      <c r="A343" s="266">
        <v>16</v>
      </c>
      <c r="B343" s="296"/>
      <c r="C343" s="16"/>
      <c r="D343" s="15"/>
      <c r="E343" s="255"/>
      <c r="F343" s="17"/>
      <c r="G343" s="297"/>
      <c r="H343" s="278"/>
      <c r="I343" s="79"/>
      <c r="J343" s="279"/>
      <c r="K343" s="79"/>
      <c r="L343" s="79"/>
      <c r="M343" s="79"/>
      <c r="N343" s="79"/>
      <c r="O343" s="79"/>
      <c r="P343" s="79"/>
      <c r="Q343" s="57"/>
      <c r="R343" s="82"/>
      <c r="S343" s="82"/>
      <c r="T343" s="281"/>
      <c r="U343" s="82"/>
      <c r="V343" s="277"/>
      <c r="W343" s="83"/>
      <c r="X343" s="84"/>
    </row>
    <row r="344" spans="1:24" ht="36.6" customHeight="1">
      <c r="A344" s="266">
        <v>17</v>
      </c>
      <c r="B344" s="296"/>
      <c r="C344" s="16"/>
      <c r="D344" s="15"/>
      <c r="E344" s="255"/>
      <c r="F344" s="17"/>
      <c r="G344" s="297"/>
      <c r="H344" s="278"/>
      <c r="I344" s="79"/>
      <c r="J344" s="279"/>
      <c r="K344" s="79"/>
      <c r="L344" s="79"/>
      <c r="M344" s="79"/>
      <c r="N344" s="79"/>
      <c r="O344" s="79"/>
      <c r="P344" s="79"/>
      <c r="Q344" s="57"/>
      <c r="R344" s="82"/>
      <c r="S344" s="82"/>
      <c r="T344" s="281"/>
      <c r="U344" s="82"/>
      <c r="V344" s="277"/>
      <c r="W344" s="83"/>
      <c r="X344" s="84"/>
    </row>
    <row r="345" spans="1:24" ht="41.1" customHeight="1">
      <c r="A345" s="266">
        <v>18</v>
      </c>
      <c r="B345" s="296"/>
      <c r="C345" s="16"/>
      <c r="D345" s="15"/>
      <c r="E345" s="255"/>
      <c r="F345" s="17"/>
      <c r="G345" s="297"/>
      <c r="H345" s="278"/>
      <c r="I345" s="79"/>
      <c r="J345" s="279"/>
      <c r="K345" s="79"/>
      <c r="L345" s="79"/>
      <c r="M345" s="79"/>
      <c r="N345" s="79"/>
      <c r="O345" s="79"/>
      <c r="P345" s="79"/>
      <c r="Q345" s="57"/>
      <c r="R345" s="82"/>
      <c r="S345" s="82"/>
      <c r="T345" s="281"/>
      <c r="U345" s="82"/>
      <c r="V345" s="277"/>
      <c r="W345" s="83"/>
      <c r="X345" s="84"/>
    </row>
    <row r="346" spans="1:24" ht="27.75" customHeight="1">
      <c r="A346" s="266">
        <v>19</v>
      </c>
      <c r="B346" s="296"/>
      <c r="C346" s="16"/>
      <c r="D346" s="15"/>
      <c r="E346" s="255"/>
      <c r="F346" s="17"/>
      <c r="G346" s="297"/>
      <c r="H346" s="278"/>
      <c r="I346" s="79"/>
      <c r="J346" s="279"/>
      <c r="K346" s="79"/>
      <c r="L346" s="79"/>
      <c r="M346" s="79"/>
      <c r="N346" s="79"/>
      <c r="O346" s="79"/>
      <c r="P346" s="79"/>
      <c r="Q346" s="57"/>
      <c r="R346" s="82"/>
      <c r="S346" s="82"/>
      <c r="T346" s="281"/>
      <c r="U346" s="82"/>
      <c r="V346" s="277"/>
      <c r="W346" s="83"/>
      <c r="X346" s="84"/>
    </row>
    <row r="347" spans="1:24" ht="27.75" customHeight="1">
      <c r="A347" s="266">
        <v>20</v>
      </c>
      <c r="B347" s="296"/>
      <c r="C347" s="16"/>
      <c r="D347" s="15"/>
      <c r="E347" s="255"/>
      <c r="F347" s="17"/>
      <c r="G347" s="297"/>
      <c r="H347" s="278"/>
      <c r="I347" s="79"/>
      <c r="J347" s="279"/>
      <c r="K347" s="79"/>
      <c r="L347" s="79"/>
      <c r="M347" s="79"/>
      <c r="N347" s="79"/>
      <c r="O347" s="79"/>
      <c r="P347" s="79"/>
      <c r="Q347" s="57"/>
      <c r="R347" s="82"/>
      <c r="S347" s="82"/>
      <c r="T347" s="281"/>
      <c r="U347" s="82"/>
      <c r="V347" s="277"/>
      <c r="W347" s="83"/>
      <c r="X347" s="84"/>
    </row>
    <row r="348" spans="1:24" ht="27.75" customHeight="1">
      <c r="A348" s="266">
        <v>21</v>
      </c>
      <c r="B348" s="296"/>
      <c r="C348" s="16"/>
      <c r="D348" s="15"/>
      <c r="E348" s="255"/>
      <c r="F348" s="17"/>
      <c r="G348" s="297"/>
      <c r="H348" s="278"/>
      <c r="I348" s="79"/>
      <c r="J348" s="279"/>
      <c r="K348" s="79"/>
      <c r="L348" s="79"/>
      <c r="M348" s="79"/>
      <c r="N348" s="79"/>
      <c r="O348" s="79"/>
      <c r="P348" s="79"/>
      <c r="Q348" s="57"/>
      <c r="R348" s="82"/>
      <c r="S348" s="82"/>
      <c r="T348" s="281"/>
      <c r="U348" s="82"/>
      <c r="V348" s="277"/>
      <c r="W348" s="83"/>
      <c r="X348" s="84"/>
    </row>
    <row r="349" spans="1:24" ht="27.75" customHeight="1">
      <c r="A349" s="14"/>
      <c r="B349" s="61"/>
      <c r="C349" s="73"/>
      <c r="D349" s="61"/>
      <c r="E349" s="73"/>
      <c r="F349" s="17"/>
      <c r="G349" s="21">
        <f>SUM(I349:P349)</f>
        <v>0</v>
      </c>
      <c r="H349" s="21"/>
      <c r="I349" s="51">
        <f>SUM(I327:I348)</f>
        <v>0</v>
      </c>
      <c r="J349" s="51">
        <f>SUM(J328:J348)</f>
        <v>0</v>
      </c>
      <c r="K349" s="51">
        <f>SUM(K328:K335)</f>
        <v>0</v>
      </c>
      <c r="L349" s="51">
        <f>SUM(L328:L335)</f>
        <v>0</v>
      </c>
      <c r="M349" s="51">
        <f>SUM(M328:M348)</f>
        <v>0</v>
      </c>
      <c r="N349" s="51">
        <f>SUM(N328:N335)</f>
        <v>0</v>
      </c>
      <c r="O349" s="51">
        <f>SUM(O328:O335)</f>
        <v>0</v>
      </c>
      <c r="P349" s="51">
        <f>SUM(P328:P335)</f>
        <v>0</v>
      </c>
      <c r="Q349" s="57"/>
      <c r="R349" s="58"/>
      <c r="S349" s="58"/>
      <c r="T349" s="58"/>
      <c r="U349" s="58"/>
      <c r="V349" s="254"/>
      <c r="W349" s="59"/>
      <c r="X349" s="60"/>
    </row>
    <row r="350" spans="1:24" ht="27.75" customHeight="1">
      <c r="A350" s="87" t="s">
        <v>377</v>
      </c>
      <c r="B350" s="88"/>
      <c r="C350" s="88"/>
      <c r="D350" s="88"/>
      <c r="E350" s="88"/>
      <c r="F350" s="88"/>
      <c r="G350" s="88"/>
      <c r="H350" s="88"/>
      <c r="I350" s="88"/>
      <c r="J350" s="88"/>
      <c r="K350" s="88"/>
      <c r="L350" s="88"/>
      <c r="M350" s="88"/>
      <c r="N350" s="88"/>
      <c r="O350" s="88"/>
      <c r="P350" s="89"/>
      <c r="Q350" s="90"/>
      <c r="R350" s="91"/>
      <c r="S350" s="501">
        <f>G379</f>
        <v>0</v>
      </c>
      <c r="T350" s="501"/>
      <c r="U350" s="522" t="s">
        <v>206</v>
      </c>
      <c r="V350" s="522"/>
      <c r="W350" s="92"/>
      <c r="X350" s="92"/>
    </row>
    <row r="351" spans="1:24" ht="27.75" customHeight="1">
      <c r="A351" s="14">
        <v>1</v>
      </c>
      <c r="B351" s="307" t="s">
        <v>395</v>
      </c>
      <c r="C351" s="16"/>
      <c r="D351" s="15"/>
      <c r="E351" s="253"/>
      <c r="F351" s="304"/>
      <c r="G351" s="315"/>
      <c r="H351" s="18"/>
      <c r="I351" s="50"/>
      <c r="J351" s="50"/>
      <c r="K351" s="50"/>
      <c r="L351" s="50"/>
      <c r="M351" s="50"/>
      <c r="N351" s="50"/>
      <c r="O351" s="50"/>
      <c r="P351" s="50"/>
      <c r="Q351" s="57"/>
      <c r="R351" s="58"/>
      <c r="S351" s="58"/>
      <c r="T351" s="58"/>
      <c r="U351" s="58"/>
      <c r="V351" s="305"/>
      <c r="W351" s="59"/>
      <c r="X351" s="60"/>
    </row>
    <row r="352" spans="1:24" ht="27.75" customHeight="1">
      <c r="A352" s="14">
        <v>2</v>
      </c>
      <c r="B352" s="306" t="s">
        <v>395</v>
      </c>
      <c r="C352" s="16"/>
      <c r="D352" s="15"/>
      <c r="E352" s="253"/>
      <c r="F352" s="304"/>
      <c r="G352" s="315"/>
      <c r="H352" s="18"/>
      <c r="I352" s="50"/>
      <c r="J352" s="50"/>
      <c r="K352" s="50"/>
      <c r="L352" s="50"/>
      <c r="M352" s="50"/>
      <c r="N352" s="50"/>
      <c r="O352" s="50"/>
      <c r="P352" s="50"/>
      <c r="Q352" s="57"/>
      <c r="R352" s="58"/>
      <c r="S352" s="58"/>
      <c r="T352" s="58"/>
      <c r="U352" s="58"/>
      <c r="V352" s="306"/>
      <c r="W352" s="59"/>
      <c r="X352" s="60"/>
    </row>
    <row r="353" spans="1:24" ht="27.75" customHeight="1">
      <c r="A353" s="14">
        <v>3</v>
      </c>
      <c r="B353" s="306" t="s">
        <v>395</v>
      </c>
      <c r="C353" s="16"/>
      <c r="D353" s="15"/>
      <c r="E353" s="253"/>
      <c r="F353" s="304"/>
      <c r="G353" s="315"/>
      <c r="H353" s="18"/>
      <c r="I353" s="50"/>
      <c r="J353" s="50"/>
      <c r="K353" s="50"/>
      <c r="L353" s="50"/>
      <c r="M353" s="50"/>
      <c r="N353" s="50"/>
      <c r="O353" s="50"/>
      <c r="P353" s="50"/>
      <c r="Q353" s="57"/>
      <c r="R353" s="58"/>
      <c r="S353" s="58"/>
      <c r="T353" s="58"/>
      <c r="U353" s="58"/>
      <c r="V353" s="306"/>
      <c r="W353" s="59"/>
      <c r="X353" s="60"/>
    </row>
    <row r="354" spans="1:24" ht="27.75" customHeight="1">
      <c r="A354" s="14">
        <v>4</v>
      </c>
      <c r="B354" s="306" t="s">
        <v>395</v>
      </c>
      <c r="C354" s="16"/>
      <c r="D354" s="15"/>
      <c r="E354" s="253"/>
      <c r="F354" s="304"/>
      <c r="G354" s="315"/>
      <c r="H354" s="18"/>
      <c r="I354" s="50"/>
      <c r="J354" s="50"/>
      <c r="K354" s="50"/>
      <c r="L354" s="50"/>
      <c r="M354" s="50"/>
      <c r="N354" s="50"/>
      <c r="O354" s="50"/>
      <c r="P354" s="50"/>
      <c r="Q354" s="57"/>
      <c r="R354" s="58"/>
      <c r="S354" s="58"/>
      <c r="T354" s="58"/>
      <c r="U354" s="58"/>
      <c r="V354" s="306"/>
      <c r="W354" s="258"/>
      <c r="X354" s="298"/>
    </row>
    <row r="355" spans="1:24" ht="27.75" customHeight="1">
      <c r="A355" s="14">
        <v>5</v>
      </c>
      <c r="B355" s="306" t="s">
        <v>395</v>
      </c>
      <c r="C355" s="16"/>
      <c r="D355" s="15"/>
      <c r="E355" s="253"/>
      <c r="F355" s="304"/>
      <c r="G355" s="315"/>
      <c r="H355" s="18"/>
      <c r="I355" s="50"/>
      <c r="J355" s="50"/>
      <c r="K355" s="50"/>
      <c r="L355" s="50"/>
      <c r="M355" s="50"/>
      <c r="N355" s="50"/>
      <c r="O355" s="50"/>
      <c r="P355" s="50"/>
      <c r="Q355" s="57"/>
      <c r="R355" s="58"/>
      <c r="S355" s="58"/>
      <c r="T355" s="58"/>
      <c r="U355" s="58"/>
      <c r="V355" s="306"/>
      <c r="W355" s="258"/>
      <c r="X355" s="298"/>
    </row>
    <row r="356" spans="1:24" ht="27.75" customHeight="1">
      <c r="A356" s="14">
        <v>6</v>
      </c>
      <c r="B356" s="306" t="s">
        <v>395</v>
      </c>
      <c r="C356" s="16"/>
      <c r="D356" s="15"/>
      <c r="E356" s="253"/>
      <c r="F356" s="304"/>
      <c r="G356" s="315"/>
      <c r="H356" s="18"/>
      <c r="I356" s="50"/>
      <c r="J356" s="50"/>
      <c r="K356" s="50"/>
      <c r="L356" s="50"/>
      <c r="M356" s="50"/>
      <c r="N356" s="50"/>
      <c r="O356" s="50"/>
      <c r="P356" s="50"/>
      <c r="Q356" s="57"/>
      <c r="R356" s="58"/>
      <c r="S356" s="58"/>
      <c r="T356" s="58"/>
      <c r="U356" s="58"/>
      <c r="V356" s="306"/>
      <c r="W356" s="258"/>
      <c r="X356" s="298"/>
    </row>
    <row r="357" spans="1:24" ht="27.75" customHeight="1">
      <c r="A357" s="14">
        <v>7</v>
      </c>
      <c r="B357" s="306" t="s">
        <v>395</v>
      </c>
      <c r="C357" s="16"/>
      <c r="D357" s="15"/>
      <c r="E357" s="253"/>
      <c r="F357" s="304"/>
      <c r="G357" s="315"/>
      <c r="H357" s="18"/>
      <c r="I357" s="50"/>
      <c r="J357" s="50"/>
      <c r="K357" s="50"/>
      <c r="L357" s="50"/>
      <c r="M357" s="50"/>
      <c r="N357" s="50"/>
      <c r="O357" s="50"/>
      <c r="P357" s="50"/>
      <c r="Q357" s="57"/>
      <c r="R357" s="58"/>
      <c r="S357" s="58"/>
      <c r="T357" s="58"/>
      <c r="U357" s="58"/>
      <c r="V357" s="306"/>
      <c r="W357" s="258"/>
      <c r="X357" s="298"/>
    </row>
    <row r="358" spans="1:24" ht="27.75" customHeight="1">
      <c r="A358" s="14">
        <v>8</v>
      </c>
      <c r="B358" s="306" t="s">
        <v>395</v>
      </c>
      <c r="C358" s="16"/>
      <c r="D358" s="15"/>
      <c r="E358" s="253"/>
      <c r="F358" s="304"/>
      <c r="G358" s="315"/>
      <c r="H358" s="18"/>
      <c r="I358" s="50"/>
      <c r="J358" s="50"/>
      <c r="K358" s="50"/>
      <c r="L358" s="50"/>
      <c r="M358" s="50"/>
      <c r="N358" s="50"/>
      <c r="O358" s="50"/>
      <c r="P358" s="50"/>
      <c r="Q358" s="57"/>
      <c r="R358" s="58"/>
      <c r="S358" s="58"/>
      <c r="T358" s="58"/>
      <c r="U358" s="58"/>
      <c r="V358" s="306"/>
      <c r="W358" s="258"/>
      <c r="X358" s="298"/>
    </row>
    <row r="359" spans="1:24" ht="27.75" customHeight="1">
      <c r="A359" s="14">
        <v>9</v>
      </c>
      <c r="B359" s="306" t="s">
        <v>395</v>
      </c>
      <c r="C359" s="16"/>
      <c r="D359" s="15"/>
      <c r="E359" s="253"/>
      <c r="F359" s="304"/>
      <c r="G359" s="315"/>
      <c r="H359" s="18"/>
      <c r="I359" s="50"/>
      <c r="J359" s="50"/>
      <c r="K359" s="50"/>
      <c r="L359" s="50"/>
      <c r="M359" s="50"/>
      <c r="N359" s="50"/>
      <c r="O359" s="50"/>
      <c r="P359" s="50"/>
      <c r="Q359" s="57"/>
      <c r="R359" s="58"/>
      <c r="S359" s="58"/>
      <c r="T359" s="58"/>
      <c r="U359" s="58"/>
      <c r="V359" s="306"/>
      <c r="W359" s="258"/>
      <c r="X359" s="298"/>
    </row>
    <row r="360" spans="1:24" ht="27.75" customHeight="1">
      <c r="A360" s="14">
        <v>10</v>
      </c>
      <c r="B360" s="306" t="s">
        <v>395</v>
      </c>
      <c r="C360" s="16"/>
      <c r="D360" s="15"/>
      <c r="E360" s="253"/>
      <c r="F360" s="304"/>
      <c r="G360" s="315"/>
      <c r="H360" s="18"/>
      <c r="I360" s="50"/>
      <c r="J360" s="50"/>
      <c r="K360" s="50"/>
      <c r="L360" s="50"/>
      <c r="M360" s="50"/>
      <c r="N360" s="50"/>
      <c r="O360" s="50"/>
      <c r="P360" s="50"/>
      <c r="Q360" s="57"/>
      <c r="R360" s="58"/>
      <c r="S360" s="58"/>
      <c r="T360" s="58"/>
      <c r="U360" s="58"/>
      <c r="V360" s="306"/>
      <c r="W360" s="258"/>
      <c r="X360" s="298"/>
    </row>
    <row r="361" spans="1:24" ht="27.75" customHeight="1">
      <c r="A361" s="14">
        <v>11</v>
      </c>
      <c r="B361" s="306" t="s">
        <v>395</v>
      </c>
      <c r="C361" s="16"/>
      <c r="D361" s="15"/>
      <c r="E361" s="253"/>
      <c r="F361" s="304"/>
      <c r="G361" s="315"/>
      <c r="H361" s="18"/>
      <c r="I361" s="50"/>
      <c r="J361" s="50"/>
      <c r="K361" s="50"/>
      <c r="L361" s="50"/>
      <c r="M361" s="50"/>
      <c r="N361" s="50"/>
      <c r="O361" s="50"/>
      <c r="P361" s="50"/>
      <c r="Q361" s="57"/>
      <c r="R361" s="58"/>
      <c r="S361" s="58"/>
      <c r="T361" s="58"/>
      <c r="U361" s="58"/>
      <c r="V361" s="306"/>
      <c r="W361" s="258"/>
      <c r="X361" s="298"/>
    </row>
    <row r="362" spans="1:24" ht="27.75" customHeight="1">
      <c r="A362" s="14">
        <v>12</v>
      </c>
      <c r="B362" s="306" t="s">
        <v>395</v>
      </c>
      <c r="C362" s="16"/>
      <c r="D362" s="15"/>
      <c r="E362" s="253"/>
      <c r="F362" s="304"/>
      <c r="G362" s="315"/>
      <c r="H362" s="18"/>
      <c r="I362" s="50"/>
      <c r="J362" s="50"/>
      <c r="K362" s="50"/>
      <c r="L362" s="50"/>
      <c r="M362" s="50"/>
      <c r="N362" s="50"/>
      <c r="O362" s="50"/>
      <c r="P362" s="50"/>
      <c r="Q362" s="57"/>
      <c r="R362" s="58"/>
      <c r="S362" s="58"/>
      <c r="T362" s="58"/>
      <c r="U362" s="58"/>
      <c r="V362" s="306"/>
      <c r="W362" s="258"/>
      <c r="X362" s="298"/>
    </row>
    <row r="363" spans="1:24" ht="27.75" customHeight="1">
      <c r="A363" s="14">
        <v>13</v>
      </c>
      <c r="B363" s="306" t="s">
        <v>395</v>
      </c>
      <c r="C363" s="16"/>
      <c r="D363" s="15"/>
      <c r="E363" s="253"/>
      <c r="F363" s="304"/>
      <c r="G363" s="315"/>
      <c r="H363" s="18"/>
      <c r="I363" s="50"/>
      <c r="J363" s="50"/>
      <c r="K363" s="50"/>
      <c r="L363" s="50"/>
      <c r="M363" s="50"/>
      <c r="N363" s="50"/>
      <c r="O363" s="50"/>
      <c r="P363" s="50"/>
      <c r="Q363" s="57"/>
      <c r="R363" s="58"/>
      <c r="S363" s="58"/>
      <c r="T363" s="58"/>
      <c r="U363" s="58"/>
      <c r="V363" s="306"/>
      <c r="W363" s="258"/>
      <c r="X363" s="298"/>
    </row>
    <row r="364" spans="1:24" ht="27.75" customHeight="1">
      <c r="A364" s="14">
        <v>14</v>
      </c>
      <c r="B364" s="306" t="s">
        <v>395</v>
      </c>
      <c r="C364" s="16"/>
      <c r="D364" s="15"/>
      <c r="E364" s="253"/>
      <c r="F364" s="304"/>
      <c r="G364" s="315"/>
      <c r="H364" s="18"/>
      <c r="I364" s="50"/>
      <c r="J364" s="50"/>
      <c r="K364" s="50"/>
      <c r="L364" s="50"/>
      <c r="M364" s="50"/>
      <c r="N364" s="50"/>
      <c r="O364" s="50"/>
      <c r="P364" s="50"/>
      <c r="Q364" s="57"/>
      <c r="R364" s="58"/>
      <c r="S364" s="58"/>
      <c r="T364" s="58"/>
      <c r="U364" s="58"/>
      <c r="V364" s="306"/>
      <c r="W364" s="258"/>
      <c r="X364" s="298"/>
    </row>
    <row r="365" spans="1:24" ht="27.75" customHeight="1">
      <c r="A365" s="14">
        <v>15</v>
      </c>
      <c r="B365" s="306" t="s">
        <v>395</v>
      </c>
      <c r="C365" s="16"/>
      <c r="D365" s="15"/>
      <c r="E365" s="253"/>
      <c r="F365" s="304"/>
      <c r="G365" s="315"/>
      <c r="H365" s="18"/>
      <c r="I365" s="50"/>
      <c r="J365" s="50"/>
      <c r="K365" s="50"/>
      <c r="L365" s="50"/>
      <c r="M365" s="50"/>
      <c r="N365" s="50"/>
      <c r="O365" s="50"/>
      <c r="P365" s="50"/>
      <c r="Q365" s="57"/>
      <c r="R365" s="58"/>
      <c r="S365" s="58"/>
      <c r="T365" s="58"/>
      <c r="U365" s="58"/>
      <c r="V365" s="306"/>
      <c r="W365" s="258"/>
      <c r="X365" s="298"/>
    </row>
    <row r="366" spans="1:24" ht="27.75" customHeight="1">
      <c r="A366" s="14">
        <v>16</v>
      </c>
      <c r="B366" s="306" t="s">
        <v>395</v>
      </c>
      <c r="C366" s="16"/>
      <c r="D366" s="15"/>
      <c r="E366" s="253"/>
      <c r="F366" s="304"/>
      <c r="G366" s="315"/>
      <c r="H366" s="18"/>
      <c r="I366" s="50"/>
      <c r="J366" s="50"/>
      <c r="K366" s="50"/>
      <c r="L366" s="50"/>
      <c r="M366" s="50"/>
      <c r="N366" s="50"/>
      <c r="O366" s="50"/>
      <c r="P366" s="50"/>
      <c r="Q366" s="57"/>
      <c r="R366" s="58"/>
      <c r="S366" s="58"/>
      <c r="T366" s="58"/>
      <c r="U366" s="58"/>
      <c r="V366" s="306"/>
      <c r="W366" s="258"/>
      <c r="X366" s="298"/>
    </row>
    <row r="367" spans="1:24" ht="27.75" customHeight="1">
      <c r="A367" s="14">
        <v>17</v>
      </c>
      <c r="B367" s="306" t="s">
        <v>395</v>
      </c>
      <c r="C367" s="16"/>
      <c r="D367" s="15"/>
      <c r="E367" s="253"/>
      <c r="F367" s="304"/>
      <c r="G367" s="315"/>
      <c r="H367" s="18"/>
      <c r="I367" s="50"/>
      <c r="J367" s="50"/>
      <c r="K367" s="50"/>
      <c r="L367" s="50"/>
      <c r="M367" s="50"/>
      <c r="N367" s="50"/>
      <c r="O367" s="50"/>
      <c r="P367" s="50"/>
      <c r="Q367" s="57"/>
      <c r="R367" s="58"/>
      <c r="S367" s="58"/>
      <c r="T367" s="58"/>
      <c r="U367" s="58"/>
      <c r="V367" s="306"/>
      <c r="W367" s="258"/>
      <c r="X367" s="298"/>
    </row>
    <row r="368" spans="1:24" ht="27.75" customHeight="1">
      <c r="A368" s="14">
        <v>18</v>
      </c>
      <c r="B368" s="306" t="s">
        <v>395</v>
      </c>
      <c r="C368" s="16"/>
      <c r="D368" s="15"/>
      <c r="E368" s="253"/>
      <c r="F368" s="304"/>
      <c r="G368" s="315"/>
      <c r="H368" s="18"/>
      <c r="I368" s="50"/>
      <c r="J368" s="50"/>
      <c r="K368" s="50"/>
      <c r="L368" s="50"/>
      <c r="M368" s="50"/>
      <c r="N368" s="50"/>
      <c r="O368" s="50"/>
      <c r="P368" s="50"/>
      <c r="Q368" s="57"/>
      <c r="R368" s="58"/>
      <c r="S368" s="58"/>
      <c r="T368" s="58"/>
      <c r="U368" s="58"/>
      <c r="V368" s="306"/>
      <c r="W368" s="258"/>
      <c r="X368" s="298"/>
    </row>
    <row r="369" spans="1:24" ht="27.75" customHeight="1">
      <c r="A369" s="14">
        <v>19</v>
      </c>
      <c r="B369" s="306" t="s">
        <v>395</v>
      </c>
      <c r="C369" s="16"/>
      <c r="D369" s="15"/>
      <c r="E369" s="253"/>
      <c r="F369" s="304"/>
      <c r="G369" s="315"/>
      <c r="H369" s="18"/>
      <c r="I369" s="50"/>
      <c r="J369" s="50"/>
      <c r="K369" s="50"/>
      <c r="L369" s="50"/>
      <c r="M369" s="50"/>
      <c r="N369" s="50"/>
      <c r="O369" s="50"/>
      <c r="P369" s="50"/>
      <c r="Q369" s="57"/>
      <c r="R369" s="58"/>
      <c r="S369" s="58"/>
      <c r="T369" s="58"/>
      <c r="U369" s="58"/>
      <c r="V369" s="306"/>
      <c r="W369" s="258"/>
      <c r="X369" s="298"/>
    </row>
    <row r="370" spans="1:24" ht="27.75" customHeight="1">
      <c r="A370" s="14">
        <v>20</v>
      </c>
      <c r="B370" s="306" t="s">
        <v>395</v>
      </c>
      <c r="C370" s="16"/>
      <c r="D370" s="15"/>
      <c r="E370" s="253"/>
      <c r="F370" s="304"/>
      <c r="G370" s="315"/>
      <c r="H370" s="18"/>
      <c r="I370" s="50"/>
      <c r="J370" s="50"/>
      <c r="K370" s="50"/>
      <c r="L370" s="50"/>
      <c r="M370" s="50"/>
      <c r="N370" s="50"/>
      <c r="O370" s="50"/>
      <c r="P370" s="50"/>
      <c r="Q370" s="57"/>
      <c r="R370" s="58"/>
      <c r="S370" s="58"/>
      <c r="T370" s="58"/>
      <c r="U370" s="58"/>
      <c r="V370" s="306"/>
      <c r="W370" s="258"/>
      <c r="X370" s="298"/>
    </row>
    <row r="371" spans="1:24" ht="27.75" customHeight="1">
      <c r="A371" s="14">
        <v>21</v>
      </c>
      <c r="B371" s="306" t="s">
        <v>395</v>
      </c>
      <c r="C371" s="16"/>
      <c r="D371" s="15"/>
      <c r="E371" s="253"/>
      <c r="F371" s="304"/>
      <c r="G371" s="315"/>
      <c r="H371" s="18"/>
      <c r="I371" s="50"/>
      <c r="J371" s="50"/>
      <c r="K371" s="50"/>
      <c r="L371" s="50"/>
      <c r="M371" s="50"/>
      <c r="N371" s="50"/>
      <c r="O371" s="50"/>
      <c r="P371" s="50"/>
      <c r="Q371" s="57"/>
      <c r="R371" s="58"/>
      <c r="S371" s="58"/>
      <c r="T371" s="58"/>
      <c r="U371" s="58"/>
      <c r="V371" s="306"/>
      <c r="W371" s="258"/>
      <c r="X371" s="298"/>
    </row>
    <row r="372" spans="1:24" ht="27.75" customHeight="1">
      <c r="A372" s="14">
        <v>22</v>
      </c>
      <c r="B372" s="306" t="s">
        <v>395</v>
      </c>
      <c r="C372" s="16"/>
      <c r="D372" s="15"/>
      <c r="E372" s="253"/>
      <c r="F372" s="304"/>
      <c r="G372" s="315"/>
      <c r="H372" s="18"/>
      <c r="I372" s="50"/>
      <c r="J372" s="50"/>
      <c r="K372" s="50"/>
      <c r="L372" s="50"/>
      <c r="M372" s="50"/>
      <c r="N372" s="50"/>
      <c r="O372" s="50"/>
      <c r="P372" s="50"/>
      <c r="Q372" s="57"/>
      <c r="R372" s="58"/>
      <c r="S372" s="58"/>
      <c r="T372" s="58"/>
      <c r="U372" s="58"/>
      <c r="V372" s="306"/>
      <c r="W372" s="258"/>
      <c r="X372" s="298"/>
    </row>
    <row r="373" spans="1:24" ht="27.75" customHeight="1">
      <c r="A373" s="14">
        <v>23</v>
      </c>
      <c r="B373" s="306" t="s">
        <v>395</v>
      </c>
      <c r="C373" s="16"/>
      <c r="D373" s="15"/>
      <c r="E373" s="253"/>
      <c r="F373" s="304"/>
      <c r="G373" s="315"/>
      <c r="H373" s="18"/>
      <c r="I373" s="50"/>
      <c r="J373" s="50"/>
      <c r="K373" s="50"/>
      <c r="L373" s="50"/>
      <c r="M373" s="50"/>
      <c r="N373" s="50"/>
      <c r="O373" s="50"/>
      <c r="P373" s="50"/>
      <c r="Q373" s="57"/>
      <c r="R373" s="58"/>
      <c r="S373" s="58"/>
      <c r="T373" s="58"/>
      <c r="U373" s="58"/>
      <c r="V373" s="306"/>
      <c r="W373" s="258"/>
      <c r="X373" s="298"/>
    </row>
    <row r="374" spans="1:24" ht="27.75" customHeight="1">
      <c r="A374" s="14">
        <v>24</v>
      </c>
      <c r="B374" s="306" t="s">
        <v>395</v>
      </c>
      <c r="C374" s="16"/>
      <c r="D374" s="15"/>
      <c r="E374" s="253"/>
      <c r="F374" s="304"/>
      <c r="G374" s="315"/>
      <c r="H374" s="18"/>
      <c r="I374" s="50"/>
      <c r="J374" s="50"/>
      <c r="K374" s="50"/>
      <c r="L374" s="50"/>
      <c r="M374" s="50"/>
      <c r="N374" s="50"/>
      <c r="O374" s="50"/>
      <c r="P374" s="50"/>
      <c r="Q374" s="57"/>
      <c r="R374" s="58"/>
      <c r="S374" s="58"/>
      <c r="T374" s="58"/>
      <c r="U374" s="58"/>
      <c r="V374" s="306"/>
      <c r="W374" s="258"/>
      <c r="X374" s="298"/>
    </row>
    <row r="375" spans="1:24" ht="27.75" customHeight="1">
      <c r="A375" s="14">
        <v>25</v>
      </c>
      <c r="B375" s="306" t="s">
        <v>395</v>
      </c>
      <c r="C375" s="16"/>
      <c r="D375" s="15"/>
      <c r="E375" s="253"/>
      <c r="F375" s="304"/>
      <c r="G375" s="315"/>
      <c r="H375" s="18"/>
      <c r="I375" s="50"/>
      <c r="J375" s="50"/>
      <c r="K375" s="50"/>
      <c r="L375" s="50"/>
      <c r="M375" s="50"/>
      <c r="N375" s="50"/>
      <c r="O375" s="50"/>
      <c r="P375" s="50"/>
      <c r="Q375" s="57"/>
      <c r="R375" s="58"/>
      <c r="S375" s="58"/>
      <c r="T375" s="58"/>
      <c r="U375" s="58"/>
      <c r="V375" s="306"/>
      <c r="W375" s="258"/>
      <c r="X375" s="298"/>
    </row>
    <row r="376" spans="1:24" ht="27.75" customHeight="1">
      <c r="A376" s="14">
        <v>26</v>
      </c>
      <c r="B376" s="306" t="s">
        <v>395</v>
      </c>
      <c r="C376" s="16"/>
      <c r="D376" s="15"/>
      <c r="E376" s="253"/>
      <c r="F376" s="304"/>
      <c r="G376" s="315"/>
      <c r="H376" s="18"/>
      <c r="I376" s="50"/>
      <c r="J376" s="50"/>
      <c r="K376" s="50"/>
      <c r="L376" s="50"/>
      <c r="M376" s="50"/>
      <c r="N376" s="50"/>
      <c r="O376" s="50"/>
      <c r="P376" s="50"/>
      <c r="Q376" s="57"/>
      <c r="R376" s="58"/>
      <c r="S376" s="58"/>
      <c r="T376" s="58"/>
      <c r="U376" s="58"/>
      <c r="V376" s="306"/>
      <c r="W376" s="258"/>
      <c r="X376" s="298"/>
    </row>
    <row r="377" spans="1:24" ht="27.75" customHeight="1">
      <c r="A377" s="14">
        <v>27</v>
      </c>
      <c r="B377" s="306" t="s">
        <v>395</v>
      </c>
      <c r="C377" s="16"/>
      <c r="D377" s="15"/>
      <c r="E377" s="253"/>
      <c r="F377" s="304"/>
      <c r="G377" s="315"/>
      <c r="H377" s="18"/>
      <c r="I377" s="50"/>
      <c r="J377" s="50"/>
      <c r="K377" s="50"/>
      <c r="L377" s="50"/>
      <c r="M377" s="50"/>
      <c r="N377" s="50"/>
      <c r="O377" s="50"/>
      <c r="P377" s="50"/>
      <c r="Q377" s="57"/>
      <c r="R377" s="58"/>
      <c r="S377" s="58"/>
      <c r="T377" s="58"/>
      <c r="U377" s="58"/>
      <c r="V377" s="306"/>
      <c r="W377" s="258"/>
      <c r="X377" s="298"/>
    </row>
    <row r="378" spans="1:24" ht="27.75" customHeight="1">
      <c r="A378" s="14">
        <v>28</v>
      </c>
      <c r="B378" s="306" t="s">
        <v>395</v>
      </c>
      <c r="C378" s="16"/>
      <c r="D378" s="15"/>
      <c r="E378" s="253"/>
      <c r="F378" s="304"/>
      <c r="G378" s="315"/>
      <c r="H378" s="18"/>
      <c r="I378" s="50"/>
      <c r="J378" s="50"/>
      <c r="K378" s="50"/>
      <c r="L378" s="50"/>
      <c r="M378" s="50"/>
      <c r="N378" s="50"/>
      <c r="O378" s="50"/>
      <c r="P378" s="50"/>
      <c r="Q378" s="57"/>
      <c r="R378" s="58"/>
      <c r="S378" s="58"/>
      <c r="T378" s="58"/>
      <c r="U378" s="58"/>
      <c r="V378" s="306"/>
      <c r="W378" s="258"/>
      <c r="X378" s="298"/>
    </row>
    <row r="379" spans="1:24" ht="27.75" customHeight="1">
      <c r="A379" s="14"/>
      <c r="B379" s="19"/>
      <c r="C379" s="20"/>
      <c r="D379" s="19"/>
      <c r="E379" s="20"/>
      <c r="F379" s="17"/>
      <c r="G379" s="21">
        <f>SUM(I379:P379)</f>
        <v>0</v>
      </c>
      <c r="H379" s="21"/>
      <c r="I379" s="51">
        <f>SUM(I351:I378)</f>
        <v>0</v>
      </c>
      <c r="J379" s="51">
        <f>SUM(J351:J378)</f>
        <v>0</v>
      </c>
      <c r="K379" s="51">
        <f>SUM(K327:K378)</f>
        <v>0</v>
      </c>
      <c r="L379" s="51">
        <f>SUM(L327:L378)</f>
        <v>0</v>
      </c>
      <c r="M379" s="51">
        <f>SUM(M351:M378)</f>
        <v>0</v>
      </c>
      <c r="N379" s="51">
        <f>SUM(N327:N378)</f>
        <v>0</v>
      </c>
      <c r="O379" s="51">
        <f>SUM(O327:O378)</f>
        <v>0</v>
      </c>
      <c r="P379" s="51">
        <f>SUM(P327:P378)</f>
        <v>0</v>
      </c>
      <c r="Q379" s="57"/>
      <c r="R379" s="58"/>
      <c r="S379" s="58"/>
      <c r="T379" s="58"/>
      <c r="U379" s="58"/>
      <c r="V379" s="254"/>
      <c r="W379" s="59"/>
      <c r="X379" s="60"/>
    </row>
    <row r="380" spans="1:24" ht="36.6" customHeight="1">
      <c r="A380" s="87" t="s">
        <v>378</v>
      </c>
      <c r="B380" s="88"/>
      <c r="C380" s="88"/>
      <c r="D380" s="88"/>
      <c r="E380" s="88"/>
      <c r="F380" s="88"/>
      <c r="G380" s="88"/>
      <c r="H380" s="88"/>
      <c r="I380" s="88"/>
      <c r="J380" s="88"/>
      <c r="K380" s="88"/>
      <c r="L380" s="88"/>
      <c r="M380" s="88"/>
      <c r="N380" s="88"/>
      <c r="O380" s="88"/>
      <c r="P380" s="89"/>
      <c r="Q380" s="90"/>
      <c r="R380" s="91"/>
      <c r="S380" s="501">
        <f>G454</f>
        <v>0</v>
      </c>
      <c r="T380" s="501"/>
      <c r="U380" s="522" t="s">
        <v>206</v>
      </c>
      <c r="V380" s="522"/>
      <c r="W380" s="92"/>
      <c r="X380" s="92"/>
    </row>
    <row r="381" spans="1:24" ht="34.5" customHeight="1">
      <c r="A381" s="14">
        <v>1</v>
      </c>
      <c r="B381" s="308"/>
      <c r="C381" s="16"/>
      <c r="D381" s="15"/>
      <c r="E381" s="253"/>
      <c r="F381" s="310"/>
      <c r="G381" s="309"/>
      <c r="H381" s="18"/>
      <c r="I381" s="50"/>
      <c r="J381" s="50"/>
      <c r="K381" s="50"/>
      <c r="L381" s="50"/>
      <c r="M381" s="50"/>
      <c r="N381" s="50"/>
      <c r="O381" s="50"/>
      <c r="P381" s="50"/>
      <c r="Q381" s="57"/>
      <c r="R381" s="58"/>
      <c r="S381" s="58"/>
      <c r="T381" s="58"/>
      <c r="U381" s="58"/>
      <c r="V381" s="311"/>
      <c r="W381" s="59"/>
      <c r="X381" s="60"/>
    </row>
    <row r="382" spans="1:24" ht="34.5" customHeight="1">
      <c r="A382" s="286">
        <v>2</v>
      </c>
      <c r="B382" s="308"/>
      <c r="C382" s="16"/>
      <c r="D382" s="15"/>
      <c r="E382" s="253"/>
      <c r="F382" s="310"/>
      <c r="G382" s="309"/>
      <c r="H382" s="18"/>
      <c r="I382" s="279"/>
      <c r="J382" s="50"/>
      <c r="K382" s="279"/>
      <c r="L382" s="279"/>
      <c r="M382" s="279"/>
      <c r="N382" s="279"/>
      <c r="O382" s="279"/>
      <c r="P382" s="279"/>
      <c r="Q382" s="57"/>
      <c r="R382" s="281"/>
      <c r="S382" s="281"/>
      <c r="T382" s="58"/>
      <c r="U382" s="281"/>
      <c r="V382" s="311"/>
      <c r="W382" s="258"/>
      <c r="X382" s="60"/>
    </row>
    <row r="383" spans="1:24" ht="34.5" customHeight="1">
      <c r="A383" s="286">
        <v>3</v>
      </c>
      <c r="B383" s="308"/>
      <c r="C383" s="16"/>
      <c r="D383" s="15"/>
      <c r="E383" s="253"/>
      <c r="F383" s="310"/>
      <c r="G383" s="309"/>
      <c r="H383" s="18"/>
      <c r="I383" s="279"/>
      <c r="J383" s="50"/>
      <c r="K383" s="279"/>
      <c r="L383" s="279"/>
      <c r="M383" s="279"/>
      <c r="N383" s="279"/>
      <c r="O383" s="279"/>
      <c r="P383" s="279"/>
      <c r="Q383" s="57"/>
      <c r="R383" s="281"/>
      <c r="S383" s="281"/>
      <c r="T383" s="58"/>
      <c r="U383" s="281"/>
      <c r="V383" s="311"/>
      <c r="W383" s="258"/>
      <c r="X383" s="60"/>
    </row>
    <row r="384" spans="1:24" ht="34.5" customHeight="1">
      <c r="A384" s="14">
        <v>4</v>
      </c>
      <c r="B384" s="308"/>
      <c r="C384" s="16"/>
      <c r="D384" s="15"/>
      <c r="E384" s="253"/>
      <c r="F384" s="310"/>
      <c r="G384" s="309"/>
      <c r="H384" s="18"/>
      <c r="I384" s="279"/>
      <c r="J384" s="50"/>
      <c r="K384" s="279"/>
      <c r="L384" s="279"/>
      <c r="M384" s="279"/>
      <c r="N384" s="279"/>
      <c r="O384" s="279"/>
      <c r="P384" s="279"/>
      <c r="Q384" s="57"/>
      <c r="R384" s="281"/>
      <c r="S384" s="281"/>
      <c r="T384" s="58"/>
      <c r="U384" s="281"/>
      <c r="V384" s="311"/>
      <c r="W384" s="258"/>
      <c r="X384" s="60"/>
    </row>
    <row r="385" spans="1:24" ht="34.5" customHeight="1">
      <c r="A385" s="286">
        <v>5</v>
      </c>
      <c r="B385" s="308"/>
      <c r="C385" s="16"/>
      <c r="D385" s="15"/>
      <c r="E385" s="253"/>
      <c r="F385" s="310"/>
      <c r="G385" s="309"/>
      <c r="H385" s="18"/>
      <c r="I385" s="279"/>
      <c r="J385" s="50"/>
      <c r="K385" s="279"/>
      <c r="L385" s="279"/>
      <c r="M385" s="279"/>
      <c r="N385" s="279"/>
      <c r="O385" s="279"/>
      <c r="P385" s="279"/>
      <c r="Q385" s="57"/>
      <c r="R385" s="281"/>
      <c r="S385" s="281"/>
      <c r="T385" s="58"/>
      <c r="U385" s="281"/>
      <c r="V385" s="311"/>
      <c r="W385" s="258"/>
      <c r="X385" s="60"/>
    </row>
    <row r="386" spans="1:24" ht="34.5" customHeight="1">
      <c r="A386" s="286">
        <v>6</v>
      </c>
      <c r="B386" s="308"/>
      <c r="C386" s="16"/>
      <c r="D386" s="15"/>
      <c r="E386" s="253"/>
      <c r="F386" s="310"/>
      <c r="G386" s="309"/>
      <c r="H386" s="18"/>
      <c r="I386" s="279"/>
      <c r="J386" s="50"/>
      <c r="K386" s="279"/>
      <c r="L386" s="279"/>
      <c r="M386" s="279"/>
      <c r="N386" s="279"/>
      <c r="O386" s="279"/>
      <c r="P386" s="279"/>
      <c r="Q386" s="57"/>
      <c r="R386" s="281"/>
      <c r="S386" s="281"/>
      <c r="T386" s="58"/>
      <c r="U386" s="281"/>
      <c r="V386" s="311"/>
      <c r="W386" s="258"/>
      <c r="X386" s="60"/>
    </row>
    <row r="387" spans="1:24" ht="34.5" customHeight="1">
      <c r="A387" s="14">
        <v>7</v>
      </c>
      <c r="B387" s="308"/>
      <c r="C387" s="16"/>
      <c r="D387" s="15"/>
      <c r="E387" s="253"/>
      <c r="F387" s="310"/>
      <c r="G387" s="309"/>
      <c r="H387" s="18"/>
      <c r="I387" s="279"/>
      <c r="J387" s="50"/>
      <c r="K387" s="279"/>
      <c r="L387" s="279"/>
      <c r="M387" s="279"/>
      <c r="N387" s="279"/>
      <c r="O387" s="279"/>
      <c r="P387" s="279"/>
      <c r="Q387" s="57"/>
      <c r="R387" s="281"/>
      <c r="S387" s="281"/>
      <c r="T387" s="58"/>
      <c r="U387" s="281"/>
      <c r="V387" s="311"/>
      <c r="W387" s="258"/>
      <c r="X387" s="60"/>
    </row>
    <row r="388" spans="1:24" ht="34.5" customHeight="1">
      <c r="A388" s="286">
        <v>8</v>
      </c>
      <c r="B388" s="308"/>
      <c r="C388" s="16"/>
      <c r="D388" s="15"/>
      <c r="E388" s="253"/>
      <c r="F388" s="310"/>
      <c r="G388" s="309"/>
      <c r="H388" s="18"/>
      <c r="I388" s="279"/>
      <c r="J388" s="50"/>
      <c r="K388" s="279"/>
      <c r="L388" s="279"/>
      <c r="M388" s="279"/>
      <c r="N388" s="279"/>
      <c r="O388" s="279"/>
      <c r="P388" s="279"/>
      <c r="Q388" s="57"/>
      <c r="R388" s="281"/>
      <c r="S388" s="281"/>
      <c r="T388" s="58"/>
      <c r="U388" s="281"/>
      <c r="V388" s="311"/>
      <c r="W388" s="258"/>
      <c r="X388" s="60"/>
    </row>
    <row r="389" spans="1:24" ht="34.5" customHeight="1">
      <c r="A389" s="286">
        <v>9</v>
      </c>
      <c r="B389" s="308"/>
      <c r="C389" s="16"/>
      <c r="D389" s="15"/>
      <c r="E389" s="253"/>
      <c r="F389" s="310"/>
      <c r="G389" s="309"/>
      <c r="H389" s="18"/>
      <c r="I389" s="279"/>
      <c r="J389" s="50"/>
      <c r="K389" s="279"/>
      <c r="L389" s="279"/>
      <c r="M389" s="279"/>
      <c r="N389" s="279"/>
      <c r="O389" s="279"/>
      <c r="P389" s="279"/>
      <c r="Q389" s="57"/>
      <c r="R389" s="281"/>
      <c r="S389" s="281"/>
      <c r="T389" s="58"/>
      <c r="U389" s="281"/>
      <c r="V389" s="311"/>
      <c r="W389" s="258"/>
      <c r="X389" s="60"/>
    </row>
    <row r="390" spans="1:24" ht="34.5" customHeight="1">
      <c r="A390" s="14">
        <v>10</v>
      </c>
      <c r="B390" s="308"/>
      <c r="C390" s="16"/>
      <c r="D390" s="15"/>
      <c r="E390" s="253"/>
      <c r="F390" s="310"/>
      <c r="G390" s="309"/>
      <c r="H390" s="18"/>
      <c r="I390" s="279"/>
      <c r="J390" s="50"/>
      <c r="K390" s="279"/>
      <c r="L390" s="279"/>
      <c r="M390" s="279"/>
      <c r="N390" s="279"/>
      <c r="O390" s="279"/>
      <c r="P390" s="279"/>
      <c r="Q390" s="57"/>
      <c r="R390" s="281"/>
      <c r="S390" s="281"/>
      <c r="T390" s="58"/>
      <c r="U390" s="281"/>
      <c r="V390" s="311"/>
      <c r="W390" s="258"/>
      <c r="X390" s="60"/>
    </row>
    <row r="391" spans="1:24" ht="34.5" customHeight="1">
      <c r="A391" s="286">
        <v>11</v>
      </c>
      <c r="B391" s="308"/>
      <c r="C391" s="16"/>
      <c r="D391" s="15"/>
      <c r="E391" s="253"/>
      <c r="F391" s="310"/>
      <c r="G391" s="309"/>
      <c r="H391" s="18"/>
      <c r="I391" s="279"/>
      <c r="J391" s="50"/>
      <c r="K391" s="279"/>
      <c r="L391" s="279"/>
      <c r="M391" s="279"/>
      <c r="N391" s="279"/>
      <c r="O391" s="279"/>
      <c r="P391" s="279"/>
      <c r="Q391" s="57"/>
      <c r="R391" s="281"/>
      <c r="S391" s="281"/>
      <c r="T391" s="58"/>
      <c r="U391" s="281"/>
      <c r="V391" s="311"/>
      <c r="W391" s="258"/>
      <c r="X391" s="60"/>
    </row>
    <row r="392" spans="1:24" ht="34.5" customHeight="1">
      <c r="A392" s="286">
        <v>12</v>
      </c>
      <c r="B392" s="308"/>
      <c r="C392" s="16"/>
      <c r="D392" s="15"/>
      <c r="E392" s="253"/>
      <c r="F392" s="310"/>
      <c r="G392" s="309"/>
      <c r="H392" s="18"/>
      <c r="I392" s="279"/>
      <c r="J392" s="50"/>
      <c r="K392" s="279"/>
      <c r="L392" s="279"/>
      <c r="M392" s="279"/>
      <c r="N392" s="279"/>
      <c r="O392" s="279"/>
      <c r="P392" s="279"/>
      <c r="Q392" s="57"/>
      <c r="R392" s="281"/>
      <c r="S392" s="281"/>
      <c r="T392" s="58"/>
      <c r="U392" s="281"/>
      <c r="V392" s="311"/>
      <c r="W392" s="258"/>
      <c r="X392" s="60"/>
    </row>
    <row r="393" spans="1:24" ht="34.5" customHeight="1">
      <c r="A393" s="14">
        <v>13</v>
      </c>
      <c r="B393" s="308"/>
      <c r="C393" s="16"/>
      <c r="D393" s="15"/>
      <c r="E393" s="253"/>
      <c r="F393" s="310"/>
      <c r="G393" s="309"/>
      <c r="H393" s="18"/>
      <c r="I393" s="279"/>
      <c r="J393" s="50"/>
      <c r="K393" s="279"/>
      <c r="L393" s="279"/>
      <c r="M393" s="279"/>
      <c r="N393" s="279"/>
      <c r="O393" s="279"/>
      <c r="P393" s="279"/>
      <c r="Q393" s="57"/>
      <c r="R393" s="281"/>
      <c r="S393" s="281"/>
      <c r="T393" s="58"/>
      <c r="U393" s="281"/>
      <c r="V393" s="311"/>
      <c r="W393" s="258"/>
      <c r="X393" s="60"/>
    </row>
    <row r="394" spans="1:24" ht="34.5" customHeight="1">
      <c r="A394" s="286">
        <v>14</v>
      </c>
      <c r="B394" s="308"/>
      <c r="C394" s="16"/>
      <c r="D394" s="15"/>
      <c r="E394" s="253"/>
      <c r="F394" s="310"/>
      <c r="G394" s="309"/>
      <c r="H394" s="18"/>
      <c r="I394" s="279"/>
      <c r="J394" s="50"/>
      <c r="K394" s="279"/>
      <c r="L394" s="279"/>
      <c r="M394" s="279"/>
      <c r="N394" s="279"/>
      <c r="O394" s="279"/>
      <c r="P394" s="279"/>
      <c r="Q394" s="57"/>
      <c r="R394" s="281"/>
      <c r="S394" s="281"/>
      <c r="T394" s="58"/>
      <c r="U394" s="281"/>
      <c r="V394" s="311"/>
      <c r="W394" s="258"/>
      <c r="X394" s="60"/>
    </row>
    <row r="395" spans="1:24" ht="34.5" customHeight="1">
      <c r="A395" s="286">
        <v>15</v>
      </c>
      <c r="B395" s="308"/>
      <c r="C395" s="16"/>
      <c r="D395" s="15"/>
      <c r="E395" s="253"/>
      <c r="F395" s="310"/>
      <c r="G395" s="309"/>
      <c r="H395" s="18"/>
      <c r="I395" s="279"/>
      <c r="J395" s="50"/>
      <c r="K395" s="279"/>
      <c r="L395" s="279"/>
      <c r="M395" s="279"/>
      <c r="N395" s="279"/>
      <c r="O395" s="279"/>
      <c r="P395" s="279"/>
      <c r="Q395" s="57"/>
      <c r="R395" s="281"/>
      <c r="S395" s="281"/>
      <c r="T395" s="58"/>
      <c r="U395" s="281"/>
      <c r="V395" s="311"/>
      <c r="W395" s="258"/>
      <c r="X395" s="60"/>
    </row>
    <row r="396" spans="1:24" ht="34.5" customHeight="1">
      <c r="A396" s="14">
        <v>16</v>
      </c>
      <c r="B396" s="308"/>
      <c r="C396" s="16"/>
      <c r="D396" s="15"/>
      <c r="E396" s="253"/>
      <c r="F396" s="310"/>
      <c r="G396" s="309"/>
      <c r="H396" s="18"/>
      <c r="I396" s="279"/>
      <c r="J396" s="50"/>
      <c r="K396" s="279"/>
      <c r="L396" s="279"/>
      <c r="M396" s="279"/>
      <c r="N396" s="279"/>
      <c r="O396" s="279"/>
      <c r="P396" s="279"/>
      <c r="Q396" s="57"/>
      <c r="R396" s="281"/>
      <c r="S396" s="281"/>
      <c r="T396" s="58"/>
      <c r="U396" s="281"/>
      <c r="V396" s="311"/>
      <c r="W396" s="258"/>
      <c r="X396" s="60"/>
    </row>
    <row r="397" spans="1:24" ht="34.5" customHeight="1">
      <c r="A397" s="286">
        <v>17</v>
      </c>
      <c r="B397" s="308"/>
      <c r="C397" s="16"/>
      <c r="D397" s="15"/>
      <c r="E397" s="253"/>
      <c r="F397" s="310"/>
      <c r="G397" s="309"/>
      <c r="H397" s="18"/>
      <c r="I397" s="279"/>
      <c r="J397" s="50"/>
      <c r="K397" s="279"/>
      <c r="L397" s="279"/>
      <c r="M397" s="279"/>
      <c r="N397" s="279"/>
      <c r="O397" s="279"/>
      <c r="P397" s="279"/>
      <c r="Q397" s="57"/>
      <c r="R397" s="281"/>
      <c r="S397" s="281"/>
      <c r="T397" s="58"/>
      <c r="U397" s="281"/>
      <c r="V397" s="311"/>
      <c r="W397" s="258"/>
      <c r="X397" s="60"/>
    </row>
    <row r="398" spans="1:24" ht="34.5" customHeight="1">
      <c r="A398" s="286">
        <v>18</v>
      </c>
      <c r="B398" s="308"/>
      <c r="C398" s="16"/>
      <c r="D398" s="15"/>
      <c r="E398" s="253"/>
      <c r="F398" s="310"/>
      <c r="G398" s="309"/>
      <c r="H398" s="18"/>
      <c r="I398" s="279"/>
      <c r="J398" s="50"/>
      <c r="K398" s="279"/>
      <c r="L398" s="279"/>
      <c r="M398" s="279"/>
      <c r="N398" s="279"/>
      <c r="O398" s="279"/>
      <c r="P398" s="279"/>
      <c r="Q398" s="57"/>
      <c r="R398" s="281"/>
      <c r="S398" s="281"/>
      <c r="T398" s="58"/>
      <c r="U398" s="281"/>
      <c r="V398" s="311"/>
      <c r="W398" s="258"/>
      <c r="X398" s="60"/>
    </row>
    <row r="399" spans="1:24" ht="34.5" customHeight="1">
      <c r="A399" s="14">
        <v>19</v>
      </c>
      <c r="B399" s="308"/>
      <c r="C399" s="16"/>
      <c r="D399" s="15"/>
      <c r="E399" s="253"/>
      <c r="F399" s="310"/>
      <c r="G399" s="309"/>
      <c r="H399" s="18"/>
      <c r="I399" s="279"/>
      <c r="J399" s="50"/>
      <c r="K399" s="279"/>
      <c r="L399" s="279"/>
      <c r="M399" s="279"/>
      <c r="N399" s="279"/>
      <c r="O399" s="279"/>
      <c r="P399" s="279"/>
      <c r="Q399" s="57"/>
      <c r="R399" s="281"/>
      <c r="S399" s="281"/>
      <c r="T399" s="58"/>
      <c r="U399" s="281"/>
      <c r="V399" s="311"/>
      <c r="W399" s="258"/>
      <c r="X399" s="60"/>
    </row>
    <row r="400" spans="1:24" ht="34.5" customHeight="1">
      <c r="A400" s="286">
        <v>20</v>
      </c>
      <c r="B400" s="308"/>
      <c r="C400" s="16"/>
      <c r="D400" s="15"/>
      <c r="E400" s="253"/>
      <c r="F400" s="310"/>
      <c r="G400" s="309"/>
      <c r="H400" s="18"/>
      <c r="I400" s="279"/>
      <c r="J400" s="50"/>
      <c r="K400" s="279"/>
      <c r="L400" s="279"/>
      <c r="M400" s="279"/>
      <c r="N400" s="279"/>
      <c r="O400" s="279"/>
      <c r="P400" s="279"/>
      <c r="Q400" s="57"/>
      <c r="R400" s="281"/>
      <c r="S400" s="281"/>
      <c r="T400" s="58"/>
      <c r="U400" s="281"/>
      <c r="V400" s="311"/>
      <c r="W400" s="258"/>
      <c r="X400" s="60"/>
    </row>
    <row r="401" spans="1:24" ht="34.5" customHeight="1">
      <c r="A401" s="286">
        <v>21</v>
      </c>
      <c r="B401" s="308"/>
      <c r="C401" s="16"/>
      <c r="D401" s="15"/>
      <c r="E401" s="253"/>
      <c r="F401" s="310"/>
      <c r="G401" s="309"/>
      <c r="H401" s="18"/>
      <c r="I401" s="279"/>
      <c r="J401" s="50"/>
      <c r="K401" s="279"/>
      <c r="L401" s="279"/>
      <c r="M401" s="279"/>
      <c r="N401" s="279"/>
      <c r="O401" s="279"/>
      <c r="P401" s="279"/>
      <c r="Q401" s="57"/>
      <c r="R401" s="281"/>
      <c r="S401" s="281"/>
      <c r="T401" s="58"/>
      <c r="U401" s="281"/>
      <c r="V401" s="311"/>
      <c r="W401" s="258"/>
      <c r="X401" s="60"/>
    </row>
    <row r="402" spans="1:24" ht="34.5" customHeight="1">
      <c r="A402" s="14">
        <v>22</v>
      </c>
      <c r="B402" s="308"/>
      <c r="C402" s="16"/>
      <c r="D402" s="15"/>
      <c r="E402" s="253"/>
      <c r="F402" s="310"/>
      <c r="G402" s="309"/>
      <c r="H402" s="18"/>
      <c r="I402" s="279"/>
      <c r="J402" s="50"/>
      <c r="K402" s="279"/>
      <c r="L402" s="279"/>
      <c r="M402" s="279"/>
      <c r="N402" s="279"/>
      <c r="O402" s="279"/>
      <c r="P402" s="279"/>
      <c r="Q402" s="57"/>
      <c r="R402" s="281"/>
      <c r="S402" s="281"/>
      <c r="T402" s="58"/>
      <c r="U402" s="281"/>
      <c r="V402" s="311"/>
      <c r="W402" s="258"/>
      <c r="X402" s="60"/>
    </row>
    <row r="403" spans="1:24" ht="34.5" customHeight="1">
      <c r="A403" s="286">
        <v>23</v>
      </c>
      <c r="B403" s="308"/>
      <c r="C403" s="16"/>
      <c r="D403" s="15"/>
      <c r="E403" s="253"/>
      <c r="F403" s="310"/>
      <c r="G403" s="309"/>
      <c r="H403" s="18"/>
      <c r="I403" s="279"/>
      <c r="J403" s="50"/>
      <c r="K403" s="279"/>
      <c r="L403" s="279"/>
      <c r="M403" s="279"/>
      <c r="N403" s="279"/>
      <c r="O403" s="279"/>
      <c r="P403" s="279"/>
      <c r="Q403" s="57"/>
      <c r="R403" s="281"/>
      <c r="S403" s="281"/>
      <c r="T403" s="58"/>
      <c r="U403" s="281"/>
      <c r="V403" s="311"/>
      <c r="W403" s="258"/>
      <c r="X403" s="60"/>
    </row>
    <row r="404" spans="1:24" ht="34.5" customHeight="1">
      <c r="A404" s="286">
        <v>24</v>
      </c>
      <c r="B404" s="308"/>
      <c r="C404" s="16"/>
      <c r="D404" s="15"/>
      <c r="E404" s="253"/>
      <c r="F404" s="310"/>
      <c r="G404" s="309"/>
      <c r="H404" s="18"/>
      <c r="I404" s="279"/>
      <c r="J404" s="50"/>
      <c r="K404" s="279"/>
      <c r="L404" s="279"/>
      <c r="M404" s="279"/>
      <c r="N404" s="279"/>
      <c r="O404" s="279"/>
      <c r="P404" s="279"/>
      <c r="Q404" s="57"/>
      <c r="R404" s="281"/>
      <c r="S404" s="281"/>
      <c r="T404" s="58"/>
      <c r="U404" s="281"/>
      <c r="V404" s="311"/>
      <c r="W404" s="258"/>
      <c r="X404" s="60"/>
    </row>
    <row r="405" spans="1:24" ht="34.5" customHeight="1">
      <c r="A405" s="14">
        <v>25</v>
      </c>
      <c r="B405" s="308"/>
      <c r="C405" s="16"/>
      <c r="D405" s="15"/>
      <c r="E405" s="253"/>
      <c r="F405" s="310"/>
      <c r="G405" s="309"/>
      <c r="H405" s="18"/>
      <c r="I405" s="279"/>
      <c r="J405" s="50"/>
      <c r="K405" s="279"/>
      <c r="L405" s="279"/>
      <c r="M405" s="279"/>
      <c r="N405" s="279"/>
      <c r="O405" s="279"/>
      <c r="P405" s="279"/>
      <c r="Q405" s="57"/>
      <c r="R405" s="281"/>
      <c r="S405" s="281"/>
      <c r="T405" s="58"/>
      <c r="U405" s="281"/>
      <c r="V405" s="311"/>
      <c r="W405" s="258"/>
      <c r="X405" s="60"/>
    </row>
    <row r="406" spans="1:24" ht="34.5" customHeight="1">
      <c r="A406" s="286">
        <v>26</v>
      </c>
      <c r="B406" s="308"/>
      <c r="C406" s="16"/>
      <c r="D406" s="15"/>
      <c r="E406" s="253"/>
      <c r="F406" s="310"/>
      <c r="G406" s="309"/>
      <c r="H406" s="18"/>
      <c r="I406" s="279"/>
      <c r="J406" s="50"/>
      <c r="K406" s="279"/>
      <c r="L406" s="279"/>
      <c r="M406" s="279"/>
      <c r="N406" s="279"/>
      <c r="O406" s="279"/>
      <c r="P406" s="279"/>
      <c r="Q406" s="57"/>
      <c r="R406" s="281"/>
      <c r="S406" s="281"/>
      <c r="T406" s="58"/>
      <c r="U406" s="281"/>
      <c r="V406" s="311"/>
      <c r="W406" s="258"/>
      <c r="X406" s="60"/>
    </row>
    <row r="407" spans="1:24" ht="34.5" customHeight="1">
      <c r="A407" s="286">
        <v>27</v>
      </c>
      <c r="B407" s="308"/>
      <c r="C407" s="16"/>
      <c r="D407" s="15"/>
      <c r="E407" s="253"/>
      <c r="F407" s="310"/>
      <c r="G407" s="309"/>
      <c r="H407" s="18"/>
      <c r="I407" s="279"/>
      <c r="J407" s="50"/>
      <c r="K407" s="279"/>
      <c r="L407" s="279"/>
      <c r="M407" s="279"/>
      <c r="N407" s="279"/>
      <c r="O407" s="279"/>
      <c r="P407" s="279"/>
      <c r="Q407" s="57"/>
      <c r="R407" s="281"/>
      <c r="S407" s="281"/>
      <c r="T407" s="58"/>
      <c r="U407" s="281"/>
      <c r="V407" s="311"/>
      <c r="W407" s="258"/>
      <c r="X407" s="60"/>
    </row>
    <row r="408" spans="1:24" ht="34.5" customHeight="1">
      <c r="A408" s="14">
        <v>28</v>
      </c>
      <c r="B408" s="308"/>
      <c r="C408" s="16"/>
      <c r="D408" s="15"/>
      <c r="E408" s="253"/>
      <c r="F408" s="310"/>
      <c r="G408" s="309"/>
      <c r="H408" s="18"/>
      <c r="I408" s="279"/>
      <c r="J408" s="50"/>
      <c r="K408" s="279"/>
      <c r="L408" s="279"/>
      <c r="M408" s="279"/>
      <c r="N408" s="279"/>
      <c r="O408" s="279"/>
      <c r="P408" s="279"/>
      <c r="Q408" s="57"/>
      <c r="R408" s="281"/>
      <c r="S408" s="281"/>
      <c r="T408" s="58"/>
      <c r="U408" s="281"/>
      <c r="V408" s="311"/>
      <c r="W408" s="258"/>
      <c r="X408" s="60"/>
    </row>
    <row r="409" spans="1:24" ht="34.5" customHeight="1">
      <c r="A409" s="286">
        <v>29</v>
      </c>
      <c r="B409" s="308"/>
      <c r="C409" s="16"/>
      <c r="D409" s="15"/>
      <c r="E409" s="253"/>
      <c r="F409" s="310"/>
      <c r="G409" s="309"/>
      <c r="H409" s="18"/>
      <c r="I409" s="279"/>
      <c r="J409" s="50"/>
      <c r="K409" s="279"/>
      <c r="L409" s="279"/>
      <c r="M409" s="279"/>
      <c r="N409" s="279"/>
      <c r="O409" s="279"/>
      <c r="P409" s="279"/>
      <c r="Q409" s="57"/>
      <c r="R409" s="281"/>
      <c r="S409" s="281"/>
      <c r="T409" s="58"/>
      <c r="U409" s="281"/>
      <c r="V409" s="311"/>
      <c r="W409" s="258"/>
      <c r="X409" s="60"/>
    </row>
    <row r="410" spans="1:24" ht="34.5" customHeight="1">
      <c r="A410" s="286">
        <v>30</v>
      </c>
      <c r="B410" s="308"/>
      <c r="C410" s="16"/>
      <c r="D410" s="15"/>
      <c r="E410" s="253"/>
      <c r="F410" s="310"/>
      <c r="G410" s="309"/>
      <c r="H410" s="18"/>
      <c r="I410" s="279"/>
      <c r="J410" s="50"/>
      <c r="K410" s="279"/>
      <c r="L410" s="279"/>
      <c r="M410" s="279"/>
      <c r="N410" s="279"/>
      <c r="O410" s="279"/>
      <c r="P410" s="279"/>
      <c r="Q410" s="57"/>
      <c r="R410" s="281"/>
      <c r="S410" s="281"/>
      <c r="T410" s="58"/>
      <c r="U410" s="281"/>
      <c r="V410" s="311"/>
      <c r="W410" s="258"/>
      <c r="X410" s="60"/>
    </row>
    <row r="411" spans="1:24" ht="34.5" customHeight="1">
      <c r="A411" s="14">
        <v>31</v>
      </c>
      <c r="B411" s="308"/>
      <c r="C411" s="16"/>
      <c r="D411" s="15"/>
      <c r="E411" s="253"/>
      <c r="F411" s="310"/>
      <c r="G411" s="309"/>
      <c r="H411" s="18"/>
      <c r="I411" s="279"/>
      <c r="J411" s="50"/>
      <c r="K411" s="279"/>
      <c r="L411" s="279"/>
      <c r="M411" s="279"/>
      <c r="N411" s="279"/>
      <c r="O411" s="279"/>
      <c r="P411" s="279"/>
      <c r="Q411" s="57"/>
      <c r="R411" s="281"/>
      <c r="S411" s="281"/>
      <c r="T411" s="58"/>
      <c r="U411" s="281"/>
      <c r="V411" s="311"/>
      <c r="W411" s="258"/>
      <c r="X411" s="60"/>
    </row>
    <row r="412" spans="1:24" ht="34.5" customHeight="1">
      <c r="A412" s="286">
        <v>32</v>
      </c>
      <c r="B412" s="308"/>
      <c r="C412" s="16"/>
      <c r="D412" s="15"/>
      <c r="E412" s="253"/>
      <c r="F412" s="310"/>
      <c r="G412" s="309"/>
      <c r="H412" s="18"/>
      <c r="I412" s="279"/>
      <c r="J412" s="50"/>
      <c r="K412" s="279"/>
      <c r="L412" s="279"/>
      <c r="M412" s="279"/>
      <c r="N412" s="279"/>
      <c r="O412" s="279"/>
      <c r="P412" s="279"/>
      <c r="Q412" s="57"/>
      <c r="R412" s="281"/>
      <c r="S412" s="281"/>
      <c r="T412" s="58"/>
      <c r="U412" s="281"/>
      <c r="V412" s="311"/>
      <c r="W412" s="258"/>
      <c r="X412" s="60"/>
    </row>
    <row r="413" spans="1:24" ht="34.5" customHeight="1">
      <c r="A413" s="286">
        <v>33</v>
      </c>
      <c r="B413" s="308"/>
      <c r="C413" s="16"/>
      <c r="D413" s="15"/>
      <c r="E413" s="253"/>
      <c r="F413" s="310"/>
      <c r="G413" s="309"/>
      <c r="H413" s="18"/>
      <c r="I413" s="279"/>
      <c r="J413" s="50"/>
      <c r="K413" s="279"/>
      <c r="L413" s="279"/>
      <c r="M413" s="279"/>
      <c r="N413" s="279"/>
      <c r="O413" s="279"/>
      <c r="P413" s="279"/>
      <c r="Q413" s="57"/>
      <c r="R413" s="281"/>
      <c r="S413" s="281"/>
      <c r="T413" s="58"/>
      <c r="U413" s="281"/>
      <c r="V413" s="311"/>
      <c r="W413" s="258"/>
      <c r="X413" s="60"/>
    </row>
    <row r="414" spans="1:24" ht="34.5" customHeight="1">
      <c r="A414" s="14">
        <v>34</v>
      </c>
      <c r="B414" s="308"/>
      <c r="C414" s="16"/>
      <c r="D414" s="15"/>
      <c r="E414" s="253"/>
      <c r="F414" s="310"/>
      <c r="G414" s="309"/>
      <c r="H414" s="18"/>
      <c r="I414" s="279"/>
      <c r="J414" s="50"/>
      <c r="K414" s="279"/>
      <c r="L414" s="279"/>
      <c r="M414" s="279"/>
      <c r="N414" s="279"/>
      <c r="O414" s="279"/>
      <c r="P414" s="279"/>
      <c r="Q414" s="57"/>
      <c r="R414" s="281"/>
      <c r="S414" s="281"/>
      <c r="T414" s="58"/>
      <c r="U414" s="281"/>
      <c r="V414" s="311"/>
      <c r="W414" s="258"/>
      <c r="X414" s="60"/>
    </row>
    <row r="415" spans="1:24" ht="34.5" customHeight="1">
      <c r="A415" s="286">
        <v>35</v>
      </c>
      <c r="B415" s="308"/>
      <c r="C415" s="16"/>
      <c r="D415" s="15"/>
      <c r="E415" s="253"/>
      <c r="F415" s="310"/>
      <c r="G415" s="309"/>
      <c r="H415" s="18"/>
      <c r="I415" s="279"/>
      <c r="J415" s="50"/>
      <c r="K415" s="279"/>
      <c r="L415" s="279"/>
      <c r="M415" s="279"/>
      <c r="N415" s="279"/>
      <c r="O415" s="279"/>
      <c r="P415" s="279"/>
      <c r="Q415" s="57"/>
      <c r="R415" s="281"/>
      <c r="S415" s="281"/>
      <c r="T415" s="58"/>
      <c r="U415" s="281"/>
      <c r="V415" s="311"/>
      <c r="W415" s="258"/>
      <c r="X415" s="60"/>
    </row>
    <row r="416" spans="1:24" ht="34.5" customHeight="1">
      <c r="A416" s="286">
        <v>36</v>
      </c>
      <c r="B416" s="308"/>
      <c r="C416" s="16"/>
      <c r="D416" s="15"/>
      <c r="E416" s="253"/>
      <c r="F416" s="310"/>
      <c r="G416" s="309"/>
      <c r="H416" s="18"/>
      <c r="I416" s="279"/>
      <c r="J416" s="50"/>
      <c r="K416" s="279"/>
      <c r="L416" s="279"/>
      <c r="M416" s="279"/>
      <c r="N416" s="279"/>
      <c r="O416" s="279"/>
      <c r="P416" s="279"/>
      <c r="Q416" s="57"/>
      <c r="R416" s="281"/>
      <c r="S416" s="281"/>
      <c r="T416" s="58"/>
      <c r="U416" s="281"/>
      <c r="V416" s="311"/>
      <c r="W416" s="258"/>
      <c r="X416" s="60"/>
    </row>
    <row r="417" spans="1:24" ht="34.5" customHeight="1">
      <c r="A417" s="14">
        <v>37</v>
      </c>
      <c r="B417" s="308"/>
      <c r="C417" s="16"/>
      <c r="D417" s="15"/>
      <c r="E417" s="253"/>
      <c r="F417" s="310"/>
      <c r="G417" s="309"/>
      <c r="H417" s="18"/>
      <c r="I417" s="279"/>
      <c r="J417" s="50"/>
      <c r="K417" s="279"/>
      <c r="L417" s="279"/>
      <c r="M417" s="279"/>
      <c r="N417" s="279"/>
      <c r="O417" s="279"/>
      <c r="P417" s="279"/>
      <c r="Q417" s="57"/>
      <c r="R417" s="281"/>
      <c r="S417" s="281"/>
      <c r="T417" s="58"/>
      <c r="U417" s="281"/>
      <c r="V417" s="311"/>
      <c r="W417" s="258"/>
      <c r="X417" s="60"/>
    </row>
    <row r="418" spans="1:24" ht="34.5" customHeight="1">
      <c r="A418" s="286">
        <v>38</v>
      </c>
      <c r="B418" s="308"/>
      <c r="C418" s="16"/>
      <c r="D418" s="15"/>
      <c r="E418" s="253"/>
      <c r="F418" s="310"/>
      <c r="G418" s="309"/>
      <c r="H418" s="18"/>
      <c r="I418" s="279"/>
      <c r="J418" s="50"/>
      <c r="K418" s="279"/>
      <c r="L418" s="279"/>
      <c r="M418" s="279"/>
      <c r="N418" s="279"/>
      <c r="O418" s="279"/>
      <c r="P418" s="279"/>
      <c r="Q418" s="57"/>
      <c r="R418" s="281"/>
      <c r="S418" s="281"/>
      <c r="T418" s="58"/>
      <c r="U418" s="281"/>
      <c r="V418" s="311"/>
      <c r="W418" s="258"/>
      <c r="X418" s="60"/>
    </row>
    <row r="419" spans="1:24" ht="34.5" customHeight="1">
      <c r="A419" s="286">
        <v>39</v>
      </c>
      <c r="B419" s="308"/>
      <c r="C419" s="16"/>
      <c r="D419" s="15"/>
      <c r="E419" s="253"/>
      <c r="F419" s="310"/>
      <c r="G419" s="309"/>
      <c r="H419" s="18"/>
      <c r="I419" s="279"/>
      <c r="J419" s="50"/>
      <c r="K419" s="279"/>
      <c r="L419" s="279"/>
      <c r="M419" s="279"/>
      <c r="N419" s="279"/>
      <c r="O419" s="279"/>
      <c r="P419" s="279"/>
      <c r="Q419" s="57"/>
      <c r="R419" s="281"/>
      <c r="S419" s="281"/>
      <c r="T419" s="58"/>
      <c r="U419" s="281"/>
      <c r="V419" s="311"/>
      <c r="W419" s="258"/>
      <c r="X419" s="60"/>
    </row>
    <row r="420" spans="1:24" ht="34.5" customHeight="1">
      <c r="A420" s="14">
        <v>40</v>
      </c>
      <c r="B420" s="308"/>
      <c r="C420" s="16"/>
      <c r="D420" s="15"/>
      <c r="E420" s="253"/>
      <c r="F420" s="310"/>
      <c r="G420" s="309"/>
      <c r="H420" s="18"/>
      <c r="I420" s="279"/>
      <c r="J420" s="50"/>
      <c r="K420" s="279"/>
      <c r="L420" s="279"/>
      <c r="M420" s="279"/>
      <c r="N420" s="279"/>
      <c r="O420" s="279"/>
      <c r="P420" s="279"/>
      <c r="Q420" s="57"/>
      <c r="R420" s="281"/>
      <c r="S420" s="281"/>
      <c r="T420" s="58"/>
      <c r="U420" s="281"/>
      <c r="V420" s="311"/>
      <c r="W420" s="258"/>
      <c r="X420" s="60"/>
    </row>
    <row r="421" spans="1:24" ht="34.5" customHeight="1">
      <c r="A421" s="286">
        <v>41</v>
      </c>
      <c r="B421" s="308"/>
      <c r="C421" s="16"/>
      <c r="D421" s="15"/>
      <c r="E421" s="253"/>
      <c r="F421" s="310"/>
      <c r="G421" s="309"/>
      <c r="H421" s="18"/>
      <c r="I421" s="279"/>
      <c r="J421" s="50"/>
      <c r="K421" s="279"/>
      <c r="L421" s="279"/>
      <c r="M421" s="279"/>
      <c r="N421" s="279"/>
      <c r="O421" s="279"/>
      <c r="P421" s="279"/>
      <c r="Q421" s="57"/>
      <c r="R421" s="281"/>
      <c r="S421" s="281"/>
      <c r="T421" s="58"/>
      <c r="U421" s="281"/>
      <c r="V421" s="311"/>
      <c r="W421" s="258"/>
      <c r="X421" s="60"/>
    </row>
    <row r="422" spans="1:24" ht="34.5" customHeight="1">
      <c r="A422" s="286">
        <v>42</v>
      </c>
      <c r="B422" s="308"/>
      <c r="C422" s="16"/>
      <c r="D422" s="15"/>
      <c r="E422" s="253"/>
      <c r="F422" s="310"/>
      <c r="G422" s="309"/>
      <c r="H422" s="18"/>
      <c r="I422" s="279"/>
      <c r="J422" s="50"/>
      <c r="K422" s="279"/>
      <c r="L422" s="279"/>
      <c r="M422" s="279"/>
      <c r="N422" s="279"/>
      <c r="O422" s="279"/>
      <c r="P422" s="279"/>
      <c r="Q422" s="57"/>
      <c r="R422" s="281"/>
      <c r="S422" s="281"/>
      <c r="T422" s="58"/>
      <c r="U422" s="281"/>
      <c r="V422" s="311"/>
      <c r="W422" s="258"/>
      <c r="X422" s="60"/>
    </row>
    <row r="423" spans="1:24" ht="34.5" customHeight="1">
      <c r="A423" s="14">
        <v>43</v>
      </c>
      <c r="B423" s="308"/>
      <c r="C423" s="16"/>
      <c r="D423" s="15"/>
      <c r="E423" s="253"/>
      <c r="F423" s="310"/>
      <c r="G423" s="309"/>
      <c r="H423" s="18"/>
      <c r="I423" s="279"/>
      <c r="J423" s="50"/>
      <c r="K423" s="279"/>
      <c r="L423" s="279"/>
      <c r="M423" s="279"/>
      <c r="N423" s="279"/>
      <c r="O423" s="279"/>
      <c r="P423" s="279"/>
      <c r="Q423" s="57"/>
      <c r="R423" s="281"/>
      <c r="S423" s="281"/>
      <c r="T423" s="58"/>
      <c r="U423" s="281"/>
      <c r="V423" s="311"/>
      <c r="W423" s="258"/>
      <c r="X423" s="60"/>
    </row>
    <row r="424" spans="1:24" ht="34.5" customHeight="1">
      <c r="A424" s="286">
        <v>44</v>
      </c>
      <c r="B424" s="308"/>
      <c r="C424" s="16"/>
      <c r="D424" s="15"/>
      <c r="E424" s="253"/>
      <c r="F424" s="310"/>
      <c r="G424" s="309"/>
      <c r="H424" s="18"/>
      <c r="I424" s="279"/>
      <c r="J424" s="50"/>
      <c r="K424" s="279"/>
      <c r="L424" s="279"/>
      <c r="M424" s="279"/>
      <c r="N424" s="279"/>
      <c r="O424" s="279"/>
      <c r="P424" s="279"/>
      <c r="Q424" s="57"/>
      <c r="R424" s="281"/>
      <c r="S424" s="281"/>
      <c r="T424" s="58"/>
      <c r="U424" s="281"/>
      <c r="V424" s="311"/>
      <c r="W424" s="258"/>
      <c r="X424" s="60"/>
    </row>
    <row r="425" spans="1:24" ht="34.5" customHeight="1">
      <c r="A425" s="286">
        <v>45</v>
      </c>
      <c r="B425" s="308"/>
      <c r="C425" s="16"/>
      <c r="D425" s="15"/>
      <c r="E425" s="253"/>
      <c r="F425" s="310"/>
      <c r="G425" s="309"/>
      <c r="H425" s="18"/>
      <c r="I425" s="279"/>
      <c r="J425" s="50"/>
      <c r="K425" s="279"/>
      <c r="L425" s="279"/>
      <c r="M425" s="279"/>
      <c r="N425" s="279"/>
      <c r="O425" s="279"/>
      <c r="P425" s="279"/>
      <c r="Q425" s="57"/>
      <c r="R425" s="281"/>
      <c r="S425" s="281"/>
      <c r="T425" s="58"/>
      <c r="U425" s="281"/>
      <c r="V425" s="311"/>
      <c r="W425" s="258"/>
      <c r="X425" s="60"/>
    </row>
    <row r="426" spans="1:24" ht="34.5" customHeight="1">
      <c r="A426" s="14">
        <v>46</v>
      </c>
      <c r="B426" s="308"/>
      <c r="C426" s="16"/>
      <c r="D426" s="15"/>
      <c r="E426" s="253"/>
      <c r="F426" s="310"/>
      <c r="G426" s="309"/>
      <c r="H426" s="18"/>
      <c r="I426" s="279"/>
      <c r="J426" s="50"/>
      <c r="K426" s="279"/>
      <c r="L426" s="279"/>
      <c r="M426" s="279"/>
      <c r="N426" s="279"/>
      <c r="O426" s="279"/>
      <c r="P426" s="279"/>
      <c r="Q426" s="57"/>
      <c r="R426" s="281"/>
      <c r="S426" s="281"/>
      <c r="T426" s="58"/>
      <c r="U426" s="281"/>
      <c r="V426" s="311"/>
      <c r="W426" s="258"/>
      <c r="X426" s="60"/>
    </row>
    <row r="427" spans="1:24" ht="34.5" customHeight="1">
      <c r="A427" s="286">
        <v>47</v>
      </c>
      <c r="B427" s="308"/>
      <c r="C427" s="16"/>
      <c r="D427" s="15"/>
      <c r="E427" s="253"/>
      <c r="F427" s="310"/>
      <c r="G427" s="309"/>
      <c r="H427" s="18"/>
      <c r="I427" s="279"/>
      <c r="J427" s="50"/>
      <c r="K427" s="279"/>
      <c r="L427" s="279"/>
      <c r="M427" s="279"/>
      <c r="N427" s="279"/>
      <c r="O427" s="279"/>
      <c r="P427" s="279"/>
      <c r="Q427" s="57"/>
      <c r="R427" s="281"/>
      <c r="S427" s="281"/>
      <c r="T427" s="58"/>
      <c r="U427" s="281"/>
      <c r="V427" s="311"/>
      <c r="W427" s="258"/>
      <c r="X427" s="60"/>
    </row>
    <row r="428" spans="1:24" ht="34.5" customHeight="1">
      <c r="A428" s="286">
        <v>48</v>
      </c>
      <c r="B428" s="308"/>
      <c r="C428" s="16"/>
      <c r="D428" s="15"/>
      <c r="E428" s="253"/>
      <c r="F428" s="310"/>
      <c r="G428" s="309"/>
      <c r="H428" s="18"/>
      <c r="I428" s="279"/>
      <c r="J428" s="50"/>
      <c r="K428" s="279"/>
      <c r="L428" s="279"/>
      <c r="M428" s="279"/>
      <c r="N428" s="279"/>
      <c r="O428" s="279"/>
      <c r="P428" s="279"/>
      <c r="Q428" s="57"/>
      <c r="R428" s="281"/>
      <c r="S428" s="281"/>
      <c r="T428" s="58"/>
      <c r="U428" s="281"/>
      <c r="V428" s="311"/>
      <c r="W428" s="258"/>
      <c r="X428" s="60"/>
    </row>
    <row r="429" spans="1:24" ht="34.5" customHeight="1">
      <c r="A429" s="14">
        <v>49</v>
      </c>
      <c r="B429" s="308"/>
      <c r="C429" s="16"/>
      <c r="D429" s="15"/>
      <c r="E429" s="253"/>
      <c r="F429" s="310"/>
      <c r="G429" s="309"/>
      <c r="H429" s="18"/>
      <c r="I429" s="279"/>
      <c r="J429" s="50"/>
      <c r="K429" s="279"/>
      <c r="L429" s="279"/>
      <c r="M429" s="279"/>
      <c r="N429" s="279"/>
      <c r="O429" s="279"/>
      <c r="P429" s="279"/>
      <c r="Q429" s="57"/>
      <c r="R429" s="281"/>
      <c r="S429" s="281"/>
      <c r="T429" s="58"/>
      <c r="U429" s="281"/>
      <c r="V429" s="311"/>
      <c r="W429" s="258"/>
      <c r="X429" s="60"/>
    </row>
    <row r="430" spans="1:24" ht="34.5" customHeight="1">
      <c r="A430" s="286">
        <v>50</v>
      </c>
      <c r="B430" s="308"/>
      <c r="C430" s="16"/>
      <c r="D430" s="15"/>
      <c r="E430" s="253"/>
      <c r="F430" s="310"/>
      <c r="G430" s="309"/>
      <c r="H430" s="18"/>
      <c r="I430" s="279"/>
      <c r="J430" s="50"/>
      <c r="K430" s="279"/>
      <c r="L430" s="279"/>
      <c r="M430" s="279"/>
      <c r="N430" s="279"/>
      <c r="O430" s="279"/>
      <c r="P430" s="279"/>
      <c r="Q430" s="57"/>
      <c r="R430" s="281"/>
      <c r="S430" s="281"/>
      <c r="T430" s="58"/>
      <c r="U430" s="281"/>
      <c r="V430" s="311"/>
      <c r="W430" s="258"/>
      <c r="X430" s="60"/>
    </row>
    <row r="431" spans="1:24" ht="34.5" customHeight="1">
      <c r="A431" s="286">
        <v>51</v>
      </c>
      <c r="B431" s="308"/>
      <c r="C431" s="16"/>
      <c r="D431" s="15"/>
      <c r="E431" s="253"/>
      <c r="F431" s="310"/>
      <c r="G431" s="309"/>
      <c r="H431" s="18"/>
      <c r="I431" s="279"/>
      <c r="J431" s="50"/>
      <c r="K431" s="279"/>
      <c r="L431" s="279"/>
      <c r="M431" s="279"/>
      <c r="N431" s="279"/>
      <c r="O431" s="279"/>
      <c r="P431" s="279"/>
      <c r="Q431" s="57"/>
      <c r="R431" s="281"/>
      <c r="S431" s="281"/>
      <c r="T431" s="58"/>
      <c r="U431" s="281"/>
      <c r="V431" s="311"/>
      <c r="W431" s="258"/>
      <c r="X431" s="60"/>
    </row>
    <row r="432" spans="1:24" ht="34.5" customHeight="1">
      <c r="A432" s="14">
        <v>52</v>
      </c>
      <c r="B432" s="308"/>
      <c r="C432" s="16"/>
      <c r="D432" s="15"/>
      <c r="E432" s="253"/>
      <c r="F432" s="310"/>
      <c r="G432" s="309"/>
      <c r="H432" s="18"/>
      <c r="I432" s="279"/>
      <c r="J432" s="50"/>
      <c r="K432" s="279"/>
      <c r="L432" s="279"/>
      <c r="M432" s="279"/>
      <c r="N432" s="279"/>
      <c r="O432" s="279"/>
      <c r="P432" s="279"/>
      <c r="Q432" s="57"/>
      <c r="R432" s="281"/>
      <c r="S432" s="281"/>
      <c r="T432" s="58"/>
      <c r="U432" s="281"/>
      <c r="V432" s="311"/>
      <c r="W432" s="258"/>
      <c r="X432" s="60"/>
    </row>
    <row r="433" spans="1:24" ht="34.5" customHeight="1">
      <c r="A433" s="286">
        <v>53</v>
      </c>
      <c r="B433" s="308"/>
      <c r="C433" s="16"/>
      <c r="D433" s="15"/>
      <c r="E433" s="253"/>
      <c r="F433" s="310"/>
      <c r="G433" s="309"/>
      <c r="H433" s="18"/>
      <c r="I433" s="279"/>
      <c r="J433" s="50"/>
      <c r="K433" s="279"/>
      <c r="L433" s="279"/>
      <c r="M433" s="279"/>
      <c r="N433" s="279"/>
      <c r="O433" s="279"/>
      <c r="P433" s="279"/>
      <c r="Q433" s="57"/>
      <c r="R433" s="281"/>
      <c r="S433" s="281"/>
      <c r="T433" s="58"/>
      <c r="U433" s="281"/>
      <c r="V433" s="311"/>
      <c r="W433" s="258"/>
      <c r="X433" s="60"/>
    </row>
    <row r="434" spans="1:24" ht="34.5" customHeight="1">
      <c r="A434" s="286">
        <v>54</v>
      </c>
      <c r="B434" s="308"/>
      <c r="C434" s="16"/>
      <c r="D434" s="15"/>
      <c r="E434" s="253"/>
      <c r="F434" s="310"/>
      <c r="G434" s="309"/>
      <c r="H434" s="18"/>
      <c r="I434" s="279"/>
      <c r="J434" s="50"/>
      <c r="K434" s="279"/>
      <c r="L434" s="279"/>
      <c r="M434" s="279"/>
      <c r="N434" s="279"/>
      <c r="O434" s="279"/>
      <c r="P434" s="279"/>
      <c r="Q434" s="57"/>
      <c r="R434" s="281"/>
      <c r="S434" s="281"/>
      <c r="T434" s="58"/>
      <c r="U434" s="281"/>
      <c r="V434" s="311"/>
      <c r="W434" s="258"/>
      <c r="X434" s="60"/>
    </row>
    <row r="435" spans="1:24" ht="34.5" customHeight="1">
      <c r="A435" s="14">
        <v>55</v>
      </c>
      <c r="B435" s="308"/>
      <c r="C435" s="16"/>
      <c r="D435" s="15"/>
      <c r="E435" s="253"/>
      <c r="F435" s="310"/>
      <c r="G435" s="309"/>
      <c r="H435" s="18"/>
      <c r="I435" s="279"/>
      <c r="J435" s="50"/>
      <c r="K435" s="279"/>
      <c r="L435" s="279"/>
      <c r="M435" s="279"/>
      <c r="N435" s="279"/>
      <c r="O435" s="279"/>
      <c r="P435" s="279"/>
      <c r="Q435" s="57"/>
      <c r="R435" s="281"/>
      <c r="S435" s="281"/>
      <c r="T435" s="58"/>
      <c r="U435" s="281"/>
      <c r="V435" s="311"/>
      <c r="W435" s="258"/>
      <c r="X435" s="60"/>
    </row>
    <row r="436" spans="1:24" ht="34.5" customHeight="1">
      <c r="A436" s="286">
        <v>56</v>
      </c>
      <c r="B436" s="308"/>
      <c r="C436" s="16"/>
      <c r="D436" s="15"/>
      <c r="E436" s="253"/>
      <c r="F436" s="310"/>
      <c r="G436" s="309"/>
      <c r="H436" s="18"/>
      <c r="I436" s="279"/>
      <c r="J436" s="50"/>
      <c r="K436" s="279"/>
      <c r="L436" s="279"/>
      <c r="M436" s="279"/>
      <c r="N436" s="279"/>
      <c r="O436" s="279"/>
      <c r="P436" s="279"/>
      <c r="Q436" s="57"/>
      <c r="R436" s="281"/>
      <c r="S436" s="281"/>
      <c r="T436" s="58"/>
      <c r="U436" s="281"/>
      <c r="V436" s="311"/>
      <c r="W436" s="258"/>
      <c r="X436" s="60"/>
    </row>
    <row r="437" spans="1:24" ht="34.5" customHeight="1">
      <c r="A437" s="286">
        <v>57</v>
      </c>
      <c r="B437" s="308"/>
      <c r="C437" s="16"/>
      <c r="D437" s="15"/>
      <c r="E437" s="253"/>
      <c r="F437" s="310"/>
      <c r="G437" s="309"/>
      <c r="H437" s="18"/>
      <c r="I437" s="279"/>
      <c r="J437" s="50"/>
      <c r="K437" s="279"/>
      <c r="L437" s="279"/>
      <c r="M437" s="279"/>
      <c r="N437" s="279"/>
      <c r="O437" s="279"/>
      <c r="P437" s="279"/>
      <c r="Q437" s="57"/>
      <c r="R437" s="281"/>
      <c r="S437" s="281"/>
      <c r="T437" s="58"/>
      <c r="U437" s="281"/>
      <c r="V437" s="311"/>
      <c r="W437" s="258"/>
      <c r="X437" s="60"/>
    </row>
    <row r="438" spans="1:24" ht="34.5" customHeight="1">
      <c r="A438" s="14">
        <v>58</v>
      </c>
      <c r="B438" s="308"/>
      <c r="C438" s="16"/>
      <c r="D438" s="15"/>
      <c r="E438" s="253"/>
      <c r="F438" s="310"/>
      <c r="G438" s="309"/>
      <c r="H438" s="18"/>
      <c r="I438" s="279"/>
      <c r="J438" s="50"/>
      <c r="K438" s="279"/>
      <c r="L438" s="279"/>
      <c r="M438" s="279"/>
      <c r="N438" s="279"/>
      <c r="O438" s="279"/>
      <c r="P438" s="279"/>
      <c r="Q438" s="57"/>
      <c r="R438" s="281"/>
      <c r="S438" s="281"/>
      <c r="T438" s="58"/>
      <c r="U438" s="281"/>
      <c r="V438" s="311"/>
      <c r="W438" s="258"/>
      <c r="X438" s="60"/>
    </row>
    <row r="439" spans="1:24" ht="34.5" customHeight="1">
      <c r="A439" s="286">
        <v>59</v>
      </c>
      <c r="B439" s="308"/>
      <c r="C439" s="16"/>
      <c r="D439" s="15"/>
      <c r="E439" s="253"/>
      <c r="F439" s="310"/>
      <c r="G439" s="309"/>
      <c r="H439" s="18"/>
      <c r="I439" s="279"/>
      <c r="J439" s="50"/>
      <c r="K439" s="279"/>
      <c r="L439" s="279"/>
      <c r="M439" s="279"/>
      <c r="N439" s="279"/>
      <c r="O439" s="279"/>
      <c r="P439" s="279"/>
      <c r="Q439" s="57"/>
      <c r="R439" s="281"/>
      <c r="S439" s="281"/>
      <c r="T439" s="58"/>
      <c r="U439" s="281"/>
      <c r="V439" s="311"/>
      <c r="W439" s="258"/>
      <c r="X439" s="60"/>
    </row>
    <row r="440" spans="1:24" ht="34.5" customHeight="1">
      <c r="A440" s="286">
        <v>60</v>
      </c>
      <c r="B440" s="308"/>
      <c r="C440" s="16"/>
      <c r="D440" s="15"/>
      <c r="E440" s="253"/>
      <c r="F440" s="310"/>
      <c r="G440" s="309"/>
      <c r="H440" s="18"/>
      <c r="I440" s="279"/>
      <c r="J440" s="50"/>
      <c r="K440" s="279"/>
      <c r="L440" s="279"/>
      <c r="M440" s="279"/>
      <c r="N440" s="279"/>
      <c r="O440" s="279"/>
      <c r="P440" s="279"/>
      <c r="Q440" s="57"/>
      <c r="R440" s="281"/>
      <c r="S440" s="281"/>
      <c r="T440" s="58"/>
      <c r="U440" s="281"/>
      <c r="V440" s="311"/>
      <c r="W440" s="258"/>
      <c r="X440" s="60"/>
    </row>
    <row r="441" spans="1:24" ht="34.5" customHeight="1">
      <c r="A441" s="14">
        <v>61</v>
      </c>
      <c r="B441" s="308"/>
      <c r="C441" s="16"/>
      <c r="D441" s="15"/>
      <c r="E441" s="253"/>
      <c r="F441" s="310"/>
      <c r="G441" s="309"/>
      <c r="H441" s="18"/>
      <c r="I441" s="279"/>
      <c r="J441" s="50"/>
      <c r="K441" s="279"/>
      <c r="L441" s="279"/>
      <c r="M441" s="279"/>
      <c r="N441" s="279"/>
      <c r="O441" s="279"/>
      <c r="P441" s="279"/>
      <c r="Q441" s="57"/>
      <c r="R441" s="281"/>
      <c r="S441" s="281"/>
      <c r="T441" s="58"/>
      <c r="U441" s="281"/>
      <c r="V441" s="311"/>
      <c r="W441" s="258"/>
      <c r="X441" s="60"/>
    </row>
    <row r="442" spans="1:24" ht="34.5" customHeight="1">
      <c r="A442" s="286">
        <v>62</v>
      </c>
      <c r="B442" s="308"/>
      <c r="C442" s="16"/>
      <c r="D442" s="15"/>
      <c r="E442" s="253"/>
      <c r="F442" s="310"/>
      <c r="G442" s="309"/>
      <c r="H442" s="18"/>
      <c r="I442" s="279"/>
      <c r="J442" s="50"/>
      <c r="K442" s="279"/>
      <c r="L442" s="279"/>
      <c r="M442" s="279"/>
      <c r="N442" s="279"/>
      <c r="O442" s="279"/>
      <c r="P442" s="279"/>
      <c r="Q442" s="57"/>
      <c r="R442" s="281"/>
      <c r="S442" s="281"/>
      <c r="T442" s="58"/>
      <c r="U442" s="281"/>
      <c r="V442" s="311"/>
      <c r="W442" s="258"/>
      <c r="X442" s="60"/>
    </row>
    <row r="443" spans="1:24" ht="34.5" customHeight="1">
      <c r="A443" s="286">
        <v>63</v>
      </c>
      <c r="B443" s="308"/>
      <c r="C443" s="16"/>
      <c r="D443" s="15"/>
      <c r="E443" s="253"/>
      <c r="F443" s="310"/>
      <c r="G443" s="309"/>
      <c r="H443" s="18"/>
      <c r="I443" s="279"/>
      <c r="J443" s="50"/>
      <c r="K443" s="279"/>
      <c r="L443" s="279"/>
      <c r="M443" s="279"/>
      <c r="N443" s="279"/>
      <c r="O443" s="279"/>
      <c r="P443" s="279"/>
      <c r="Q443" s="57"/>
      <c r="R443" s="281"/>
      <c r="S443" s="281"/>
      <c r="T443" s="58"/>
      <c r="U443" s="281"/>
      <c r="V443" s="311"/>
      <c r="W443" s="258"/>
      <c r="X443" s="60"/>
    </row>
    <row r="444" spans="1:24" ht="34.5" customHeight="1">
      <c r="A444" s="14">
        <v>64</v>
      </c>
      <c r="B444" s="308"/>
      <c r="C444" s="16"/>
      <c r="D444" s="15"/>
      <c r="E444" s="253"/>
      <c r="F444" s="310"/>
      <c r="G444" s="309"/>
      <c r="H444" s="18"/>
      <c r="I444" s="279"/>
      <c r="J444" s="50"/>
      <c r="K444" s="279"/>
      <c r="L444" s="279"/>
      <c r="M444" s="279"/>
      <c r="N444" s="279"/>
      <c r="O444" s="279"/>
      <c r="P444" s="279"/>
      <c r="Q444" s="57"/>
      <c r="R444" s="281"/>
      <c r="S444" s="281"/>
      <c r="T444" s="58"/>
      <c r="U444" s="281"/>
      <c r="V444" s="311"/>
      <c r="W444" s="258"/>
      <c r="X444" s="60"/>
    </row>
    <row r="445" spans="1:24" ht="34.5" customHeight="1">
      <c r="A445" s="286">
        <v>65</v>
      </c>
      <c r="B445" s="308"/>
      <c r="C445" s="16"/>
      <c r="D445" s="15"/>
      <c r="E445" s="253"/>
      <c r="F445" s="310"/>
      <c r="G445" s="309"/>
      <c r="H445" s="18"/>
      <c r="I445" s="279"/>
      <c r="J445" s="50"/>
      <c r="K445" s="279"/>
      <c r="L445" s="279"/>
      <c r="M445" s="279"/>
      <c r="N445" s="279"/>
      <c r="O445" s="279"/>
      <c r="P445" s="279"/>
      <c r="Q445" s="57"/>
      <c r="R445" s="281"/>
      <c r="S445" s="281"/>
      <c r="T445" s="58"/>
      <c r="U445" s="281"/>
      <c r="V445" s="311"/>
      <c r="W445" s="258"/>
      <c r="X445" s="60"/>
    </row>
    <row r="446" spans="1:24" ht="34.5" customHeight="1">
      <c r="A446" s="286">
        <v>66</v>
      </c>
      <c r="B446" s="308"/>
      <c r="C446" s="16"/>
      <c r="D446" s="15"/>
      <c r="E446" s="253"/>
      <c r="F446" s="310"/>
      <c r="G446" s="309"/>
      <c r="H446" s="18"/>
      <c r="I446" s="279"/>
      <c r="J446" s="50"/>
      <c r="K446" s="279"/>
      <c r="L446" s="279"/>
      <c r="M446" s="279"/>
      <c r="N446" s="279"/>
      <c r="O446" s="279"/>
      <c r="P446" s="279"/>
      <c r="Q446" s="57"/>
      <c r="R446" s="281"/>
      <c r="S446" s="281"/>
      <c r="T446" s="58"/>
      <c r="U446" s="281"/>
      <c r="V446" s="311"/>
      <c r="W446" s="258"/>
      <c r="X446" s="60"/>
    </row>
    <row r="447" spans="1:24" ht="34.5" customHeight="1">
      <c r="A447" s="14">
        <v>67</v>
      </c>
      <c r="B447" s="308"/>
      <c r="C447" s="16"/>
      <c r="D447" s="15"/>
      <c r="E447" s="253"/>
      <c r="F447" s="310"/>
      <c r="G447" s="309"/>
      <c r="H447" s="18"/>
      <c r="I447" s="279"/>
      <c r="J447" s="50"/>
      <c r="K447" s="279"/>
      <c r="L447" s="279"/>
      <c r="M447" s="279"/>
      <c r="N447" s="279"/>
      <c r="O447" s="279"/>
      <c r="P447" s="279"/>
      <c r="Q447" s="57"/>
      <c r="R447" s="281"/>
      <c r="S447" s="281"/>
      <c r="T447" s="58"/>
      <c r="U447" s="281"/>
      <c r="V447" s="311"/>
      <c r="W447" s="258"/>
      <c r="X447" s="60"/>
    </row>
    <row r="448" spans="1:24" ht="34.5" customHeight="1">
      <c r="A448" s="286">
        <v>68</v>
      </c>
      <c r="B448" s="308"/>
      <c r="C448" s="16"/>
      <c r="D448" s="15"/>
      <c r="E448" s="253"/>
      <c r="F448" s="310"/>
      <c r="G448" s="309"/>
      <c r="H448" s="18"/>
      <c r="I448" s="279"/>
      <c r="J448" s="50"/>
      <c r="K448" s="279"/>
      <c r="L448" s="279"/>
      <c r="M448" s="279"/>
      <c r="N448" s="279"/>
      <c r="O448" s="279"/>
      <c r="P448" s="279"/>
      <c r="Q448" s="57"/>
      <c r="R448" s="281"/>
      <c r="S448" s="281"/>
      <c r="T448" s="58"/>
      <c r="U448" s="281"/>
      <c r="V448" s="311"/>
      <c r="W448" s="258"/>
      <c r="X448" s="60"/>
    </row>
    <row r="449" spans="1:24" ht="34.5" customHeight="1">
      <c r="A449" s="286">
        <v>69</v>
      </c>
      <c r="B449" s="308"/>
      <c r="C449" s="16"/>
      <c r="D449" s="15"/>
      <c r="E449" s="253"/>
      <c r="F449" s="310"/>
      <c r="G449" s="309"/>
      <c r="H449" s="18"/>
      <c r="I449" s="279"/>
      <c r="J449" s="50"/>
      <c r="K449" s="279"/>
      <c r="L449" s="279"/>
      <c r="M449" s="279"/>
      <c r="N449" s="279"/>
      <c r="O449" s="279"/>
      <c r="P449" s="279"/>
      <c r="Q449" s="57"/>
      <c r="R449" s="281"/>
      <c r="S449" s="281"/>
      <c r="T449" s="58"/>
      <c r="U449" s="281"/>
      <c r="V449" s="311"/>
      <c r="W449" s="258"/>
      <c r="X449" s="60"/>
    </row>
    <row r="450" spans="1:24" ht="34.5" customHeight="1">
      <c r="A450" s="14">
        <v>70</v>
      </c>
      <c r="B450" s="308"/>
      <c r="C450" s="16"/>
      <c r="D450" s="15"/>
      <c r="E450" s="253"/>
      <c r="F450" s="310"/>
      <c r="G450" s="309"/>
      <c r="H450" s="18"/>
      <c r="I450" s="279"/>
      <c r="J450" s="50"/>
      <c r="K450" s="279"/>
      <c r="L450" s="279"/>
      <c r="M450" s="279"/>
      <c r="N450" s="279"/>
      <c r="O450" s="279"/>
      <c r="P450" s="279"/>
      <c r="Q450" s="57"/>
      <c r="R450" s="281"/>
      <c r="S450" s="281"/>
      <c r="T450" s="58"/>
      <c r="U450" s="281"/>
      <c r="V450" s="311"/>
      <c r="W450" s="258"/>
      <c r="X450" s="60"/>
    </row>
    <row r="451" spans="1:24" ht="34.5" customHeight="1">
      <c r="A451" s="286">
        <v>71</v>
      </c>
      <c r="B451" s="308"/>
      <c r="C451" s="16"/>
      <c r="D451" s="15"/>
      <c r="E451" s="253"/>
      <c r="F451" s="310"/>
      <c r="G451" s="309"/>
      <c r="H451" s="18"/>
      <c r="I451" s="279"/>
      <c r="J451" s="50"/>
      <c r="K451" s="279"/>
      <c r="L451" s="279"/>
      <c r="M451" s="279"/>
      <c r="N451" s="279"/>
      <c r="O451" s="279"/>
      <c r="P451" s="279"/>
      <c r="Q451" s="57"/>
      <c r="R451" s="281"/>
      <c r="S451" s="281"/>
      <c r="T451" s="58"/>
      <c r="U451" s="281"/>
      <c r="V451" s="311"/>
      <c r="W451" s="258"/>
      <c r="X451" s="60"/>
    </row>
    <row r="452" spans="1:24" ht="34.5" customHeight="1">
      <c r="A452" s="286">
        <v>72</v>
      </c>
      <c r="B452" s="308"/>
      <c r="C452" s="16"/>
      <c r="D452" s="15"/>
      <c r="E452" s="253"/>
      <c r="F452" s="310"/>
      <c r="G452" s="309"/>
      <c r="H452" s="18"/>
      <c r="I452" s="279"/>
      <c r="J452" s="50"/>
      <c r="K452" s="279"/>
      <c r="L452" s="279"/>
      <c r="M452" s="279"/>
      <c r="N452" s="279"/>
      <c r="O452" s="279"/>
      <c r="P452" s="279"/>
      <c r="Q452" s="57"/>
      <c r="R452" s="281"/>
      <c r="S452" s="281"/>
      <c r="T452" s="58"/>
      <c r="U452" s="281"/>
      <c r="V452" s="311"/>
      <c r="W452" s="258"/>
      <c r="X452" s="60"/>
    </row>
    <row r="453" spans="1:24" ht="34.5" customHeight="1">
      <c r="A453" s="14">
        <v>73</v>
      </c>
      <c r="B453" s="308"/>
      <c r="C453" s="16"/>
      <c r="D453" s="15"/>
      <c r="E453" s="253"/>
      <c r="F453" s="310"/>
      <c r="G453" s="309"/>
      <c r="H453" s="18"/>
      <c r="I453" s="279"/>
      <c r="J453" s="50"/>
      <c r="K453" s="279"/>
      <c r="L453" s="279"/>
      <c r="M453" s="279"/>
      <c r="N453" s="279"/>
      <c r="O453" s="279"/>
      <c r="P453" s="279"/>
      <c r="Q453" s="57"/>
      <c r="R453" s="281"/>
      <c r="S453" s="281"/>
      <c r="T453" s="58"/>
      <c r="U453" s="281"/>
      <c r="V453" s="311"/>
      <c r="W453" s="258"/>
      <c r="X453" s="60"/>
    </row>
    <row r="454" spans="1:24" ht="44.1" customHeight="1">
      <c r="A454" s="14"/>
      <c r="B454" s="19"/>
      <c r="C454" s="20"/>
      <c r="D454" s="19"/>
      <c r="E454" s="20"/>
      <c r="F454" s="17"/>
      <c r="G454" s="21">
        <f>SUM(I454:P454)</f>
        <v>0</v>
      </c>
      <c r="H454" s="21"/>
      <c r="I454" s="51"/>
      <c r="J454" s="51">
        <f>SUM(J381:J453)</f>
        <v>0</v>
      </c>
      <c r="K454" s="51">
        <f>SUM(K327:K453)</f>
        <v>0</v>
      </c>
      <c r="L454" s="51">
        <f>SUM(L327:L453)</f>
        <v>0</v>
      </c>
      <c r="M454" s="51">
        <f>SUM(M381:M453)</f>
        <v>0</v>
      </c>
      <c r="N454" s="51">
        <f>SUM(N327:N453)</f>
        <v>0</v>
      </c>
      <c r="O454" s="51">
        <f>SUM(O327:O453)</f>
        <v>0</v>
      </c>
      <c r="P454" s="51">
        <f>SUM(P327:P453)</f>
        <v>0</v>
      </c>
      <c r="Q454" s="57"/>
      <c r="R454" s="58"/>
      <c r="S454" s="58"/>
      <c r="T454" s="58"/>
      <c r="U454" s="58"/>
      <c r="V454" s="254"/>
      <c r="W454" s="59"/>
      <c r="X454" s="60"/>
    </row>
    <row r="455" spans="1:24" ht="27.75" customHeight="1">
      <c r="A455" s="87" t="s">
        <v>379</v>
      </c>
      <c r="B455" s="88"/>
      <c r="C455" s="88"/>
      <c r="D455" s="88"/>
      <c r="E455" s="88"/>
      <c r="F455" s="88"/>
      <c r="G455" s="88"/>
      <c r="H455" s="88"/>
      <c r="I455" s="88"/>
      <c r="J455" s="88"/>
      <c r="K455" s="88"/>
      <c r="L455" s="88"/>
      <c r="M455" s="88"/>
      <c r="N455" s="88"/>
      <c r="O455" s="88"/>
      <c r="P455" s="89"/>
      <c r="Q455" s="90"/>
      <c r="R455" s="91"/>
      <c r="S455" s="501">
        <f>G505</f>
        <v>0</v>
      </c>
      <c r="T455" s="501"/>
      <c r="U455" s="522" t="s">
        <v>206</v>
      </c>
      <c r="V455" s="522"/>
      <c r="W455" s="92"/>
      <c r="X455" s="92"/>
    </row>
    <row r="456" spans="1:24" ht="27.75" customHeight="1">
      <c r="A456" s="14">
        <v>1</v>
      </c>
      <c r="B456" s="312"/>
      <c r="C456" s="16"/>
      <c r="D456" s="15"/>
      <c r="E456" s="253"/>
      <c r="F456" s="314"/>
      <c r="G456" s="313"/>
      <c r="H456" s="18"/>
      <c r="I456" s="50"/>
      <c r="J456" s="50"/>
      <c r="K456" s="50"/>
      <c r="L456" s="50"/>
      <c r="M456" s="50"/>
      <c r="N456" s="50"/>
      <c r="O456" s="50"/>
      <c r="P456" s="50"/>
      <c r="Q456" s="57"/>
      <c r="R456" s="58"/>
      <c r="S456" s="58"/>
      <c r="T456" s="58"/>
      <c r="U456" s="58"/>
      <c r="V456" s="312"/>
      <c r="W456" s="59"/>
      <c r="X456" s="60"/>
    </row>
    <row r="457" spans="1:24" ht="27.75" customHeight="1">
      <c r="A457" s="14">
        <v>2</v>
      </c>
      <c r="B457" s="312"/>
      <c r="C457" s="16"/>
      <c r="D457" s="15"/>
      <c r="E457" s="253"/>
      <c r="F457" s="314"/>
      <c r="G457" s="313"/>
      <c r="H457" s="18"/>
      <c r="I457" s="50"/>
      <c r="J457" s="50"/>
      <c r="K457" s="50"/>
      <c r="L457" s="50"/>
      <c r="M457" s="50"/>
      <c r="N457" s="50"/>
      <c r="O457" s="50"/>
      <c r="P457" s="50"/>
      <c r="Q457" s="57"/>
      <c r="R457" s="58"/>
      <c r="S457" s="58"/>
      <c r="T457" s="58"/>
      <c r="U457" s="58"/>
      <c r="V457" s="312"/>
      <c r="W457" s="59"/>
      <c r="X457" s="60"/>
    </row>
    <row r="458" spans="1:24" ht="41.45" customHeight="1">
      <c r="A458" s="14">
        <v>3</v>
      </c>
      <c r="B458" s="312"/>
      <c r="C458" s="16"/>
      <c r="D458" s="15"/>
      <c r="E458" s="253"/>
      <c r="F458" s="314"/>
      <c r="G458" s="313"/>
      <c r="H458" s="18"/>
      <c r="I458" s="50"/>
      <c r="J458" s="50"/>
      <c r="K458" s="50"/>
      <c r="L458" s="50"/>
      <c r="M458" s="50"/>
      <c r="N458" s="50"/>
      <c r="O458" s="50"/>
      <c r="P458" s="50"/>
      <c r="Q458" s="57"/>
      <c r="R458" s="58"/>
      <c r="S458" s="58"/>
      <c r="T458" s="58"/>
      <c r="U458" s="58"/>
      <c r="V458" s="312"/>
      <c r="W458" s="59"/>
      <c r="X458" s="60"/>
    </row>
    <row r="459" spans="1:24" ht="39.6" customHeight="1">
      <c r="A459" s="14">
        <v>4</v>
      </c>
      <c r="B459" s="312"/>
      <c r="C459" s="16"/>
      <c r="D459" s="15"/>
      <c r="E459" s="253"/>
      <c r="F459" s="314"/>
      <c r="G459" s="313"/>
      <c r="H459" s="18"/>
      <c r="I459" s="50"/>
      <c r="J459" s="50"/>
      <c r="K459" s="50"/>
      <c r="L459" s="50"/>
      <c r="M459" s="50"/>
      <c r="N459" s="50"/>
      <c r="O459" s="50"/>
      <c r="P459" s="50"/>
      <c r="Q459" s="57"/>
      <c r="R459" s="58"/>
      <c r="S459" s="58"/>
      <c r="T459" s="58"/>
      <c r="U459" s="58"/>
      <c r="V459" s="312"/>
      <c r="W459" s="59"/>
      <c r="X459" s="60"/>
    </row>
    <row r="460" spans="1:24" ht="41.45" customHeight="1">
      <c r="A460" s="14">
        <v>5</v>
      </c>
      <c r="B460" s="312"/>
      <c r="C460" s="16"/>
      <c r="D460" s="15"/>
      <c r="E460" s="253"/>
      <c r="F460" s="314"/>
      <c r="G460" s="313"/>
      <c r="H460" s="18"/>
      <c r="I460" s="50"/>
      <c r="J460" s="50"/>
      <c r="K460" s="50"/>
      <c r="L460" s="50"/>
      <c r="M460" s="50"/>
      <c r="N460" s="50"/>
      <c r="O460" s="50"/>
      <c r="P460" s="50"/>
      <c r="Q460" s="57"/>
      <c r="R460" s="58"/>
      <c r="S460" s="58"/>
      <c r="T460" s="58"/>
      <c r="U460" s="58"/>
      <c r="V460" s="312"/>
      <c r="W460" s="59"/>
      <c r="X460" s="60"/>
    </row>
    <row r="461" spans="1:24" ht="38.1" customHeight="1">
      <c r="A461" s="14">
        <v>6</v>
      </c>
      <c r="B461" s="312"/>
      <c r="C461" s="16"/>
      <c r="D461" s="15"/>
      <c r="E461" s="253"/>
      <c r="F461" s="314"/>
      <c r="G461" s="313"/>
      <c r="H461" s="18"/>
      <c r="I461" s="50"/>
      <c r="J461" s="50"/>
      <c r="K461" s="50"/>
      <c r="L461" s="50"/>
      <c r="M461" s="50"/>
      <c r="N461" s="50"/>
      <c r="O461" s="50"/>
      <c r="P461" s="50"/>
      <c r="Q461" s="57"/>
      <c r="R461" s="58"/>
      <c r="S461" s="58"/>
      <c r="T461" s="58"/>
      <c r="U461" s="58"/>
      <c r="V461" s="312"/>
      <c r="W461" s="59"/>
      <c r="X461" s="60"/>
    </row>
    <row r="462" spans="1:24" ht="27.75" customHeight="1">
      <c r="A462" s="14">
        <v>7</v>
      </c>
      <c r="B462" s="312"/>
      <c r="C462" s="16"/>
      <c r="D462" s="15"/>
      <c r="E462" s="253"/>
      <c r="F462" s="314"/>
      <c r="G462" s="313"/>
      <c r="H462" s="18"/>
      <c r="I462" s="50"/>
      <c r="J462" s="50"/>
      <c r="K462" s="50"/>
      <c r="L462" s="50"/>
      <c r="M462" s="50"/>
      <c r="N462" s="50"/>
      <c r="O462" s="50"/>
      <c r="P462" s="50"/>
      <c r="Q462" s="57"/>
      <c r="R462" s="58"/>
      <c r="S462" s="58"/>
      <c r="T462" s="58"/>
      <c r="U462" s="58"/>
      <c r="V462" s="312"/>
      <c r="W462" s="59"/>
      <c r="X462" s="60"/>
    </row>
    <row r="463" spans="1:24" ht="27.75" customHeight="1">
      <c r="A463" s="14">
        <v>8</v>
      </c>
      <c r="B463" s="312"/>
      <c r="C463" s="16"/>
      <c r="D463" s="15"/>
      <c r="E463" s="253"/>
      <c r="F463" s="314"/>
      <c r="G463" s="313"/>
      <c r="H463" s="18"/>
      <c r="I463" s="50"/>
      <c r="J463" s="50"/>
      <c r="K463" s="50"/>
      <c r="L463" s="50"/>
      <c r="M463" s="50"/>
      <c r="N463" s="50"/>
      <c r="O463" s="50"/>
      <c r="P463" s="50"/>
      <c r="Q463" s="57"/>
      <c r="R463" s="58"/>
      <c r="S463" s="58"/>
      <c r="T463" s="58"/>
      <c r="U463" s="58"/>
      <c r="V463" s="312"/>
      <c r="W463" s="59"/>
      <c r="X463" s="60"/>
    </row>
    <row r="464" spans="1:24" ht="27.75" customHeight="1">
      <c r="A464" s="14">
        <v>9</v>
      </c>
      <c r="B464" s="312"/>
      <c r="C464" s="16"/>
      <c r="D464" s="15"/>
      <c r="E464" s="253"/>
      <c r="F464" s="314"/>
      <c r="G464" s="313"/>
      <c r="H464" s="18"/>
      <c r="I464" s="50"/>
      <c r="J464" s="50"/>
      <c r="K464" s="50"/>
      <c r="L464" s="50"/>
      <c r="M464" s="50"/>
      <c r="N464" s="50"/>
      <c r="O464" s="50"/>
      <c r="P464" s="50"/>
      <c r="Q464" s="57"/>
      <c r="R464" s="58"/>
      <c r="S464" s="58"/>
      <c r="T464" s="58"/>
      <c r="U464" s="58"/>
      <c r="V464" s="312"/>
      <c r="W464" s="59"/>
      <c r="X464" s="60"/>
    </row>
    <row r="465" spans="1:24" ht="36.6" customHeight="1">
      <c r="A465" s="14">
        <v>10</v>
      </c>
      <c r="B465" s="312"/>
      <c r="C465" s="16"/>
      <c r="D465" s="15"/>
      <c r="E465" s="253"/>
      <c r="F465" s="314"/>
      <c r="G465" s="313"/>
      <c r="H465" s="18"/>
      <c r="I465" s="50"/>
      <c r="J465" s="50"/>
      <c r="K465" s="50"/>
      <c r="L465" s="50"/>
      <c r="M465" s="50"/>
      <c r="N465" s="50"/>
      <c r="O465" s="50"/>
      <c r="P465" s="50"/>
      <c r="Q465" s="57"/>
      <c r="R465" s="58"/>
      <c r="S465" s="58"/>
      <c r="T465" s="58"/>
      <c r="U465" s="58"/>
      <c r="V465" s="312"/>
      <c r="W465" s="59"/>
      <c r="X465" s="60"/>
    </row>
    <row r="466" spans="1:24" ht="36.6" customHeight="1">
      <c r="A466" s="14">
        <v>11</v>
      </c>
      <c r="B466" s="312"/>
      <c r="C466" s="16"/>
      <c r="D466" s="15"/>
      <c r="E466" s="253"/>
      <c r="F466" s="314"/>
      <c r="G466" s="313"/>
      <c r="H466" s="18"/>
      <c r="I466" s="50"/>
      <c r="J466" s="50"/>
      <c r="K466" s="50"/>
      <c r="L466" s="50"/>
      <c r="M466" s="50"/>
      <c r="N466" s="50"/>
      <c r="O466" s="50"/>
      <c r="P466" s="50"/>
      <c r="Q466" s="57"/>
      <c r="R466" s="58"/>
      <c r="S466" s="58"/>
      <c r="T466" s="58"/>
      <c r="U466" s="58"/>
      <c r="V466" s="312"/>
      <c r="W466" s="59"/>
      <c r="X466" s="60"/>
    </row>
    <row r="467" spans="1:24" ht="27.75" customHeight="1">
      <c r="A467" s="14">
        <v>12</v>
      </c>
      <c r="B467" s="312"/>
      <c r="C467" s="16"/>
      <c r="D467" s="15"/>
      <c r="E467" s="253"/>
      <c r="F467" s="314"/>
      <c r="G467" s="313"/>
      <c r="H467" s="18"/>
      <c r="I467" s="50"/>
      <c r="J467" s="50"/>
      <c r="K467" s="50"/>
      <c r="L467" s="50"/>
      <c r="M467" s="50"/>
      <c r="N467" s="50"/>
      <c r="O467" s="50"/>
      <c r="P467" s="50"/>
      <c r="Q467" s="57"/>
      <c r="R467" s="58"/>
      <c r="S467" s="58"/>
      <c r="T467" s="58"/>
      <c r="U467" s="58"/>
      <c r="V467" s="312"/>
      <c r="W467" s="59"/>
      <c r="X467" s="60"/>
    </row>
    <row r="468" spans="1:24" ht="27.75" customHeight="1">
      <c r="A468" s="14">
        <v>13</v>
      </c>
      <c r="B468" s="312"/>
      <c r="C468" s="16"/>
      <c r="D468" s="15"/>
      <c r="E468" s="253"/>
      <c r="F468" s="314"/>
      <c r="G468" s="313"/>
      <c r="H468" s="18"/>
      <c r="I468" s="50"/>
      <c r="J468" s="50"/>
      <c r="K468" s="50"/>
      <c r="L468" s="50"/>
      <c r="M468" s="50"/>
      <c r="N468" s="50"/>
      <c r="O468" s="50"/>
      <c r="P468" s="50"/>
      <c r="Q468" s="57"/>
      <c r="R468" s="58"/>
      <c r="S468" s="58"/>
      <c r="T468" s="58"/>
      <c r="U468" s="58"/>
      <c r="V468" s="312"/>
      <c r="W468" s="59"/>
      <c r="X468" s="60"/>
    </row>
    <row r="469" spans="1:24" ht="27.75" customHeight="1">
      <c r="A469" s="285">
        <v>14</v>
      </c>
      <c r="B469" s="312"/>
      <c r="C469" s="16"/>
      <c r="D469" s="15"/>
      <c r="E469" s="253"/>
      <c r="F469" s="314"/>
      <c r="G469" s="313"/>
      <c r="H469" s="18"/>
      <c r="I469" s="50"/>
      <c r="J469" s="50"/>
      <c r="K469" s="50"/>
      <c r="L469" s="50"/>
      <c r="M469" s="50"/>
      <c r="N469" s="50"/>
      <c r="O469" s="50"/>
      <c r="P469" s="50"/>
      <c r="Q469" s="57"/>
      <c r="R469" s="58"/>
      <c r="S469" s="58"/>
      <c r="T469" s="58"/>
      <c r="U469" s="58"/>
      <c r="V469" s="312"/>
      <c r="W469" s="80"/>
      <c r="X469" s="81"/>
    </row>
    <row r="470" spans="1:24" ht="27.75" customHeight="1">
      <c r="A470" s="286">
        <v>15</v>
      </c>
      <c r="B470" s="312"/>
      <c r="C470" s="16"/>
      <c r="D470" s="15"/>
      <c r="E470" s="253"/>
      <c r="F470" s="314"/>
      <c r="G470" s="313"/>
      <c r="H470" s="18"/>
      <c r="I470" s="50"/>
      <c r="J470" s="50"/>
      <c r="K470" s="50"/>
      <c r="L470" s="50"/>
      <c r="M470" s="50"/>
      <c r="N470" s="50"/>
      <c r="O470" s="50"/>
      <c r="P470" s="50"/>
      <c r="Q470" s="280"/>
      <c r="R470" s="58"/>
      <c r="S470" s="58"/>
      <c r="T470" s="58"/>
      <c r="U470" s="58"/>
      <c r="V470" s="312"/>
      <c r="W470" s="258"/>
      <c r="X470" s="259"/>
    </row>
    <row r="471" spans="1:24" ht="27.75" customHeight="1">
      <c r="A471" s="286">
        <v>16</v>
      </c>
      <c r="B471" s="312"/>
      <c r="C471" s="16"/>
      <c r="D471" s="15"/>
      <c r="E471" s="253"/>
      <c r="F471" s="314"/>
      <c r="G471" s="313"/>
      <c r="H471" s="18"/>
      <c r="I471" s="50"/>
      <c r="J471" s="50"/>
      <c r="K471" s="50"/>
      <c r="L471" s="50"/>
      <c r="M471" s="50"/>
      <c r="N471" s="50"/>
      <c r="O471" s="50"/>
      <c r="P471" s="50"/>
      <c r="Q471" s="280"/>
      <c r="R471" s="58"/>
      <c r="S471" s="58"/>
      <c r="T471" s="58"/>
      <c r="U471" s="58"/>
      <c r="V471" s="312"/>
      <c r="W471" s="258"/>
      <c r="X471" s="259"/>
    </row>
    <row r="472" spans="1:24" ht="39.950000000000003" customHeight="1">
      <c r="A472" s="286">
        <v>17</v>
      </c>
      <c r="B472" s="312"/>
      <c r="C472" s="16"/>
      <c r="D472" s="15"/>
      <c r="E472" s="253"/>
      <c r="F472" s="314"/>
      <c r="G472" s="313"/>
      <c r="H472" s="18"/>
      <c r="I472" s="50"/>
      <c r="J472" s="50"/>
      <c r="K472" s="50"/>
      <c r="L472" s="50"/>
      <c r="M472" s="50"/>
      <c r="N472" s="50"/>
      <c r="O472" s="50"/>
      <c r="P472" s="50"/>
      <c r="Q472" s="280"/>
      <c r="R472" s="58"/>
      <c r="S472" s="58"/>
      <c r="T472" s="58"/>
      <c r="U472" s="58"/>
      <c r="V472" s="312"/>
      <c r="W472" s="258"/>
      <c r="X472" s="259"/>
    </row>
    <row r="473" spans="1:24" ht="27.75" customHeight="1">
      <c r="A473" s="286">
        <v>18</v>
      </c>
      <c r="B473" s="312"/>
      <c r="C473" s="16"/>
      <c r="D473" s="15"/>
      <c r="E473" s="253"/>
      <c r="F473" s="314"/>
      <c r="G473" s="313"/>
      <c r="H473" s="18"/>
      <c r="I473" s="50"/>
      <c r="J473" s="50"/>
      <c r="K473" s="50"/>
      <c r="L473" s="50"/>
      <c r="M473" s="50"/>
      <c r="N473" s="50"/>
      <c r="O473" s="50"/>
      <c r="P473" s="50"/>
      <c r="Q473" s="280"/>
      <c r="R473" s="58"/>
      <c r="S473" s="58"/>
      <c r="T473" s="58"/>
      <c r="U473" s="58"/>
      <c r="V473" s="312"/>
      <c r="W473" s="258"/>
      <c r="X473" s="259"/>
    </row>
    <row r="474" spans="1:24" ht="27.75" customHeight="1">
      <c r="A474" s="286">
        <v>19</v>
      </c>
      <c r="B474" s="312"/>
      <c r="C474" s="16"/>
      <c r="D474" s="15"/>
      <c r="E474" s="253"/>
      <c r="F474" s="314"/>
      <c r="G474" s="313"/>
      <c r="H474" s="18"/>
      <c r="I474" s="50"/>
      <c r="J474" s="50"/>
      <c r="K474" s="50"/>
      <c r="L474" s="50"/>
      <c r="M474" s="50"/>
      <c r="N474" s="50"/>
      <c r="O474" s="50"/>
      <c r="P474" s="50"/>
      <c r="Q474" s="280"/>
      <c r="R474" s="58"/>
      <c r="S474" s="58"/>
      <c r="T474" s="58"/>
      <c r="U474" s="58"/>
      <c r="V474" s="312"/>
      <c r="W474" s="258"/>
      <c r="X474" s="259"/>
    </row>
    <row r="475" spans="1:24" ht="27.75" customHeight="1">
      <c r="A475" s="286">
        <v>20</v>
      </c>
      <c r="B475" s="312"/>
      <c r="C475" s="16"/>
      <c r="D475" s="15"/>
      <c r="E475" s="253"/>
      <c r="F475" s="314"/>
      <c r="G475" s="313"/>
      <c r="H475" s="18"/>
      <c r="I475" s="50"/>
      <c r="J475" s="50"/>
      <c r="K475" s="50"/>
      <c r="L475" s="50"/>
      <c r="M475" s="50"/>
      <c r="N475" s="50"/>
      <c r="O475" s="50"/>
      <c r="P475" s="50"/>
      <c r="Q475" s="280"/>
      <c r="R475" s="58"/>
      <c r="S475" s="58"/>
      <c r="T475" s="58"/>
      <c r="U475" s="58"/>
      <c r="V475" s="312"/>
      <c r="W475" s="258"/>
      <c r="X475" s="259"/>
    </row>
    <row r="476" spans="1:24" ht="27.75" customHeight="1">
      <c r="A476" s="286">
        <v>21</v>
      </c>
      <c r="B476" s="312"/>
      <c r="C476" s="16"/>
      <c r="D476" s="15"/>
      <c r="E476" s="253"/>
      <c r="F476" s="314"/>
      <c r="G476" s="313"/>
      <c r="H476" s="18"/>
      <c r="I476" s="50"/>
      <c r="J476" s="50"/>
      <c r="K476" s="50"/>
      <c r="L476" s="50"/>
      <c r="M476" s="50"/>
      <c r="N476" s="50"/>
      <c r="O476" s="50"/>
      <c r="P476" s="50"/>
      <c r="Q476" s="280"/>
      <c r="R476" s="58"/>
      <c r="S476" s="58"/>
      <c r="T476" s="58"/>
      <c r="U476" s="58"/>
      <c r="V476" s="312"/>
      <c r="W476" s="258"/>
      <c r="X476" s="259"/>
    </row>
    <row r="477" spans="1:24" ht="39.6" customHeight="1">
      <c r="A477" s="286">
        <v>22</v>
      </c>
      <c r="B477" s="312"/>
      <c r="C477" s="16"/>
      <c r="D477" s="15"/>
      <c r="E477" s="253"/>
      <c r="F477" s="314"/>
      <c r="G477" s="313"/>
      <c r="H477" s="18"/>
      <c r="I477" s="50"/>
      <c r="J477" s="50"/>
      <c r="K477" s="50"/>
      <c r="L477" s="50"/>
      <c r="M477" s="50"/>
      <c r="N477" s="50"/>
      <c r="O477" s="50"/>
      <c r="P477" s="50"/>
      <c r="Q477" s="280"/>
      <c r="R477" s="58"/>
      <c r="S477" s="58"/>
      <c r="T477" s="58"/>
      <c r="U477" s="58"/>
      <c r="V477" s="312"/>
      <c r="W477" s="258"/>
      <c r="X477" s="259"/>
    </row>
    <row r="478" spans="1:24" ht="27.75" customHeight="1">
      <c r="A478" s="286">
        <v>23</v>
      </c>
      <c r="B478" s="312"/>
      <c r="C478" s="16"/>
      <c r="D478" s="15"/>
      <c r="E478" s="253"/>
      <c r="F478" s="314"/>
      <c r="G478" s="313"/>
      <c r="H478" s="18"/>
      <c r="I478" s="50"/>
      <c r="J478" s="50"/>
      <c r="K478" s="50"/>
      <c r="L478" s="50"/>
      <c r="M478" s="50"/>
      <c r="N478" s="50"/>
      <c r="O478" s="50"/>
      <c r="P478" s="50"/>
      <c r="Q478" s="280"/>
      <c r="R478" s="58"/>
      <c r="S478" s="58"/>
      <c r="T478" s="58"/>
      <c r="U478" s="58"/>
      <c r="V478" s="312"/>
      <c r="W478" s="258"/>
      <c r="X478" s="259"/>
    </row>
    <row r="479" spans="1:24" ht="27.75" customHeight="1">
      <c r="A479" s="286">
        <v>24</v>
      </c>
      <c r="B479" s="312"/>
      <c r="C479" s="16"/>
      <c r="D479" s="15"/>
      <c r="E479" s="253"/>
      <c r="F479" s="314"/>
      <c r="G479" s="313"/>
      <c r="H479" s="18"/>
      <c r="I479" s="50"/>
      <c r="J479" s="50"/>
      <c r="K479" s="50"/>
      <c r="L479" s="50"/>
      <c r="M479" s="50"/>
      <c r="N479" s="50"/>
      <c r="O479" s="50"/>
      <c r="P479" s="50"/>
      <c r="Q479" s="280"/>
      <c r="R479" s="58"/>
      <c r="S479" s="58"/>
      <c r="T479" s="58"/>
      <c r="U479" s="58"/>
      <c r="V479" s="312"/>
      <c r="W479" s="258"/>
      <c r="X479" s="259"/>
    </row>
    <row r="480" spans="1:24" ht="38.450000000000003" customHeight="1">
      <c r="A480" s="286">
        <v>25</v>
      </c>
      <c r="B480" s="312"/>
      <c r="C480" s="16"/>
      <c r="D480" s="15"/>
      <c r="E480" s="253"/>
      <c r="F480" s="314"/>
      <c r="G480" s="313"/>
      <c r="H480" s="18"/>
      <c r="I480" s="50"/>
      <c r="J480" s="50"/>
      <c r="K480" s="50"/>
      <c r="L480" s="50"/>
      <c r="M480" s="50"/>
      <c r="N480" s="50"/>
      <c r="O480" s="50"/>
      <c r="P480" s="50"/>
      <c r="Q480" s="280"/>
      <c r="R480" s="58"/>
      <c r="S480" s="58"/>
      <c r="T480" s="58"/>
      <c r="U480" s="58"/>
      <c r="V480" s="312"/>
      <c r="W480" s="258"/>
      <c r="X480" s="259"/>
    </row>
    <row r="481" spans="1:24" ht="27.75" customHeight="1">
      <c r="A481" s="286">
        <v>26</v>
      </c>
      <c r="B481" s="312"/>
      <c r="C481" s="16"/>
      <c r="D481" s="15"/>
      <c r="E481" s="253"/>
      <c r="F481" s="314"/>
      <c r="G481" s="313"/>
      <c r="H481" s="18"/>
      <c r="I481" s="50"/>
      <c r="J481" s="50"/>
      <c r="K481" s="50"/>
      <c r="L481" s="50"/>
      <c r="M481" s="50"/>
      <c r="N481" s="50"/>
      <c r="O481" s="50"/>
      <c r="P481" s="50"/>
      <c r="Q481" s="280"/>
      <c r="R481" s="58"/>
      <c r="S481" s="58"/>
      <c r="T481" s="58"/>
      <c r="U481" s="58"/>
      <c r="V481" s="312"/>
      <c r="W481" s="258"/>
      <c r="X481" s="259"/>
    </row>
    <row r="482" spans="1:24" ht="27.75" customHeight="1">
      <c r="A482" s="286">
        <v>27</v>
      </c>
      <c r="B482" s="312"/>
      <c r="C482" s="16"/>
      <c r="D482" s="15"/>
      <c r="E482" s="253"/>
      <c r="F482" s="314"/>
      <c r="G482" s="313"/>
      <c r="H482" s="18"/>
      <c r="I482" s="50"/>
      <c r="J482" s="50"/>
      <c r="K482" s="50"/>
      <c r="L482" s="50"/>
      <c r="M482" s="50"/>
      <c r="N482" s="50"/>
      <c r="O482" s="50"/>
      <c r="P482" s="50"/>
      <c r="Q482" s="280"/>
      <c r="R482" s="58"/>
      <c r="S482" s="58"/>
      <c r="T482" s="58"/>
      <c r="U482" s="58"/>
      <c r="V482" s="312"/>
      <c r="W482" s="258"/>
      <c r="X482" s="259"/>
    </row>
    <row r="483" spans="1:24" ht="42" customHeight="1">
      <c r="A483" s="286">
        <v>28</v>
      </c>
      <c r="B483" s="312"/>
      <c r="C483" s="16"/>
      <c r="D483" s="15"/>
      <c r="E483" s="253"/>
      <c r="F483" s="314"/>
      <c r="G483" s="313"/>
      <c r="H483" s="18"/>
      <c r="I483" s="50"/>
      <c r="J483" s="50"/>
      <c r="K483" s="50"/>
      <c r="L483" s="50"/>
      <c r="M483" s="50"/>
      <c r="N483" s="50"/>
      <c r="O483" s="50"/>
      <c r="P483" s="50"/>
      <c r="Q483" s="280"/>
      <c r="R483" s="58"/>
      <c r="S483" s="58"/>
      <c r="T483" s="58"/>
      <c r="U483" s="58"/>
      <c r="V483" s="312"/>
      <c r="W483" s="258"/>
      <c r="X483" s="259"/>
    </row>
    <row r="484" spans="1:24" ht="27.75" customHeight="1">
      <c r="A484" s="286">
        <v>29</v>
      </c>
      <c r="B484" s="312"/>
      <c r="C484" s="16"/>
      <c r="D484" s="15"/>
      <c r="E484" s="253"/>
      <c r="F484" s="314"/>
      <c r="G484" s="313"/>
      <c r="H484" s="18"/>
      <c r="I484" s="50"/>
      <c r="J484" s="50"/>
      <c r="K484" s="50"/>
      <c r="L484" s="50"/>
      <c r="M484" s="50"/>
      <c r="N484" s="50"/>
      <c r="O484" s="50"/>
      <c r="P484" s="50"/>
      <c r="Q484" s="280"/>
      <c r="R484" s="58"/>
      <c r="S484" s="58"/>
      <c r="T484" s="58"/>
      <c r="U484" s="58"/>
      <c r="V484" s="312"/>
      <c r="W484" s="258"/>
      <c r="X484" s="259"/>
    </row>
    <row r="485" spans="1:24" ht="27.75" customHeight="1">
      <c r="A485" s="286">
        <v>30</v>
      </c>
      <c r="B485" s="312"/>
      <c r="C485" s="16"/>
      <c r="D485" s="15"/>
      <c r="E485" s="253"/>
      <c r="F485" s="314"/>
      <c r="G485" s="313"/>
      <c r="H485" s="18"/>
      <c r="I485" s="50"/>
      <c r="J485" s="50"/>
      <c r="K485" s="50"/>
      <c r="L485" s="50"/>
      <c r="M485" s="50"/>
      <c r="N485" s="50"/>
      <c r="O485" s="50"/>
      <c r="P485" s="50"/>
      <c r="Q485" s="280"/>
      <c r="R485" s="58"/>
      <c r="S485" s="58"/>
      <c r="T485" s="58"/>
      <c r="U485" s="58"/>
      <c r="V485" s="312"/>
      <c r="W485" s="258"/>
      <c r="X485" s="259"/>
    </row>
    <row r="486" spans="1:24" ht="27.75" customHeight="1">
      <c r="A486" s="286">
        <v>31</v>
      </c>
      <c r="B486" s="312"/>
      <c r="C486" s="16"/>
      <c r="D486" s="15"/>
      <c r="E486" s="253"/>
      <c r="F486" s="314"/>
      <c r="G486" s="313"/>
      <c r="H486" s="18"/>
      <c r="I486" s="50"/>
      <c r="J486" s="50"/>
      <c r="K486" s="50"/>
      <c r="L486" s="50"/>
      <c r="M486" s="50"/>
      <c r="N486" s="50"/>
      <c r="O486" s="50"/>
      <c r="P486" s="50"/>
      <c r="Q486" s="280"/>
      <c r="R486" s="58"/>
      <c r="S486" s="58"/>
      <c r="T486" s="58"/>
      <c r="U486" s="58"/>
      <c r="V486" s="312"/>
      <c r="W486" s="258"/>
      <c r="X486" s="259"/>
    </row>
    <row r="487" spans="1:24" ht="27.75" customHeight="1">
      <c r="A487" s="286">
        <v>32</v>
      </c>
      <c r="B487" s="312"/>
      <c r="C487" s="16"/>
      <c r="D487" s="15"/>
      <c r="E487" s="253"/>
      <c r="F487" s="314"/>
      <c r="G487" s="313"/>
      <c r="H487" s="18"/>
      <c r="I487" s="50"/>
      <c r="J487" s="50"/>
      <c r="K487" s="50"/>
      <c r="L487" s="50"/>
      <c r="M487" s="50"/>
      <c r="N487" s="50"/>
      <c r="O487" s="50"/>
      <c r="P487" s="50"/>
      <c r="Q487" s="280"/>
      <c r="R487" s="58"/>
      <c r="S487" s="58"/>
      <c r="T487" s="58"/>
      <c r="U487" s="58"/>
      <c r="V487" s="312"/>
      <c r="W487" s="258"/>
      <c r="X487" s="259"/>
    </row>
    <row r="488" spans="1:24" ht="27.75" customHeight="1">
      <c r="A488" s="286">
        <v>33</v>
      </c>
      <c r="B488" s="312"/>
      <c r="C488" s="16"/>
      <c r="D488" s="15"/>
      <c r="E488" s="253"/>
      <c r="F488" s="314"/>
      <c r="G488" s="313"/>
      <c r="H488" s="18"/>
      <c r="I488" s="50"/>
      <c r="J488" s="50"/>
      <c r="K488" s="50"/>
      <c r="L488" s="50"/>
      <c r="M488" s="50"/>
      <c r="N488" s="50"/>
      <c r="O488" s="50"/>
      <c r="P488" s="50"/>
      <c r="Q488" s="280"/>
      <c r="R488" s="58"/>
      <c r="S488" s="58"/>
      <c r="T488" s="58"/>
      <c r="U488" s="58"/>
      <c r="V488" s="312"/>
      <c r="W488" s="258"/>
      <c r="X488" s="259"/>
    </row>
    <row r="489" spans="1:24" ht="40.5" customHeight="1">
      <c r="A489" s="286">
        <v>34</v>
      </c>
      <c r="B489" s="312"/>
      <c r="C489" s="16"/>
      <c r="D489" s="15"/>
      <c r="E489" s="253"/>
      <c r="F489" s="314"/>
      <c r="G489" s="313"/>
      <c r="H489" s="18"/>
      <c r="I489" s="50"/>
      <c r="J489" s="50"/>
      <c r="K489" s="50"/>
      <c r="L489" s="50"/>
      <c r="M489" s="50"/>
      <c r="N489" s="50"/>
      <c r="O489" s="50"/>
      <c r="P489" s="50"/>
      <c r="Q489" s="280"/>
      <c r="R489" s="58"/>
      <c r="S489" s="58"/>
      <c r="T489" s="58"/>
      <c r="U489" s="58"/>
      <c r="V489" s="312"/>
      <c r="W489" s="258"/>
      <c r="X489" s="259"/>
    </row>
    <row r="490" spans="1:24" ht="27.75" customHeight="1">
      <c r="A490" s="286">
        <v>35</v>
      </c>
      <c r="B490" s="312"/>
      <c r="C490" s="16"/>
      <c r="D490" s="15"/>
      <c r="E490" s="253"/>
      <c r="F490" s="314"/>
      <c r="G490" s="313"/>
      <c r="H490" s="18"/>
      <c r="I490" s="50"/>
      <c r="J490" s="50"/>
      <c r="K490" s="50"/>
      <c r="L490" s="50"/>
      <c r="M490" s="50"/>
      <c r="N490" s="50"/>
      <c r="O490" s="50"/>
      <c r="P490" s="50"/>
      <c r="Q490" s="280"/>
      <c r="R490" s="58"/>
      <c r="S490" s="58"/>
      <c r="T490" s="58"/>
      <c r="U490" s="58"/>
      <c r="V490" s="312"/>
      <c r="W490" s="258"/>
      <c r="X490" s="259"/>
    </row>
    <row r="491" spans="1:24" ht="36.6" customHeight="1">
      <c r="A491" s="286">
        <v>36</v>
      </c>
      <c r="B491" s="312"/>
      <c r="C491" s="16"/>
      <c r="D491" s="15"/>
      <c r="E491" s="253"/>
      <c r="F491" s="314"/>
      <c r="G491" s="313"/>
      <c r="H491" s="18"/>
      <c r="I491" s="50"/>
      <c r="J491" s="50"/>
      <c r="K491" s="50"/>
      <c r="L491" s="50"/>
      <c r="M491" s="50"/>
      <c r="N491" s="50"/>
      <c r="O491" s="50"/>
      <c r="P491" s="50"/>
      <c r="Q491" s="280"/>
      <c r="R491" s="58"/>
      <c r="S491" s="58"/>
      <c r="T491" s="58"/>
      <c r="U491" s="58"/>
      <c r="V491" s="312"/>
      <c r="W491" s="258"/>
      <c r="X491" s="259"/>
    </row>
    <row r="492" spans="1:24" ht="39.6" customHeight="1">
      <c r="A492" s="286">
        <v>37</v>
      </c>
      <c r="B492" s="312"/>
      <c r="C492" s="16"/>
      <c r="D492" s="15"/>
      <c r="E492" s="253"/>
      <c r="F492" s="314"/>
      <c r="G492" s="313"/>
      <c r="H492" s="18"/>
      <c r="I492" s="50"/>
      <c r="J492" s="50"/>
      <c r="K492" s="50"/>
      <c r="L492" s="50"/>
      <c r="M492" s="50"/>
      <c r="N492" s="50"/>
      <c r="O492" s="50"/>
      <c r="P492" s="50"/>
      <c r="Q492" s="280"/>
      <c r="R492" s="58"/>
      <c r="S492" s="58"/>
      <c r="T492" s="58"/>
      <c r="U492" s="58"/>
      <c r="V492" s="312"/>
      <c r="W492" s="258"/>
      <c r="X492" s="259"/>
    </row>
    <row r="493" spans="1:24" ht="38.450000000000003" customHeight="1">
      <c r="A493" s="286">
        <v>38</v>
      </c>
      <c r="B493" s="312"/>
      <c r="C493" s="16"/>
      <c r="D493" s="15"/>
      <c r="E493" s="253"/>
      <c r="F493" s="314"/>
      <c r="G493" s="313"/>
      <c r="H493" s="18"/>
      <c r="I493" s="50"/>
      <c r="J493" s="50"/>
      <c r="K493" s="50"/>
      <c r="L493" s="50"/>
      <c r="M493" s="50"/>
      <c r="N493" s="50"/>
      <c r="O493" s="50"/>
      <c r="P493" s="50"/>
      <c r="Q493" s="280"/>
      <c r="R493" s="58"/>
      <c r="S493" s="58"/>
      <c r="T493" s="58"/>
      <c r="U493" s="58"/>
      <c r="V493" s="312"/>
      <c r="W493" s="258"/>
      <c r="X493" s="259"/>
    </row>
    <row r="494" spans="1:24" ht="36.950000000000003" customHeight="1">
      <c r="A494" s="286">
        <v>39</v>
      </c>
      <c r="B494" s="312"/>
      <c r="C494" s="16"/>
      <c r="D494" s="15"/>
      <c r="E494" s="253"/>
      <c r="F494" s="314"/>
      <c r="G494" s="313"/>
      <c r="H494" s="18"/>
      <c r="I494" s="50"/>
      <c r="J494" s="50"/>
      <c r="K494" s="50"/>
      <c r="L494" s="50"/>
      <c r="M494" s="50"/>
      <c r="N494" s="50"/>
      <c r="O494" s="50"/>
      <c r="P494" s="50"/>
      <c r="Q494" s="280"/>
      <c r="R494" s="58"/>
      <c r="S494" s="58"/>
      <c r="T494" s="58"/>
      <c r="U494" s="58"/>
      <c r="V494" s="312"/>
      <c r="W494" s="258"/>
      <c r="X494" s="259"/>
    </row>
    <row r="495" spans="1:24" ht="27.75" customHeight="1">
      <c r="A495" s="286">
        <v>40</v>
      </c>
      <c r="B495" s="312"/>
      <c r="C495" s="16"/>
      <c r="D495" s="15"/>
      <c r="E495" s="253"/>
      <c r="F495" s="314"/>
      <c r="G495" s="313"/>
      <c r="H495" s="18"/>
      <c r="I495" s="50"/>
      <c r="J495" s="50"/>
      <c r="K495" s="50"/>
      <c r="L495" s="50"/>
      <c r="M495" s="50"/>
      <c r="N495" s="50"/>
      <c r="O495" s="50"/>
      <c r="P495" s="50"/>
      <c r="Q495" s="280"/>
      <c r="R495" s="58"/>
      <c r="S495" s="58"/>
      <c r="T495" s="58"/>
      <c r="U495" s="58"/>
      <c r="V495" s="312"/>
      <c r="W495" s="258"/>
      <c r="X495" s="259"/>
    </row>
    <row r="496" spans="1:24" ht="38.1" customHeight="1">
      <c r="A496" s="286">
        <v>41</v>
      </c>
      <c r="B496" s="312"/>
      <c r="C496" s="16"/>
      <c r="D496" s="15"/>
      <c r="E496" s="253"/>
      <c r="F496" s="314"/>
      <c r="G496" s="313"/>
      <c r="H496" s="18"/>
      <c r="I496" s="50"/>
      <c r="J496" s="50"/>
      <c r="K496" s="50"/>
      <c r="L496" s="50"/>
      <c r="M496" s="50"/>
      <c r="N496" s="50"/>
      <c r="O496" s="50"/>
      <c r="P496" s="50"/>
      <c r="Q496" s="280"/>
      <c r="R496" s="58"/>
      <c r="S496" s="58"/>
      <c r="T496" s="58"/>
      <c r="U496" s="58"/>
      <c r="V496" s="312"/>
      <c r="W496" s="258"/>
      <c r="X496" s="259"/>
    </row>
    <row r="497" spans="1:24" ht="27.75" customHeight="1">
      <c r="A497" s="286">
        <v>42</v>
      </c>
      <c r="B497" s="312"/>
      <c r="C497" s="16"/>
      <c r="D497" s="15"/>
      <c r="E497" s="253"/>
      <c r="F497" s="314"/>
      <c r="G497" s="313"/>
      <c r="H497" s="18"/>
      <c r="I497" s="50"/>
      <c r="J497" s="50"/>
      <c r="K497" s="50"/>
      <c r="L497" s="50"/>
      <c r="M497" s="50"/>
      <c r="N497" s="50"/>
      <c r="O497" s="50"/>
      <c r="P497" s="50"/>
      <c r="Q497" s="280"/>
      <c r="R497" s="58"/>
      <c r="S497" s="58"/>
      <c r="T497" s="58"/>
      <c r="U497" s="58"/>
      <c r="V497" s="312"/>
      <c r="W497" s="258"/>
      <c r="X497" s="259"/>
    </row>
    <row r="498" spans="1:24" ht="27.75" customHeight="1">
      <c r="A498" s="286">
        <v>43</v>
      </c>
      <c r="B498" s="312"/>
      <c r="C498" s="16"/>
      <c r="D498" s="15"/>
      <c r="E498" s="253"/>
      <c r="F498" s="314"/>
      <c r="G498" s="313"/>
      <c r="H498" s="18"/>
      <c r="I498" s="50"/>
      <c r="J498" s="50"/>
      <c r="K498" s="50"/>
      <c r="L498" s="50"/>
      <c r="M498" s="50"/>
      <c r="N498" s="50"/>
      <c r="O498" s="50"/>
      <c r="P498" s="50"/>
      <c r="Q498" s="280"/>
      <c r="R498" s="58"/>
      <c r="S498" s="58"/>
      <c r="T498" s="58"/>
      <c r="U498" s="58"/>
      <c r="V498" s="312"/>
      <c r="W498" s="258"/>
      <c r="X498" s="259"/>
    </row>
    <row r="499" spans="1:24" ht="27.75" customHeight="1">
      <c r="A499" s="286">
        <v>44</v>
      </c>
      <c r="B499" s="312"/>
      <c r="C499" s="16"/>
      <c r="D499" s="15"/>
      <c r="E499" s="253"/>
      <c r="F499" s="314"/>
      <c r="G499" s="313"/>
      <c r="H499" s="18"/>
      <c r="I499" s="50"/>
      <c r="J499" s="50"/>
      <c r="K499" s="50"/>
      <c r="L499" s="50"/>
      <c r="M499" s="50"/>
      <c r="N499" s="50"/>
      <c r="O499" s="50"/>
      <c r="P499" s="50"/>
      <c r="Q499" s="280"/>
      <c r="R499" s="58"/>
      <c r="S499" s="58"/>
      <c r="T499" s="58"/>
      <c r="U499" s="58"/>
      <c r="V499" s="312"/>
      <c r="W499" s="258"/>
      <c r="X499" s="259"/>
    </row>
    <row r="500" spans="1:24" ht="27.75" customHeight="1">
      <c r="A500" s="286">
        <v>45</v>
      </c>
      <c r="B500" s="312"/>
      <c r="C500" s="16"/>
      <c r="D500" s="15"/>
      <c r="E500" s="253"/>
      <c r="F500" s="314"/>
      <c r="G500" s="313"/>
      <c r="H500" s="18"/>
      <c r="I500" s="50"/>
      <c r="J500" s="50"/>
      <c r="K500" s="50"/>
      <c r="L500" s="50"/>
      <c r="M500" s="50"/>
      <c r="N500" s="50"/>
      <c r="O500" s="50"/>
      <c r="P500" s="50"/>
      <c r="Q500" s="280"/>
      <c r="R500" s="58"/>
      <c r="S500" s="58"/>
      <c r="T500" s="58"/>
      <c r="U500" s="58"/>
      <c r="V500" s="312"/>
      <c r="W500" s="258"/>
      <c r="X500" s="259"/>
    </row>
    <row r="501" spans="1:24" ht="27.75" customHeight="1">
      <c r="A501" s="286">
        <v>46</v>
      </c>
      <c r="B501" s="312"/>
      <c r="C501" s="16"/>
      <c r="D501" s="15"/>
      <c r="E501" s="253"/>
      <c r="F501" s="314"/>
      <c r="G501" s="313"/>
      <c r="H501" s="18"/>
      <c r="I501" s="50"/>
      <c r="J501" s="50"/>
      <c r="K501" s="50"/>
      <c r="L501" s="50"/>
      <c r="M501" s="50"/>
      <c r="N501" s="50"/>
      <c r="O501" s="50"/>
      <c r="P501" s="50"/>
      <c r="Q501" s="280"/>
      <c r="R501" s="58"/>
      <c r="S501" s="58"/>
      <c r="T501" s="58"/>
      <c r="U501" s="58"/>
      <c r="V501" s="312"/>
      <c r="W501" s="258"/>
      <c r="X501" s="259"/>
    </row>
    <row r="502" spans="1:24" ht="27.75" customHeight="1">
      <c r="A502" s="286">
        <v>47</v>
      </c>
      <c r="B502" s="312"/>
      <c r="C502" s="16"/>
      <c r="D502" s="15"/>
      <c r="E502" s="253"/>
      <c r="F502" s="314"/>
      <c r="G502" s="313"/>
      <c r="H502" s="18"/>
      <c r="I502" s="50"/>
      <c r="J502" s="50"/>
      <c r="K502" s="50"/>
      <c r="L502" s="50"/>
      <c r="M502" s="50"/>
      <c r="N502" s="50"/>
      <c r="O502" s="50"/>
      <c r="P502" s="50"/>
      <c r="Q502" s="280"/>
      <c r="R502" s="58"/>
      <c r="S502" s="58"/>
      <c r="T502" s="58"/>
      <c r="U502" s="58"/>
      <c r="V502" s="312"/>
      <c r="W502" s="258"/>
      <c r="X502" s="259"/>
    </row>
    <row r="503" spans="1:24" ht="27.75" customHeight="1">
      <c r="A503" s="286">
        <v>48</v>
      </c>
      <c r="B503" s="312"/>
      <c r="C503" s="16"/>
      <c r="D503" s="15"/>
      <c r="E503" s="253"/>
      <c r="F503" s="314"/>
      <c r="G503" s="313"/>
      <c r="H503" s="18"/>
      <c r="I503" s="50"/>
      <c r="J503" s="50"/>
      <c r="K503" s="50"/>
      <c r="L503" s="50"/>
      <c r="M503" s="50"/>
      <c r="N503" s="50"/>
      <c r="O503" s="50"/>
      <c r="P503" s="50"/>
      <c r="Q503" s="280"/>
      <c r="R503" s="58"/>
      <c r="S503" s="58"/>
      <c r="T503" s="58"/>
      <c r="U503" s="58"/>
      <c r="V503" s="312"/>
      <c r="W503" s="258"/>
      <c r="X503" s="259"/>
    </row>
    <row r="504" spans="1:24" ht="27.75" customHeight="1">
      <c r="A504" s="286">
        <v>49</v>
      </c>
      <c r="B504" s="312"/>
      <c r="C504" s="16"/>
      <c r="D504" s="15"/>
      <c r="E504" s="253"/>
      <c r="F504" s="314"/>
      <c r="G504" s="313"/>
      <c r="H504" s="18"/>
      <c r="I504" s="50"/>
      <c r="J504" s="50"/>
      <c r="K504" s="50"/>
      <c r="L504" s="50"/>
      <c r="M504" s="50"/>
      <c r="N504" s="50"/>
      <c r="O504" s="50"/>
      <c r="P504" s="50"/>
      <c r="Q504" s="280"/>
      <c r="R504" s="58"/>
      <c r="S504" s="58"/>
      <c r="T504" s="58"/>
      <c r="U504" s="58"/>
      <c r="V504" s="312"/>
      <c r="W504" s="258"/>
      <c r="X504" s="259"/>
    </row>
    <row r="505" spans="1:24" ht="27.75" customHeight="1">
      <c r="A505" s="286"/>
      <c r="B505" s="288"/>
      <c r="C505" s="289"/>
      <c r="D505" s="288"/>
      <c r="E505" s="289"/>
      <c r="F505" s="287"/>
      <c r="G505" s="290">
        <f>SUM(I505:P505)</f>
        <v>0</v>
      </c>
      <c r="H505" s="290"/>
      <c r="I505" s="291">
        <f t="shared" ref="I505:P505" si="2">SUM(I456:I504)</f>
        <v>0</v>
      </c>
      <c r="J505" s="291">
        <f t="shared" si="2"/>
        <v>0</v>
      </c>
      <c r="K505" s="291">
        <f t="shared" si="2"/>
        <v>0</v>
      </c>
      <c r="L505" s="291">
        <f t="shared" si="2"/>
        <v>0</v>
      </c>
      <c r="M505" s="291">
        <f t="shared" si="2"/>
        <v>0</v>
      </c>
      <c r="N505" s="291">
        <f t="shared" si="2"/>
        <v>0</v>
      </c>
      <c r="O505" s="291">
        <f t="shared" si="2"/>
        <v>0</v>
      </c>
      <c r="P505" s="291">
        <f t="shared" si="2"/>
        <v>0</v>
      </c>
      <c r="Q505" s="280"/>
      <c r="R505" s="281"/>
      <c r="S505" s="281"/>
      <c r="T505" s="281"/>
      <c r="U505" s="281"/>
      <c r="V505" s="292"/>
      <c r="W505" s="258"/>
      <c r="X505" s="259"/>
    </row>
    <row r="506" spans="1:24" ht="27.75" customHeight="1">
      <c r="A506" s="28" t="s">
        <v>237</v>
      </c>
      <c r="B506" s="29"/>
      <c r="C506" s="29"/>
      <c r="D506" s="29"/>
      <c r="E506" s="29"/>
      <c r="F506" s="29"/>
      <c r="G506" s="29"/>
      <c r="H506" s="29"/>
      <c r="I506" s="29"/>
      <c r="J506" s="29"/>
      <c r="K506" s="29"/>
      <c r="L506" s="29"/>
      <c r="M506" s="29"/>
      <c r="N506" s="498" t="s">
        <v>205</v>
      </c>
      <c r="O506" s="498"/>
      <c r="P506" s="498"/>
      <c r="Q506" s="498"/>
      <c r="R506" s="498"/>
      <c r="S506" s="498">
        <f>G510</f>
        <v>0</v>
      </c>
      <c r="T506" s="498"/>
      <c r="U506" s="499" t="s">
        <v>206</v>
      </c>
      <c r="V506" s="499"/>
    </row>
    <row r="507" spans="1:24" ht="27.75" customHeight="1">
      <c r="A507" s="30" t="s">
        <v>207</v>
      </c>
      <c r="B507" s="31" t="s">
        <v>208</v>
      </c>
      <c r="C507" s="31" t="s">
        <v>209</v>
      </c>
      <c r="D507" s="30" t="s">
        <v>211</v>
      </c>
      <c r="E507" s="30" t="s">
        <v>211</v>
      </c>
      <c r="F507" s="31" t="s">
        <v>212</v>
      </c>
      <c r="G507" s="30" t="s">
        <v>213</v>
      </c>
      <c r="H507" s="30" t="s">
        <v>214</v>
      </c>
      <c r="I507" s="52" t="s">
        <v>214</v>
      </c>
      <c r="J507" s="52"/>
      <c r="K507" s="52"/>
      <c r="L507" s="52"/>
      <c r="M507" s="52"/>
      <c r="N507" s="52"/>
      <c r="O507" s="52"/>
      <c r="P507" s="52"/>
      <c r="Q507" s="62"/>
      <c r="R507" s="500" t="s">
        <v>215</v>
      </c>
      <c r="S507" s="500"/>
      <c r="T507" s="500"/>
      <c r="U507" s="500"/>
      <c r="V507" s="31" t="s">
        <v>216</v>
      </c>
    </row>
    <row r="508" spans="1:24" ht="27.75" customHeight="1" thickBot="1">
      <c r="A508" s="32">
        <v>1</v>
      </c>
      <c r="B508" s="86" t="s">
        <v>272</v>
      </c>
      <c r="C508" s="23"/>
      <c r="D508" s="22"/>
      <c r="E508" s="86"/>
      <c r="F508" s="25"/>
      <c r="G508" s="36"/>
      <c r="H508" s="24"/>
      <c r="I508" s="50"/>
      <c r="J508" s="50"/>
      <c r="K508" s="50"/>
      <c r="L508" s="50"/>
      <c r="M508" s="50"/>
      <c r="N508" s="50"/>
      <c r="O508" s="50"/>
      <c r="P508" s="50"/>
      <c r="Q508" s="57"/>
      <c r="R508" s="58"/>
      <c r="S508" s="58"/>
      <c r="T508" s="58"/>
      <c r="U508" s="58"/>
      <c r="V508" s="35"/>
    </row>
    <row r="509" spans="1:24" ht="27.75" customHeight="1" thickBot="1">
      <c r="A509" s="32"/>
      <c r="B509" s="282"/>
      <c r="C509" s="85"/>
      <c r="D509" s="22"/>
      <c r="E509" s="282"/>
      <c r="F509" s="78"/>
      <c r="G509" s="36"/>
      <c r="H509" s="24"/>
      <c r="I509" s="50"/>
      <c r="J509" s="50"/>
      <c r="K509" s="50"/>
      <c r="L509" s="50"/>
      <c r="M509" s="50"/>
      <c r="N509" s="50"/>
      <c r="O509" s="50"/>
      <c r="P509" s="50"/>
      <c r="Q509" s="57"/>
      <c r="R509" s="58"/>
      <c r="S509" s="58"/>
      <c r="T509" s="58"/>
      <c r="U509" s="58"/>
      <c r="V509" s="35"/>
    </row>
    <row r="510" spans="1:24" ht="27.75" customHeight="1">
      <c r="A510" s="32"/>
      <c r="B510" s="76"/>
      <c r="C510" s="21"/>
      <c r="D510" s="33"/>
      <c r="E510" s="74"/>
      <c r="F510" s="34"/>
      <c r="G510" s="21">
        <f>SUM(I510:P510)</f>
        <v>0</v>
      </c>
      <c r="H510" s="21"/>
      <c r="I510" s="51">
        <f t="shared" ref="I510:P510" si="3">SUM(I508:I509)</f>
        <v>0</v>
      </c>
      <c r="J510" s="51">
        <f t="shared" si="3"/>
        <v>0</v>
      </c>
      <c r="K510" s="51">
        <f t="shared" si="3"/>
        <v>0</v>
      </c>
      <c r="L510" s="51">
        <f t="shared" si="3"/>
        <v>0</v>
      </c>
      <c r="M510" s="51">
        <f t="shared" si="3"/>
        <v>0</v>
      </c>
      <c r="N510" s="51">
        <f t="shared" si="3"/>
        <v>0</v>
      </c>
      <c r="O510" s="51">
        <f t="shared" si="3"/>
        <v>0</v>
      </c>
      <c r="P510" s="51">
        <f t="shared" si="3"/>
        <v>0</v>
      </c>
      <c r="Q510" s="63"/>
      <c r="R510" s="64"/>
      <c r="S510" s="64"/>
      <c r="T510" s="64"/>
      <c r="U510" s="64"/>
      <c r="V510" s="33"/>
    </row>
    <row r="512" spans="1:24" ht="27.75" customHeight="1">
      <c r="C512" s="37"/>
      <c r="D512" s="38" t="s">
        <v>2</v>
      </c>
      <c r="E512" s="38" t="s">
        <v>273</v>
      </c>
      <c r="F512" s="9"/>
    </row>
    <row r="513" spans="2:22" ht="27.75" customHeight="1">
      <c r="C513" s="39" t="s">
        <v>274</v>
      </c>
      <c r="D513" s="40">
        <f>COUNTIF(C9:C509,Parameters!D22)</f>
        <v>0</v>
      </c>
      <c r="E513" s="40">
        <f>COUNTIF(D9:D509,Parameters!F27)</f>
        <v>0</v>
      </c>
      <c r="F513" s="9"/>
    </row>
    <row r="514" spans="2:22" ht="27.75" customHeight="1">
      <c r="C514" s="41"/>
      <c r="D514" s="529">
        <f>SUM(D513:F513)</f>
        <v>0</v>
      </c>
      <c r="E514" s="530"/>
      <c r="F514" s="9"/>
    </row>
    <row r="515" spans="2:22" ht="27.75" customHeight="1">
      <c r="C515" s="41"/>
      <c r="F515" s="9"/>
    </row>
    <row r="516" spans="2:22" ht="27.75" customHeight="1">
      <c r="C516" s="37"/>
      <c r="D516" s="42" t="s">
        <v>2</v>
      </c>
      <c r="E516" s="42" t="s">
        <v>272</v>
      </c>
      <c r="F516" s="9"/>
    </row>
    <row r="517" spans="2:22" ht="27.75" customHeight="1">
      <c r="C517" s="43" t="s">
        <v>275</v>
      </c>
      <c r="D517" s="44">
        <f>COUNTIF(C9:C509,Parameters!D23)</f>
        <v>0</v>
      </c>
      <c r="E517" s="44">
        <f>COUNTIF(D9:D509,Parameters!F35)</f>
        <v>0</v>
      </c>
      <c r="F517" s="9"/>
      <c r="J517" s="531">
        <f>D518+D514</f>
        <v>0</v>
      </c>
      <c r="K517" s="532"/>
      <c r="L517" s="532"/>
    </row>
    <row r="518" spans="2:22" ht="27.75" customHeight="1">
      <c r="D518" s="475">
        <f>SUM(D517:I517)</f>
        <v>0</v>
      </c>
      <c r="E518" s="476"/>
      <c r="F518" s="9"/>
    </row>
    <row r="520" spans="2:22" ht="27.75" customHeight="1">
      <c r="B520" s="478" t="s">
        <v>239</v>
      </c>
      <c r="C520" s="478"/>
      <c r="D520" s="478"/>
      <c r="E520" s="478"/>
      <c r="F520" s="478"/>
      <c r="G520" s="478"/>
      <c r="H520" s="478"/>
      <c r="I520" s="478"/>
      <c r="J520" s="478"/>
      <c r="K520" s="478"/>
      <c r="L520" s="478"/>
      <c r="M520" s="478"/>
      <c r="N520" s="478"/>
      <c r="O520" s="478"/>
      <c r="P520" s="478"/>
      <c r="Q520" s="478"/>
      <c r="R520" s="478"/>
      <c r="S520" s="478"/>
      <c r="T520" s="478"/>
      <c r="U520" s="478"/>
      <c r="V520" s="478"/>
    </row>
    <row r="521" spans="2:22" ht="27.75" customHeight="1">
      <c r="B521" s="479" t="s">
        <v>240</v>
      </c>
      <c r="C521" s="480"/>
      <c r="D521" s="480"/>
      <c r="E521" s="480"/>
      <c r="F521" s="480"/>
      <c r="G521" s="480"/>
      <c r="H521" s="480"/>
      <c r="I521" s="480"/>
      <c r="J521" s="480"/>
      <c r="K521" s="480"/>
      <c r="L521" s="480"/>
      <c r="M521" s="480"/>
      <c r="N521" s="480"/>
      <c r="O521" s="480"/>
      <c r="P521" s="480"/>
      <c r="Q521" s="480"/>
      <c r="R521" s="480"/>
      <c r="S521" s="480"/>
      <c r="T521" s="480"/>
      <c r="U521" s="481"/>
      <c r="V521" s="65" t="s">
        <v>5</v>
      </c>
    </row>
    <row r="522" spans="2:22" ht="27.75" customHeight="1">
      <c r="B522" s="482" t="s">
        <v>241</v>
      </c>
      <c r="C522" s="483"/>
      <c r="D522" s="483"/>
      <c r="E522" s="483"/>
      <c r="F522" s="483"/>
      <c r="G522" s="483"/>
      <c r="H522" s="483"/>
      <c r="I522" s="483"/>
      <c r="J522" s="484"/>
      <c r="K522" s="491" t="s">
        <v>242</v>
      </c>
      <c r="L522" s="492"/>
      <c r="M522" s="492"/>
      <c r="N522" s="492"/>
      <c r="O522" s="492"/>
      <c r="P522" s="492"/>
      <c r="Q522" s="492"/>
      <c r="R522" s="492"/>
      <c r="S522" s="492"/>
      <c r="T522" s="492"/>
      <c r="U522" s="493"/>
      <c r="V522" s="66"/>
    </row>
    <row r="523" spans="2:22" ht="27.75" customHeight="1">
      <c r="B523" s="485"/>
      <c r="C523" s="486"/>
      <c r="D523" s="486"/>
      <c r="E523" s="486"/>
      <c r="F523" s="486"/>
      <c r="G523" s="486"/>
      <c r="H523" s="486"/>
      <c r="I523" s="486"/>
      <c r="J523" s="487"/>
      <c r="K523" s="491" t="s">
        <v>243</v>
      </c>
      <c r="L523" s="492"/>
      <c r="M523" s="492"/>
      <c r="N523" s="492"/>
      <c r="O523" s="492"/>
      <c r="P523" s="492"/>
      <c r="Q523" s="492"/>
      <c r="R523" s="492"/>
      <c r="S523" s="492"/>
      <c r="T523" s="492"/>
      <c r="U523" s="493"/>
      <c r="V523" s="66"/>
    </row>
    <row r="524" spans="2:22" ht="27.75" customHeight="1">
      <c r="B524" s="485"/>
      <c r="C524" s="486"/>
      <c r="D524" s="486"/>
      <c r="E524" s="486"/>
      <c r="F524" s="486"/>
      <c r="G524" s="486"/>
      <c r="H524" s="486"/>
      <c r="I524" s="486"/>
      <c r="J524" s="487"/>
      <c r="K524" s="491" t="s">
        <v>244</v>
      </c>
      <c r="L524" s="492"/>
      <c r="M524" s="492"/>
      <c r="N524" s="492"/>
      <c r="O524" s="492"/>
      <c r="P524" s="492"/>
      <c r="Q524" s="492"/>
      <c r="R524" s="492"/>
      <c r="S524" s="492"/>
      <c r="T524" s="492"/>
      <c r="U524" s="493"/>
      <c r="V524" s="66"/>
    </row>
    <row r="525" spans="2:22" ht="27.75" customHeight="1">
      <c r="B525" s="485"/>
      <c r="C525" s="486"/>
      <c r="D525" s="486"/>
      <c r="E525" s="486"/>
      <c r="F525" s="486"/>
      <c r="G525" s="486"/>
      <c r="H525" s="486"/>
      <c r="I525" s="486"/>
      <c r="J525" s="487"/>
      <c r="K525" s="494" t="s">
        <v>245</v>
      </c>
      <c r="L525" s="494"/>
      <c r="M525" s="494"/>
      <c r="N525" s="494"/>
      <c r="O525" s="494"/>
      <c r="P525" s="494"/>
      <c r="Q525" s="494"/>
      <c r="R525" s="494"/>
      <c r="S525" s="494"/>
      <c r="T525" s="494"/>
      <c r="U525" s="494"/>
      <c r="V525" s="66"/>
    </row>
    <row r="526" spans="2:22" ht="27.75" customHeight="1">
      <c r="B526" s="485"/>
      <c r="C526" s="486"/>
      <c r="D526" s="486"/>
      <c r="E526" s="486"/>
      <c r="F526" s="486"/>
      <c r="G526" s="486"/>
      <c r="H526" s="486"/>
      <c r="I526" s="486"/>
      <c r="J526" s="487"/>
      <c r="K526" s="494" t="s">
        <v>246</v>
      </c>
      <c r="L526" s="494"/>
      <c r="M526" s="494"/>
      <c r="N526" s="494"/>
      <c r="O526" s="494"/>
      <c r="P526" s="494"/>
      <c r="Q526" s="494"/>
      <c r="R526" s="494"/>
      <c r="S526" s="494"/>
      <c r="T526" s="494"/>
      <c r="U526" s="494"/>
      <c r="V526" s="66"/>
    </row>
    <row r="527" spans="2:22" ht="27.75" customHeight="1">
      <c r="B527" s="488"/>
      <c r="C527" s="489"/>
      <c r="D527" s="489"/>
      <c r="E527" s="489"/>
      <c r="F527" s="489"/>
      <c r="G527" s="489"/>
      <c r="H527" s="489"/>
      <c r="I527" s="489"/>
      <c r="J527" s="490"/>
      <c r="K527" s="494" t="s">
        <v>247</v>
      </c>
      <c r="L527" s="494"/>
      <c r="M527" s="494"/>
      <c r="N527" s="494"/>
      <c r="O527" s="494"/>
      <c r="P527" s="494"/>
      <c r="Q527" s="494"/>
      <c r="R527" s="494"/>
      <c r="S527" s="494"/>
      <c r="T527" s="494"/>
      <c r="U527" s="494"/>
      <c r="V527" s="66"/>
    </row>
    <row r="528" spans="2:22" ht="27.75" customHeight="1">
      <c r="B528" s="482" t="s">
        <v>248</v>
      </c>
      <c r="C528" s="483"/>
      <c r="D528" s="483"/>
      <c r="E528" s="483"/>
      <c r="F528" s="483"/>
      <c r="G528" s="483"/>
      <c r="H528" s="483"/>
      <c r="I528" s="483"/>
      <c r="J528" s="484"/>
      <c r="K528" s="477" t="s">
        <v>249</v>
      </c>
      <c r="L528" s="477"/>
      <c r="M528" s="477"/>
      <c r="N528" s="477"/>
      <c r="O528" s="477"/>
      <c r="P528" s="477"/>
      <c r="Q528" s="477"/>
      <c r="R528" s="477"/>
      <c r="S528" s="477"/>
      <c r="T528" s="477"/>
      <c r="U528" s="477"/>
      <c r="V528" s="67"/>
    </row>
    <row r="529" spans="2:22" ht="27.75" customHeight="1">
      <c r="B529" s="485"/>
      <c r="C529" s="486"/>
      <c r="D529" s="486"/>
      <c r="E529" s="486"/>
      <c r="F529" s="486"/>
      <c r="G529" s="486"/>
      <c r="H529" s="486"/>
      <c r="I529" s="486"/>
      <c r="J529" s="487"/>
      <c r="K529" s="477" t="s">
        <v>250</v>
      </c>
      <c r="L529" s="477"/>
      <c r="M529" s="477"/>
      <c r="N529" s="477"/>
      <c r="O529" s="477"/>
      <c r="P529" s="477"/>
      <c r="Q529" s="477"/>
      <c r="R529" s="477"/>
      <c r="S529" s="477"/>
      <c r="T529" s="477"/>
      <c r="U529" s="477"/>
      <c r="V529" s="67"/>
    </row>
    <row r="530" spans="2:22" ht="27.75" customHeight="1">
      <c r="B530" s="485"/>
      <c r="C530" s="486"/>
      <c r="D530" s="486"/>
      <c r="E530" s="486"/>
      <c r="F530" s="486"/>
      <c r="G530" s="486"/>
      <c r="H530" s="486"/>
      <c r="I530" s="486"/>
      <c r="J530" s="487"/>
      <c r="K530" s="477" t="s">
        <v>251</v>
      </c>
      <c r="L530" s="477"/>
      <c r="M530" s="477"/>
      <c r="N530" s="477"/>
      <c r="O530" s="477"/>
      <c r="P530" s="477"/>
      <c r="Q530" s="477"/>
      <c r="R530" s="477"/>
      <c r="S530" s="477"/>
      <c r="T530" s="477"/>
      <c r="U530" s="477"/>
      <c r="V530" s="67"/>
    </row>
    <row r="531" spans="2:22" ht="27.75" customHeight="1">
      <c r="B531" s="485"/>
      <c r="C531" s="486"/>
      <c r="D531" s="486"/>
      <c r="E531" s="486"/>
      <c r="F531" s="486"/>
      <c r="G531" s="486"/>
      <c r="H531" s="486"/>
      <c r="I531" s="486"/>
      <c r="J531" s="487"/>
      <c r="K531" s="477" t="s">
        <v>252</v>
      </c>
      <c r="L531" s="477"/>
      <c r="M531" s="477"/>
      <c r="N531" s="477"/>
      <c r="O531" s="477"/>
      <c r="P531" s="477"/>
      <c r="Q531" s="477"/>
      <c r="R531" s="477"/>
      <c r="S531" s="477"/>
      <c r="T531" s="477"/>
      <c r="U531" s="477"/>
      <c r="V531" s="67"/>
    </row>
    <row r="532" spans="2:22" ht="27.75" customHeight="1">
      <c r="B532" s="485"/>
      <c r="C532" s="486"/>
      <c r="D532" s="486"/>
      <c r="E532" s="486"/>
      <c r="F532" s="486"/>
      <c r="G532" s="486"/>
      <c r="H532" s="486"/>
      <c r="I532" s="486"/>
      <c r="J532" s="487"/>
      <c r="K532" s="477" t="s">
        <v>253</v>
      </c>
      <c r="L532" s="477"/>
      <c r="M532" s="477"/>
      <c r="N532" s="477"/>
      <c r="O532" s="477"/>
      <c r="P532" s="477"/>
      <c r="Q532" s="477"/>
      <c r="R532" s="477"/>
      <c r="S532" s="477"/>
      <c r="T532" s="477"/>
      <c r="U532" s="477"/>
      <c r="V532" s="67"/>
    </row>
    <row r="533" spans="2:22" ht="27.75" customHeight="1">
      <c r="B533" s="485"/>
      <c r="C533" s="486"/>
      <c r="D533" s="486"/>
      <c r="E533" s="486"/>
      <c r="F533" s="486"/>
      <c r="G533" s="486"/>
      <c r="H533" s="486"/>
      <c r="I533" s="486"/>
      <c r="J533" s="487"/>
      <c r="K533" s="477" t="s">
        <v>254</v>
      </c>
      <c r="L533" s="477"/>
      <c r="M533" s="477"/>
      <c r="N533" s="477"/>
      <c r="O533" s="477"/>
      <c r="P533" s="477"/>
      <c r="Q533" s="477"/>
      <c r="R533" s="477"/>
      <c r="S533" s="477"/>
      <c r="T533" s="477"/>
      <c r="U533" s="477"/>
      <c r="V533" s="67"/>
    </row>
    <row r="534" spans="2:22" ht="27.75" customHeight="1">
      <c r="B534" s="485"/>
      <c r="C534" s="486"/>
      <c r="D534" s="486"/>
      <c r="E534" s="486"/>
      <c r="F534" s="486"/>
      <c r="G534" s="486"/>
      <c r="H534" s="486"/>
      <c r="I534" s="486"/>
      <c r="J534" s="487"/>
      <c r="K534" s="477" t="s">
        <v>255</v>
      </c>
      <c r="L534" s="477"/>
      <c r="M534" s="477"/>
      <c r="N534" s="477"/>
      <c r="O534" s="477"/>
      <c r="P534" s="477"/>
      <c r="Q534" s="477"/>
      <c r="R534" s="477"/>
      <c r="S534" s="477"/>
      <c r="T534" s="477"/>
      <c r="U534" s="477"/>
      <c r="V534" s="67"/>
    </row>
    <row r="535" spans="2:22" ht="27.75" customHeight="1">
      <c r="B535" s="485"/>
      <c r="C535" s="486"/>
      <c r="D535" s="486"/>
      <c r="E535" s="486"/>
      <c r="F535" s="486"/>
      <c r="G535" s="486"/>
      <c r="H535" s="486"/>
      <c r="I535" s="486"/>
      <c r="J535" s="487"/>
      <c r="K535" s="477" t="s">
        <v>256</v>
      </c>
      <c r="L535" s="477"/>
      <c r="M535" s="477"/>
      <c r="N535" s="477"/>
      <c r="O535" s="477"/>
      <c r="P535" s="477"/>
      <c r="Q535" s="477"/>
      <c r="R535" s="477"/>
      <c r="S535" s="477"/>
      <c r="T535" s="477"/>
      <c r="U535" s="477"/>
      <c r="V535" s="67"/>
    </row>
    <row r="536" spans="2:22" ht="27.75" customHeight="1">
      <c r="B536" s="485"/>
      <c r="C536" s="486"/>
      <c r="D536" s="486"/>
      <c r="E536" s="486"/>
      <c r="F536" s="486"/>
      <c r="G536" s="486"/>
      <c r="H536" s="486"/>
      <c r="I536" s="486"/>
      <c r="J536" s="487"/>
      <c r="K536" s="477" t="s">
        <v>257</v>
      </c>
      <c r="L536" s="477"/>
      <c r="M536" s="477"/>
      <c r="N536" s="477"/>
      <c r="O536" s="477"/>
      <c r="P536" s="477"/>
      <c r="Q536" s="477"/>
      <c r="R536" s="477"/>
      <c r="S536" s="477"/>
      <c r="T536" s="477"/>
      <c r="U536" s="477"/>
      <c r="V536" s="67"/>
    </row>
    <row r="537" spans="2:22" ht="27.75" customHeight="1">
      <c r="B537" s="485"/>
      <c r="C537" s="486"/>
      <c r="D537" s="486"/>
      <c r="E537" s="486"/>
      <c r="F537" s="486"/>
      <c r="G537" s="486"/>
      <c r="H537" s="486"/>
      <c r="I537" s="486"/>
      <c r="J537" s="487"/>
      <c r="K537" s="477" t="s">
        <v>258</v>
      </c>
      <c r="L537" s="477"/>
      <c r="M537" s="477"/>
      <c r="N537" s="477"/>
      <c r="O537" s="477"/>
      <c r="P537" s="477"/>
      <c r="Q537" s="477"/>
      <c r="R537" s="477"/>
      <c r="S537" s="477"/>
      <c r="T537" s="477"/>
      <c r="U537" s="477"/>
      <c r="V537" s="67"/>
    </row>
    <row r="538" spans="2:22" ht="27.75" customHeight="1">
      <c r="B538" s="485"/>
      <c r="C538" s="486"/>
      <c r="D538" s="486"/>
      <c r="E538" s="486"/>
      <c r="F538" s="486"/>
      <c r="G538" s="486"/>
      <c r="H538" s="486"/>
      <c r="I538" s="486"/>
      <c r="J538" s="487"/>
      <c r="K538" s="477" t="s">
        <v>259</v>
      </c>
      <c r="L538" s="477"/>
      <c r="M538" s="477"/>
      <c r="N538" s="477"/>
      <c r="O538" s="477"/>
      <c r="P538" s="477"/>
      <c r="Q538" s="477"/>
      <c r="R538" s="477"/>
      <c r="S538" s="477"/>
      <c r="T538" s="477"/>
      <c r="U538" s="477"/>
      <c r="V538" s="67"/>
    </row>
    <row r="539" spans="2:22" ht="27.75" customHeight="1">
      <c r="B539" s="485"/>
      <c r="C539" s="486"/>
      <c r="D539" s="486"/>
      <c r="E539" s="486"/>
      <c r="F539" s="486"/>
      <c r="G539" s="486"/>
      <c r="H539" s="486"/>
      <c r="I539" s="486"/>
      <c r="J539" s="487"/>
      <c r="K539" s="477" t="s">
        <v>260</v>
      </c>
      <c r="L539" s="477"/>
      <c r="M539" s="477"/>
      <c r="N539" s="477"/>
      <c r="O539" s="477"/>
      <c r="P539" s="477"/>
      <c r="Q539" s="477"/>
      <c r="R539" s="477"/>
      <c r="S539" s="477"/>
      <c r="T539" s="477"/>
      <c r="U539" s="477"/>
      <c r="V539" s="67"/>
    </row>
    <row r="540" spans="2:22" ht="27.75" customHeight="1">
      <c r="B540" s="485"/>
      <c r="C540" s="486"/>
      <c r="D540" s="486"/>
      <c r="E540" s="486"/>
      <c r="F540" s="486"/>
      <c r="G540" s="486"/>
      <c r="H540" s="486"/>
      <c r="I540" s="486"/>
      <c r="J540" s="487"/>
      <c r="K540" s="477" t="s">
        <v>261</v>
      </c>
      <c r="L540" s="477"/>
      <c r="M540" s="477"/>
      <c r="N540" s="477"/>
      <c r="O540" s="477"/>
      <c r="P540" s="477"/>
      <c r="Q540" s="477"/>
      <c r="R540" s="477"/>
      <c r="S540" s="477"/>
      <c r="T540" s="477"/>
      <c r="U540" s="477"/>
      <c r="V540" s="67"/>
    </row>
    <row r="541" spans="2:22" ht="27.75" customHeight="1">
      <c r="B541" s="485"/>
      <c r="C541" s="486"/>
      <c r="D541" s="486"/>
      <c r="E541" s="486"/>
      <c r="F541" s="486"/>
      <c r="G541" s="486"/>
      <c r="H541" s="486"/>
      <c r="I541" s="486"/>
      <c r="J541" s="487"/>
      <c r="K541" s="477" t="s">
        <v>262</v>
      </c>
      <c r="L541" s="477"/>
      <c r="M541" s="477"/>
      <c r="N541" s="477"/>
      <c r="O541" s="477"/>
      <c r="P541" s="477"/>
      <c r="Q541" s="477"/>
      <c r="R541" s="477"/>
      <c r="S541" s="477"/>
      <c r="T541" s="477"/>
      <c r="U541" s="477"/>
      <c r="V541" s="67"/>
    </row>
    <row r="542" spans="2:22" ht="27.75" customHeight="1">
      <c r="B542" s="485"/>
      <c r="C542" s="486"/>
      <c r="D542" s="486"/>
      <c r="E542" s="486"/>
      <c r="F542" s="486"/>
      <c r="G542" s="486"/>
      <c r="H542" s="486"/>
      <c r="I542" s="486"/>
      <c r="J542" s="487"/>
      <c r="K542" s="477" t="s">
        <v>263</v>
      </c>
      <c r="L542" s="477"/>
      <c r="M542" s="477"/>
      <c r="N542" s="477"/>
      <c r="O542" s="477"/>
      <c r="P542" s="477"/>
      <c r="Q542" s="477"/>
      <c r="R542" s="477"/>
      <c r="S542" s="477"/>
      <c r="T542" s="477"/>
      <c r="U542" s="477"/>
      <c r="V542" s="67"/>
    </row>
    <row r="543" spans="2:22" ht="27.75" customHeight="1">
      <c r="B543" s="485"/>
      <c r="C543" s="486"/>
      <c r="D543" s="486"/>
      <c r="E543" s="486"/>
      <c r="F543" s="486"/>
      <c r="G543" s="486"/>
      <c r="H543" s="486"/>
      <c r="I543" s="486"/>
      <c r="J543" s="487"/>
      <c r="K543" s="477" t="s">
        <v>264</v>
      </c>
      <c r="L543" s="477"/>
      <c r="M543" s="477"/>
      <c r="N543" s="477"/>
      <c r="O543" s="477"/>
      <c r="P543" s="477"/>
      <c r="Q543" s="477"/>
      <c r="R543" s="477"/>
      <c r="S543" s="477"/>
      <c r="T543" s="477"/>
      <c r="U543" s="477"/>
      <c r="V543" s="67"/>
    </row>
    <row r="544" spans="2:22" ht="27.75" customHeight="1">
      <c r="B544" s="485"/>
      <c r="C544" s="486"/>
      <c r="D544" s="486"/>
      <c r="E544" s="486"/>
      <c r="F544" s="486"/>
      <c r="G544" s="486"/>
      <c r="H544" s="486"/>
      <c r="I544" s="486"/>
      <c r="J544" s="487"/>
      <c r="K544" s="477" t="s">
        <v>265</v>
      </c>
      <c r="L544" s="477"/>
      <c r="M544" s="477"/>
      <c r="N544" s="477"/>
      <c r="O544" s="477"/>
      <c r="P544" s="477"/>
      <c r="Q544" s="477"/>
      <c r="R544" s="477"/>
      <c r="S544" s="477"/>
      <c r="T544" s="477"/>
      <c r="U544" s="477"/>
      <c r="V544" s="67"/>
    </row>
    <row r="545" spans="2:22" ht="27.75" customHeight="1">
      <c r="B545" s="485"/>
      <c r="C545" s="486"/>
      <c r="D545" s="486"/>
      <c r="E545" s="486"/>
      <c r="F545" s="486"/>
      <c r="G545" s="486"/>
      <c r="H545" s="486"/>
      <c r="I545" s="486"/>
      <c r="J545" s="487"/>
      <c r="K545" s="477" t="s">
        <v>266</v>
      </c>
      <c r="L545" s="477"/>
      <c r="M545" s="477"/>
      <c r="N545" s="477"/>
      <c r="O545" s="477"/>
      <c r="P545" s="477"/>
      <c r="Q545" s="477"/>
      <c r="R545" s="477"/>
      <c r="S545" s="477"/>
      <c r="T545" s="477"/>
      <c r="U545" s="477"/>
      <c r="V545" s="67"/>
    </row>
    <row r="546" spans="2:22" ht="27.75" customHeight="1">
      <c r="B546" s="485"/>
      <c r="C546" s="486"/>
      <c r="D546" s="486"/>
      <c r="E546" s="486"/>
      <c r="F546" s="486"/>
      <c r="G546" s="486"/>
      <c r="H546" s="486"/>
      <c r="I546" s="486"/>
      <c r="J546" s="487"/>
      <c r="K546" s="477" t="s">
        <v>267</v>
      </c>
      <c r="L546" s="477"/>
      <c r="M546" s="477"/>
      <c r="N546" s="477"/>
      <c r="O546" s="477"/>
      <c r="P546" s="477"/>
      <c r="Q546" s="477"/>
      <c r="R546" s="477"/>
      <c r="S546" s="477"/>
      <c r="T546" s="477"/>
      <c r="U546" s="477"/>
      <c r="V546" s="67"/>
    </row>
    <row r="547" spans="2:22" ht="27.75" customHeight="1">
      <c r="B547" s="488"/>
      <c r="C547" s="489"/>
      <c r="D547" s="489"/>
      <c r="E547" s="489"/>
      <c r="F547" s="489"/>
      <c r="G547" s="489"/>
      <c r="H547" s="489"/>
      <c r="I547" s="489"/>
      <c r="J547" s="490"/>
      <c r="K547" s="477" t="s">
        <v>268</v>
      </c>
      <c r="L547" s="477"/>
      <c r="M547" s="477"/>
      <c r="N547" s="477"/>
      <c r="O547" s="477"/>
      <c r="P547" s="477"/>
      <c r="Q547" s="477"/>
      <c r="R547" s="477"/>
      <c r="S547" s="477"/>
      <c r="T547" s="477"/>
      <c r="U547" s="477"/>
      <c r="V547" s="67"/>
    </row>
    <row r="548" spans="2:22" ht="27.75" customHeight="1">
      <c r="B548" s="495" t="s">
        <v>269</v>
      </c>
      <c r="C548" s="496"/>
      <c r="D548" s="496"/>
      <c r="E548" s="496"/>
      <c r="F548" s="496"/>
      <c r="G548" s="496"/>
      <c r="H548" s="496"/>
      <c r="I548" s="496"/>
      <c r="J548" s="496"/>
      <c r="K548" s="496"/>
      <c r="L548" s="496"/>
      <c r="M548" s="496"/>
      <c r="N548" s="496"/>
      <c r="O548" s="496"/>
      <c r="P548" s="496"/>
      <c r="Q548" s="496"/>
      <c r="R548" s="496"/>
      <c r="S548" s="496"/>
      <c r="T548" s="496"/>
      <c r="U548" s="497"/>
      <c r="V548" s="72"/>
    </row>
    <row r="549" spans="2:22" ht="27.75" customHeight="1">
      <c r="C549"/>
    </row>
  </sheetData>
  <mergeCells count="68">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N506:R506"/>
    <mergeCell ref="S506:T506"/>
    <mergeCell ref="U506:V506"/>
    <mergeCell ref="R507:U507"/>
    <mergeCell ref="S8:T8"/>
    <mergeCell ref="U8:V8"/>
    <mergeCell ref="S288:T288"/>
    <mergeCell ref="U288:V288"/>
    <mergeCell ref="S327:T327"/>
    <mergeCell ref="U327:V327"/>
    <mergeCell ref="S350:T350"/>
    <mergeCell ref="U350:V350"/>
    <mergeCell ref="S380:T380"/>
    <mergeCell ref="U380:V380"/>
    <mergeCell ref="S455:T455"/>
    <mergeCell ref="U455:V455"/>
    <mergeCell ref="D514:E514"/>
    <mergeCell ref="K536:U536"/>
    <mergeCell ref="D518:E518"/>
    <mergeCell ref="B520:V520"/>
    <mergeCell ref="B521:U521"/>
    <mergeCell ref="B522:J527"/>
    <mergeCell ref="K522:U522"/>
    <mergeCell ref="K523:U523"/>
    <mergeCell ref="K524:U524"/>
    <mergeCell ref="K525:U525"/>
    <mergeCell ref="K526:U526"/>
    <mergeCell ref="K527:U527"/>
    <mergeCell ref="J517:L517"/>
    <mergeCell ref="B548:U548"/>
    <mergeCell ref="K537:U537"/>
    <mergeCell ref="K538:U538"/>
    <mergeCell ref="K539:U539"/>
    <mergeCell ref="K540:U540"/>
    <mergeCell ref="K541:U541"/>
    <mergeCell ref="K542:U542"/>
    <mergeCell ref="B528:J547"/>
    <mergeCell ref="K528:U528"/>
    <mergeCell ref="K529:U529"/>
    <mergeCell ref="K530:U530"/>
    <mergeCell ref="K531:U531"/>
    <mergeCell ref="K532:U532"/>
    <mergeCell ref="K533:U533"/>
    <mergeCell ref="K534:U534"/>
    <mergeCell ref="K535:U535"/>
    <mergeCell ref="K543:U543"/>
    <mergeCell ref="K544:U544"/>
    <mergeCell ref="K545:U545"/>
    <mergeCell ref="K546:U546"/>
    <mergeCell ref="K547:U54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88D56DC0-30BF-498E-BA60-58096B63CDFD}">
          <x14:formula1>
            <xm:f>Parameters!$D$4:$D$23</xm:f>
          </x14:formula1>
          <xm:sqref>C508:C509 C351:C378 C289:C325 C381:C453 C9:C286 C328:C348 C456:C504</xm:sqref>
        </x14:dataValidation>
        <x14:dataValidation type="list" allowBlank="1" showInputMessage="1" showErrorMessage="1" xr:uid="{841E2235-0B34-4AAD-9A1A-FF1C885EA485}">
          <x14:formula1>
            <xm:f>Parameters!$H$4:$H$8</xm:f>
          </x14:formula1>
          <xm:sqref>H508:H509 H351:H378 H9:H286 H381:H453 H289:H325 H328:H348 H456:H504</xm:sqref>
        </x14:dataValidation>
        <x14:dataValidation type="list" allowBlank="1" showInputMessage="1" showErrorMessage="1" xr:uid="{A53FD4F9-3B4B-4A6C-A919-85C9E0EF4967}">
          <x14:formula1>
            <xm:f>Parameters!$F$4:$F$85</xm:f>
          </x14:formula1>
          <xm:sqref>E328:E348 E381:E453 E289:E325 E351:E378 E9:E286 D289:D326 D351:D379 D456:E504 D381:D454 D328:D349 D9:D287 D505</xm:sqref>
        </x14:dataValidation>
        <x14:dataValidation type="list" allowBlank="1" showInputMessage="1" showErrorMessage="1" xr:uid="{1ED2E7C6-CC86-4CED-BB6B-47F49ADDC6A5}">
          <x14:formula1>
            <xm:f>Parameters!$F$4:$F$96</xm:f>
          </x14:formula1>
          <xm:sqref>D508:D509</xm:sqref>
        </x14:dataValidation>
        <x14:dataValidation type="list" allowBlank="1" showInputMessage="1" showErrorMessage="1" xr:uid="{1BDEAEE6-2331-4D2C-AF2C-354F0DE95DAC}">
          <x14:formula1>
            <xm:f>Parameters!$B$4:$B$92</xm:f>
          </x14:formula1>
          <xm:sqref>F328:F349 F9:F287 F289:F326 F351:F379 F381:F454 F456:F509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32FF6-A641-423C-BBCB-A323B414ABB5}">
  <dimension ref="A1:AK549"/>
  <sheetViews>
    <sheetView zoomScale="48" zoomScaleNormal="48" workbookViewId="0">
      <selection activeCell="E16" sqref="E16"/>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398</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S8+S288+S327+S350+S380+S455</f>
        <v>0</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369</v>
      </c>
      <c r="B8" s="267"/>
      <c r="C8" s="267"/>
      <c r="D8" s="267"/>
      <c r="E8" s="267"/>
      <c r="F8" s="267"/>
      <c r="G8" s="267"/>
      <c r="H8" s="267"/>
      <c r="I8" s="267"/>
      <c r="J8" s="267"/>
      <c r="K8" s="267"/>
      <c r="L8" s="267"/>
      <c r="M8" s="267"/>
      <c r="N8" s="267"/>
      <c r="O8" s="267"/>
      <c r="P8" s="270"/>
      <c r="Q8" s="271"/>
      <c r="R8" s="272"/>
      <c r="S8" s="505">
        <f>G287</f>
        <v>0</v>
      </c>
      <c r="T8" s="505"/>
      <c r="U8" s="502" t="s">
        <v>206</v>
      </c>
      <c r="V8" s="502"/>
      <c r="W8" s="274"/>
      <c r="X8" s="274"/>
      <c r="Y8" s="70"/>
      <c r="Z8" s="70"/>
      <c r="AA8" s="70"/>
      <c r="AB8" s="70"/>
      <c r="AC8" s="70"/>
      <c r="AD8" s="70"/>
      <c r="AE8" s="70"/>
      <c r="AF8" s="70"/>
      <c r="AG8" s="70"/>
      <c r="AH8" s="70"/>
      <c r="AI8" s="70"/>
      <c r="AJ8" s="70"/>
      <c r="AK8" s="70"/>
    </row>
    <row r="9" spans="1:37" ht="27.75" customHeight="1">
      <c r="A9" s="14">
        <v>1</v>
      </c>
      <c r="B9" s="300"/>
      <c r="C9" s="16"/>
      <c r="D9" s="257"/>
      <c r="E9" s="301"/>
      <c r="F9" s="303"/>
      <c r="G9" s="302"/>
      <c r="H9" s="18"/>
      <c r="I9" s="50"/>
      <c r="J9" s="50"/>
      <c r="K9" s="50"/>
      <c r="L9" s="50"/>
      <c r="M9" s="50"/>
      <c r="N9" s="50"/>
      <c r="O9" s="50"/>
      <c r="P9" s="50"/>
      <c r="Q9" s="57"/>
      <c r="R9" s="58"/>
      <c r="S9" s="58"/>
      <c r="T9" s="58"/>
      <c r="U9" s="58"/>
      <c r="V9" s="256"/>
      <c r="W9" s="59"/>
      <c r="X9" s="60"/>
      <c r="Y9" s="27"/>
      <c r="Z9" s="27"/>
      <c r="AA9" s="27"/>
      <c r="AB9" s="27"/>
      <c r="AC9" s="27"/>
      <c r="AD9" s="26"/>
      <c r="AE9" s="9"/>
    </row>
    <row r="10" spans="1:37" ht="27.75" customHeight="1">
      <c r="A10" s="14">
        <v>2</v>
      </c>
      <c r="B10" s="300"/>
      <c r="C10" s="16"/>
      <c r="D10" s="257"/>
      <c r="E10" s="301"/>
      <c r="F10" s="303"/>
      <c r="G10" s="302"/>
      <c r="H10" s="18"/>
      <c r="I10" s="50"/>
      <c r="J10" s="50"/>
      <c r="K10" s="50"/>
      <c r="L10" s="50"/>
      <c r="M10" s="50"/>
      <c r="N10" s="50"/>
      <c r="O10" s="50"/>
      <c r="P10" s="50"/>
      <c r="Q10" s="57"/>
      <c r="R10" s="58"/>
      <c r="S10" s="58"/>
      <c r="T10" s="58"/>
      <c r="U10" s="58"/>
      <c r="V10" s="256"/>
      <c r="W10" s="59"/>
      <c r="X10" s="60"/>
      <c r="Y10" s="27"/>
      <c r="Z10" s="27"/>
      <c r="AA10" s="27"/>
      <c r="AB10" s="27"/>
      <c r="AC10" s="27"/>
      <c r="AD10" s="26"/>
      <c r="AE10" s="9"/>
    </row>
    <row r="11" spans="1:37" ht="27.75" customHeight="1">
      <c r="A11" s="14">
        <v>3</v>
      </c>
      <c r="B11" s="300"/>
      <c r="C11" s="16"/>
      <c r="D11" s="257"/>
      <c r="E11" s="301"/>
      <c r="F11" s="303"/>
      <c r="G11" s="302"/>
      <c r="H11" s="18"/>
      <c r="I11" s="50"/>
      <c r="J11" s="50"/>
      <c r="K11" s="50"/>
      <c r="L11" s="50"/>
      <c r="M11" s="50"/>
      <c r="N11" s="50"/>
      <c r="O11" s="50"/>
      <c r="P11" s="50"/>
      <c r="Q11" s="57"/>
      <c r="R11" s="58"/>
      <c r="S11" s="58"/>
      <c r="T11" s="58"/>
      <c r="U11" s="58"/>
      <c r="V11" s="256"/>
      <c r="W11" s="59"/>
      <c r="X11" s="60"/>
      <c r="Y11" s="27"/>
      <c r="Z11" s="27"/>
      <c r="AA11" s="27"/>
      <c r="AB11" s="27"/>
      <c r="AC11" s="27"/>
      <c r="AD11" s="26"/>
      <c r="AE11" s="9"/>
    </row>
    <row r="12" spans="1:37" ht="27.75" customHeight="1">
      <c r="A12" s="14">
        <v>4</v>
      </c>
      <c r="B12" s="300"/>
      <c r="C12" s="16"/>
      <c r="D12" s="257"/>
      <c r="E12" s="301"/>
      <c r="F12" s="303"/>
      <c r="G12" s="302"/>
      <c r="H12" s="18"/>
      <c r="I12" s="50"/>
      <c r="J12" s="50"/>
      <c r="K12" s="50"/>
      <c r="L12" s="50"/>
      <c r="M12" s="50"/>
      <c r="N12" s="50"/>
      <c r="O12" s="50"/>
      <c r="P12" s="50"/>
      <c r="Q12" s="57"/>
      <c r="R12" s="58"/>
      <c r="S12" s="58"/>
      <c r="T12" s="58"/>
      <c r="U12" s="58"/>
      <c r="V12" s="256"/>
      <c r="W12" s="59"/>
      <c r="X12" s="60"/>
      <c r="Y12" s="27"/>
      <c r="Z12" s="27"/>
      <c r="AA12" s="27"/>
      <c r="AB12" s="27"/>
      <c r="AC12" s="27"/>
      <c r="AD12" s="26"/>
      <c r="AE12" s="9"/>
    </row>
    <row r="13" spans="1:37" ht="27.75" customHeight="1">
      <c r="A13" s="14">
        <v>5</v>
      </c>
      <c r="B13" s="300"/>
      <c r="C13" s="16"/>
      <c r="D13" s="257"/>
      <c r="E13" s="301"/>
      <c r="F13" s="303"/>
      <c r="G13" s="302"/>
      <c r="H13" s="18"/>
      <c r="I13" s="50"/>
      <c r="J13" s="50"/>
      <c r="K13" s="50"/>
      <c r="L13" s="50"/>
      <c r="M13" s="50"/>
      <c r="N13" s="50"/>
      <c r="O13" s="50"/>
      <c r="P13" s="50"/>
      <c r="Q13" s="57"/>
      <c r="R13" s="58"/>
      <c r="S13" s="58"/>
      <c r="T13" s="58"/>
      <c r="U13" s="58"/>
      <c r="V13" s="256"/>
      <c r="W13" s="59"/>
      <c r="X13" s="60"/>
      <c r="Y13" s="27"/>
      <c r="Z13" s="27"/>
      <c r="AA13" s="27"/>
      <c r="AB13" s="27"/>
      <c r="AC13" s="27"/>
      <c r="AD13" s="26"/>
      <c r="AE13" s="9"/>
    </row>
    <row r="14" spans="1:37" ht="27.75" customHeight="1">
      <c r="A14" s="14">
        <v>6</v>
      </c>
      <c r="B14" s="300"/>
      <c r="C14" s="16"/>
      <c r="D14" s="257"/>
      <c r="E14" s="301"/>
      <c r="F14" s="303"/>
      <c r="G14" s="302"/>
      <c r="H14" s="18"/>
      <c r="I14" s="50"/>
      <c r="J14" s="50"/>
      <c r="K14" s="50"/>
      <c r="L14" s="50"/>
      <c r="M14" s="50"/>
      <c r="N14" s="50"/>
      <c r="O14" s="50"/>
      <c r="P14" s="50"/>
      <c r="Q14" s="57"/>
      <c r="R14" s="58"/>
      <c r="S14" s="58"/>
      <c r="T14" s="58"/>
      <c r="U14" s="58"/>
      <c r="V14" s="256"/>
      <c r="W14" s="59"/>
      <c r="X14" s="60"/>
      <c r="Y14" s="27"/>
      <c r="Z14" s="27"/>
      <c r="AA14" s="27"/>
      <c r="AB14" s="27"/>
      <c r="AC14" s="27"/>
      <c r="AD14" s="26"/>
      <c r="AE14" s="9"/>
    </row>
    <row r="15" spans="1:37" ht="27.75" customHeight="1">
      <c r="A15" s="14">
        <v>7</v>
      </c>
      <c r="B15" s="300"/>
      <c r="C15" s="16"/>
      <c r="D15" s="257"/>
      <c r="E15" s="301"/>
      <c r="F15" s="303"/>
      <c r="G15" s="302"/>
      <c r="H15" s="18"/>
      <c r="I15" s="50"/>
      <c r="J15" s="50"/>
      <c r="K15" s="50"/>
      <c r="L15" s="50"/>
      <c r="M15" s="50"/>
      <c r="N15" s="50"/>
      <c r="O15" s="50"/>
      <c r="P15" s="50"/>
      <c r="Q15" s="57"/>
      <c r="R15" s="58"/>
      <c r="S15" s="58"/>
      <c r="T15" s="58"/>
      <c r="U15" s="58"/>
      <c r="V15" s="256"/>
      <c r="W15" s="59"/>
      <c r="X15" s="60"/>
      <c r="Y15" s="27"/>
      <c r="Z15" s="27"/>
      <c r="AA15" s="27"/>
      <c r="AB15" s="27"/>
      <c r="AC15" s="27"/>
      <c r="AD15" s="26"/>
      <c r="AE15" s="9"/>
    </row>
    <row r="16" spans="1:37" ht="27.75" customHeight="1">
      <c r="A16" s="14">
        <v>8</v>
      </c>
      <c r="B16" s="300"/>
      <c r="C16" s="16"/>
      <c r="D16" s="257"/>
      <c r="E16" s="301"/>
      <c r="F16" s="303"/>
      <c r="G16" s="302"/>
      <c r="H16" s="18"/>
      <c r="I16" s="50"/>
      <c r="J16" s="50"/>
      <c r="K16" s="50"/>
      <c r="L16" s="50"/>
      <c r="M16" s="50"/>
      <c r="N16" s="50"/>
      <c r="O16" s="50"/>
      <c r="P16" s="50"/>
      <c r="Q16" s="57"/>
      <c r="R16" s="58"/>
      <c r="S16" s="58"/>
      <c r="T16" s="58"/>
      <c r="U16" s="58"/>
      <c r="V16" s="256"/>
      <c r="W16" s="59"/>
      <c r="X16" s="60"/>
      <c r="Y16" s="27"/>
      <c r="Z16" s="27"/>
      <c r="AA16" s="27"/>
      <c r="AB16" s="27"/>
      <c r="AC16" s="27"/>
      <c r="AD16" s="26"/>
      <c r="AE16" s="9"/>
    </row>
    <row r="17" spans="1:31" ht="27.75" customHeight="1">
      <c r="A17" s="14">
        <v>9</v>
      </c>
      <c r="B17" s="300"/>
      <c r="C17" s="16"/>
      <c r="D17" s="257"/>
      <c r="E17" s="301"/>
      <c r="F17" s="303"/>
      <c r="G17" s="302"/>
      <c r="H17" s="18"/>
      <c r="I17" s="50"/>
      <c r="J17" s="50"/>
      <c r="K17" s="50"/>
      <c r="L17" s="50"/>
      <c r="M17" s="50"/>
      <c r="N17" s="50"/>
      <c r="O17" s="50"/>
      <c r="P17" s="50"/>
      <c r="Q17" s="57"/>
      <c r="R17" s="58"/>
      <c r="S17" s="58"/>
      <c r="T17" s="58"/>
      <c r="U17" s="58"/>
      <c r="V17" s="256"/>
      <c r="W17" s="59"/>
      <c r="X17" s="60"/>
      <c r="Y17" s="27"/>
      <c r="Z17" s="27"/>
      <c r="AA17" s="27"/>
      <c r="AB17" s="27"/>
      <c r="AC17" s="27"/>
      <c r="AD17" s="26"/>
      <c r="AE17" s="9"/>
    </row>
    <row r="18" spans="1:31" ht="27.75" customHeight="1">
      <c r="A18" s="14">
        <v>10</v>
      </c>
      <c r="B18" s="300"/>
      <c r="C18" s="16"/>
      <c r="D18" s="257"/>
      <c r="E18" s="301"/>
      <c r="F18" s="303"/>
      <c r="G18" s="302"/>
      <c r="H18" s="18"/>
      <c r="I18" s="50"/>
      <c r="J18" s="50"/>
      <c r="K18" s="50"/>
      <c r="L18" s="50"/>
      <c r="M18" s="50"/>
      <c r="N18" s="50"/>
      <c r="O18" s="50"/>
      <c r="P18" s="50"/>
      <c r="Q18" s="57"/>
      <c r="R18" s="58"/>
      <c r="S18" s="58"/>
      <c r="T18" s="58"/>
      <c r="U18" s="58"/>
      <c r="V18" s="256"/>
      <c r="W18" s="59"/>
      <c r="X18" s="60"/>
      <c r="Y18" s="27"/>
      <c r="Z18" s="27"/>
      <c r="AA18" s="27"/>
      <c r="AB18" s="27"/>
      <c r="AC18" s="27"/>
      <c r="AD18" s="26"/>
      <c r="AE18" s="9"/>
    </row>
    <row r="19" spans="1:31" ht="27.75" customHeight="1">
      <c r="A19" s="14">
        <v>11</v>
      </c>
      <c r="B19" s="300"/>
      <c r="C19" s="16"/>
      <c r="D19" s="257"/>
      <c r="E19" s="301"/>
      <c r="F19" s="303"/>
      <c r="G19" s="302"/>
      <c r="H19" s="18"/>
      <c r="I19" s="50"/>
      <c r="J19" s="50"/>
      <c r="K19" s="50"/>
      <c r="L19" s="50"/>
      <c r="M19" s="50"/>
      <c r="N19" s="50"/>
      <c r="O19" s="50"/>
      <c r="P19" s="50"/>
      <c r="Q19" s="57"/>
      <c r="R19" s="58"/>
      <c r="S19" s="58"/>
      <c r="T19" s="58"/>
      <c r="U19" s="58"/>
      <c r="V19" s="256"/>
      <c r="W19" s="59"/>
      <c r="X19" s="60"/>
      <c r="Y19" s="27"/>
      <c r="Z19" s="27"/>
      <c r="AA19" s="27"/>
      <c r="AB19" s="27"/>
      <c r="AC19" s="27"/>
      <c r="AD19" s="26"/>
      <c r="AE19" s="9"/>
    </row>
    <row r="20" spans="1:31" ht="27.75" customHeight="1">
      <c r="A20" s="14">
        <v>12</v>
      </c>
      <c r="B20" s="300"/>
      <c r="C20" s="16"/>
      <c r="D20" s="257"/>
      <c r="E20" s="301"/>
      <c r="F20" s="303"/>
      <c r="G20" s="302"/>
      <c r="H20" s="18"/>
      <c r="I20" s="50"/>
      <c r="J20" s="50"/>
      <c r="K20" s="50"/>
      <c r="L20" s="50"/>
      <c r="M20" s="50"/>
      <c r="N20" s="50"/>
      <c r="O20" s="50"/>
      <c r="P20" s="50"/>
      <c r="Q20" s="57"/>
      <c r="R20" s="58"/>
      <c r="S20" s="58"/>
      <c r="T20" s="58"/>
      <c r="U20" s="58"/>
      <c r="V20" s="256"/>
      <c r="W20" s="59"/>
      <c r="X20" s="60"/>
      <c r="Y20" s="27"/>
      <c r="Z20" s="27"/>
      <c r="AA20" s="27"/>
      <c r="AB20" s="27"/>
      <c r="AC20" s="27"/>
      <c r="AD20" s="26"/>
      <c r="AE20" s="9"/>
    </row>
    <row r="21" spans="1:31" ht="27.75" customHeight="1">
      <c r="A21" s="14">
        <v>13</v>
      </c>
      <c r="B21" s="300"/>
      <c r="C21" s="16"/>
      <c r="D21" s="257"/>
      <c r="E21" s="301"/>
      <c r="F21" s="303"/>
      <c r="G21" s="302"/>
      <c r="H21" s="18"/>
      <c r="I21" s="50"/>
      <c r="J21" s="50"/>
      <c r="K21" s="50"/>
      <c r="L21" s="50"/>
      <c r="M21" s="50"/>
      <c r="N21" s="50"/>
      <c r="O21" s="50"/>
      <c r="P21" s="50"/>
      <c r="Q21" s="57"/>
      <c r="R21" s="58"/>
      <c r="S21" s="58"/>
      <c r="T21" s="58"/>
      <c r="U21" s="58"/>
      <c r="V21" s="256"/>
      <c r="W21" s="59"/>
      <c r="X21" s="60"/>
      <c r="Y21" s="27"/>
      <c r="Z21" s="27"/>
      <c r="AA21" s="27"/>
      <c r="AB21" s="27"/>
      <c r="AC21" s="27"/>
      <c r="AD21" s="26"/>
      <c r="AE21" s="9"/>
    </row>
    <row r="22" spans="1:31" ht="27.75" customHeight="1">
      <c r="A22" s="14">
        <v>14</v>
      </c>
      <c r="B22" s="300"/>
      <c r="C22" s="16"/>
      <c r="D22" s="257"/>
      <c r="E22" s="301"/>
      <c r="F22" s="303"/>
      <c r="G22" s="302"/>
      <c r="H22" s="18"/>
      <c r="I22" s="50"/>
      <c r="J22" s="50"/>
      <c r="K22" s="50"/>
      <c r="L22" s="50"/>
      <c r="M22" s="50"/>
      <c r="N22" s="50"/>
      <c r="O22" s="50"/>
      <c r="P22" s="50"/>
      <c r="Q22" s="57"/>
      <c r="R22" s="58"/>
      <c r="S22" s="58"/>
      <c r="T22" s="58"/>
      <c r="U22" s="58"/>
      <c r="V22" s="256"/>
      <c r="W22" s="59"/>
      <c r="X22" s="60"/>
      <c r="Y22" s="27"/>
      <c r="Z22" s="27"/>
      <c r="AA22" s="27"/>
      <c r="AB22" s="27"/>
      <c r="AC22" s="27"/>
      <c r="AD22" s="26"/>
      <c r="AE22" s="9"/>
    </row>
    <row r="23" spans="1:31" ht="27.75" customHeight="1">
      <c r="A23" s="14">
        <v>15</v>
      </c>
      <c r="B23" s="300"/>
      <c r="C23" s="16"/>
      <c r="D23" s="257"/>
      <c r="E23" s="301"/>
      <c r="F23" s="303"/>
      <c r="G23" s="302"/>
      <c r="H23" s="18"/>
      <c r="I23" s="50"/>
      <c r="J23" s="50"/>
      <c r="K23" s="50"/>
      <c r="L23" s="50"/>
      <c r="M23" s="50"/>
      <c r="N23" s="50"/>
      <c r="O23" s="50"/>
      <c r="P23" s="50"/>
      <c r="Q23" s="57"/>
      <c r="R23" s="58"/>
      <c r="S23" s="58"/>
      <c r="T23" s="58"/>
      <c r="U23" s="58"/>
      <c r="V23" s="256"/>
      <c r="W23" s="59"/>
      <c r="X23" s="60"/>
      <c r="Y23" s="27"/>
      <c r="Z23" s="27"/>
      <c r="AA23" s="27"/>
      <c r="AB23" s="27"/>
      <c r="AC23" s="27"/>
      <c r="AD23" s="26"/>
      <c r="AE23" s="9"/>
    </row>
    <row r="24" spans="1:31" ht="27.75" customHeight="1">
      <c r="A24" s="14">
        <v>16</v>
      </c>
      <c r="B24" s="300"/>
      <c r="C24" s="16"/>
      <c r="D24" s="257"/>
      <c r="E24" s="301"/>
      <c r="F24" s="303"/>
      <c r="G24" s="302"/>
      <c r="H24" s="18"/>
      <c r="I24" s="50"/>
      <c r="J24" s="50"/>
      <c r="K24" s="50"/>
      <c r="L24" s="50"/>
      <c r="M24" s="50"/>
      <c r="N24" s="50"/>
      <c r="O24" s="50"/>
      <c r="P24" s="50"/>
      <c r="Q24" s="57"/>
      <c r="R24" s="58"/>
      <c r="S24" s="58"/>
      <c r="T24" s="58"/>
      <c r="U24" s="58"/>
      <c r="V24" s="256"/>
      <c r="W24" s="59"/>
      <c r="X24" s="60"/>
      <c r="Y24" s="27"/>
      <c r="Z24" s="27"/>
      <c r="AA24" s="27"/>
      <c r="AB24" s="27"/>
      <c r="AC24" s="27"/>
      <c r="AD24" s="26"/>
      <c r="AE24" s="9"/>
    </row>
    <row r="25" spans="1:31" ht="27.75" customHeight="1">
      <c r="A25" s="14">
        <v>17</v>
      </c>
      <c r="B25" s="300"/>
      <c r="C25" s="16"/>
      <c r="D25" s="257"/>
      <c r="E25" s="301"/>
      <c r="F25" s="303"/>
      <c r="G25" s="302"/>
      <c r="H25" s="18"/>
      <c r="I25" s="50"/>
      <c r="J25" s="50"/>
      <c r="K25" s="50"/>
      <c r="L25" s="50"/>
      <c r="M25" s="50"/>
      <c r="N25" s="50"/>
      <c r="O25" s="50"/>
      <c r="P25" s="50"/>
      <c r="Q25" s="57"/>
      <c r="R25" s="58"/>
      <c r="S25" s="58"/>
      <c r="T25" s="58"/>
      <c r="U25" s="58"/>
      <c r="V25" s="256"/>
      <c r="W25" s="59"/>
      <c r="X25" s="60"/>
      <c r="Y25" s="27"/>
      <c r="Z25" s="27"/>
      <c r="AA25" s="27"/>
      <c r="AB25" s="27"/>
      <c r="AC25" s="27"/>
      <c r="AD25" s="26"/>
      <c r="AE25" s="9"/>
    </row>
    <row r="26" spans="1:31" ht="27.75" customHeight="1">
      <c r="A26" s="14">
        <v>18</v>
      </c>
      <c r="B26" s="300"/>
      <c r="C26" s="16"/>
      <c r="D26" s="257"/>
      <c r="E26" s="301"/>
      <c r="F26" s="303"/>
      <c r="G26" s="302"/>
      <c r="H26" s="18"/>
      <c r="I26" s="50"/>
      <c r="J26" s="50"/>
      <c r="K26" s="50"/>
      <c r="L26" s="50"/>
      <c r="M26" s="50"/>
      <c r="N26" s="50"/>
      <c r="O26" s="50"/>
      <c r="P26" s="50"/>
      <c r="Q26" s="57"/>
      <c r="R26" s="58"/>
      <c r="S26" s="58"/>
      <c r="T26" s="58"/>
      <c r="U26" s="58"/>
      <c r="V26" s="256"/>
      <c r="W26" s="59"/>
      <c r="X26" s="60"/>
      <c r="Y26" s="27"/>
      <c r="Z26" s="27"/>
      <c r="AA26" s="27"/>
      <c r="AB26" s="27"/>
      <c r="AC26" s="27"/>
      <c r="AD26" s="26"/>
      <c r="AE26" s="9"/>
    </row>
    <row r="27" spans="1:31" ht="27.75" customHeight="1">
      <c r="A27" s="14">
        <v>19</v>
      </c>
      <c r="B27" s="300"/>
      <c r="C27" s="16"/>
      <c r="D27" s="257"/>
      <c r="E27" s="301"/>
      <c r="F27" s="303"/>
      <c r="G27" s="302"/>
      <c r="H27" s="18"/>
      <c r="I27" s="50"/>
      <c r="J27" s="50"/>
      <c r="K27" s="50"/>
      <c r="L27" s="50"/>
      <c r="M27" s="50"/>
      <c r="N27" s="50"/>
      <c r="O27" s="50"/>
      <c r="P27" s="50"/>
      <c r="Q27" s="57"/>
      <c r="R27" s="58"/>
      <c r="S27" s="58"/>
      <c r="T27" s="58"/>
      <c r="U27" s="58"/>
      <c r="V27" s="256"/>
      <c r="W27" s="59"/>
      <c r="X27" s="60"/>
      <c r="Y27" s="27"/>
      <c r="Z27" s="27"/>
      <c r="AA27" s="27"/>
      <c r="AB27" s="27"/>
      <c r="AC27" s="27"/>
      <c r="AD27" s="26"/>
      <c r="AE27" s="9"/>
    </row>
    <row r="28" spans="1:31" ht="27.75" customHeight="1">
      <c r="A28" s="14">
        <v>20</v>
      </c>
      <c r="B28" s="300"/>
      <c r="C28" s="16"/>
      <c r="D28" s="257"/>
      <c r="E28" s="301"/>
      <c r="F28" s="303"/>
      <c r="G28" s="302"/>
      <c r="H28" s="18"/>
      <c r="I28" s="50"/>
      <c r="J28" s="50"/>
      <c r="K28" s="50"/>
      <c r="L28" s="50"/>
      <c r="M28" s="50"/>
      <c r="N28" s="50"/>
      <c r="O28" s="50"/>
      <c r="P28" s="50"/>
      <c r="Q28" s="57"/>
      <c r="R28" s="58"/>
      <c r="S28" s="58"/>
      <c r="T28" s="58"/>
      <c r="U28" s="58"/>
      <c r="V28" s="256"/>
      <c r="W28" s="59"/>
      <c r="X28" s="60"/>
      <c r="Y28" s="27"/>
      <c r="Z28" s="27"/>
      <c r="AA28" s="27"/>
      <c r="AB28" s="27"/>
      <c r="AC28" s="27"/>
      <c r="AD28" s="26"/>
      <c r="AE28" s="9"/>
    </row>
    <row r="29" spans="1:31" ht="27.75" customHeight="1">
      <c r="A29" s="14">
        <v>21</v>
      </c>
      <c r="B29" s="300"/>
      <c r="C29" s="16"/>
      <c r="D29" s="257"/>
      <c r="E29" s="301"/>
      <c r="F29" s="303"/>
      <c r="G29" s="302"/>
      <c r="H29" s="18"/>
      <c r="I29" s="50"/>
      <c r="J29" s="50"/>
      <c r="K29" s="50"/>
      <c r="L29" s="50"/>
      <c r="M29" s="50"/>
      <c r="N29" s="50"/>
      <c r="O29" s="50"/>
      <c r="P29" s="50"/>
      <c r="Q29" s="57"/>
      <c r="R29" s="58"/>
      <c r="S29" s="58"/>
      <c r="T29" s="58"/>
      <c r="U29" s="58"/>
      <c r="V29" s="256"/>
      <c r="W29" s="59"/>
      <c r="X29" s="60"/>
      <c r="Y29" s="27"/>
      <c r="Z29" s="27"/>
      <c r="AA29" s="27"/>
      <c r="AB29" s="27"/>
      <c r="AC29" s="27"/>
      <c r="AD29" s="26"/>
      <c r="AE29" s="9"/>
    </row>
    <row r="30" spans="1:31" ht="27.75" customHeight="1">
      <c r="A30" s="14">
        <v>22</v>
      </c>
      <c r="B30" s="300"/>
      <c r="C30" s="16"/>
      <c r="D30" s="257"/>
      <c r="E30" s="301"/>
      <c r="F30" s="303"/>
      <c r="G30" s="302"/>
      <c r="H30" s="18"/>
      <c r="I30" s="50"/>
      <c r="J30" s="50"/>
      <c r="K30" s="50"/>
      <c r="L30" s="50"/>
      <c r="M30" s="50"/>
      <c r="N30" s="50"/>
      <c r="O30" s="50"/>
      <c r="P30" s="50"/>
      <c r="Q30" s="57"/>
      <c r="R30" s="58"/>
      <c r="S30" s="58"/>
      <c r="T30" s="58"/>
      <c r="U30" s="58"/>
      <c r="V30" s="256"/>
      <c r="W30" s="59"/>
      <c r="X30" s="60"/>
      <c r="Y30" s="27"/>
      <c r="Z30" s="27"/>
      <c r="AA30" s="27"/>
      <c r="AB30" s="27"/>
      <c r="AC30" s="27"/>
      <c r="AD30" s="26"/>
      <c r="AE30" s="9"/>
    </row>
    <row r="31" spans="1:31" ht="27.75" customHeight="1">
      <c r="A31" s="14">
        <v>23</v>
      </c>
      <c r="B31" s="300"/>
      <c r="C31" s="16"/>
      <c r="D31" s="257"/>
      <c r="E31" s="301"/>
      <c r="F31" s="303"/>
      <c r="G31" s="302"/>
      <c r="H31" s="18"/>
      <c r="I31" s="50"/>
      <c r="J31" s="50"/>
      <c r="K31" s="50"/>
      <c r="L31" s="50"/>
      <c r="M31" s="50"/>
      <c r="N31" s="50"/>
      <c r="O31" s="50"/>
      <c r="P31" s="50"/>
      <c r="Q31" s="57"/>
      <c r="R31" s="58"/>
      <c r="S31" s="58"/>
      <c r="T31" s="58"/>
      <c r="U31" s="58"/>
      <c r="V31" s="256"/>
      <c r="W31" s="59"/>
      <c r="X31" s="60"/>
      <c r="Y31" s="27"/>
      <c r="Z31" s="27"/>
      <c r="AA31" s="27"/>
      <c r="AB31" s="27"/>
      <c r="AC31" s="27"/>
      <c r="AD31" s="26"/>
      <c r="AE31" s="9"/>
    </row>
    <row r="32" spans="1:31" ht="27.75" customHeight="1">
      <c r="A32" s="14">
        <v>24</v>
      </c>
      <c r="B32" s="300"/>
      <c r="C32" s="16"/>
      <c r="D32" s="257"/>
      <c r="E32" s="301"/>
      <c r="F32" s="303"/>
      <c r="G32" s="302"/>
      <c r="H32" s="18"/>
      <c r="I32" s="50"/>
      <c r="J32" s="50"/>
      <c r="K32" s="50"/>
      <c r="L32" s="50"/>
      <c r="M32" s="50"/>
      <c r="N32" s="50"/>
      <c r="O32" s="50"/>
      <c r="P32" s="50"/>
      <c r="Q32" s="57"/>
      <c r="R32" s="58"/>
      <c r="S32" s="58"/>
      <c r="T32" s="58"/>
      <c r="U32" s="58"/>
      <c r="V32" s="256"/>
      <c r="W32" s="59"/>
      <c r="X32" s="60"/>
      <c r="Y32" s="27"/>
      <c r="Z32" s="27"/>
      <c r="AA32" s="27"/>
      <c r="AB32" s="27"/>
      <c r="AC32" s="27"/>
      <c r="AD32" s="26"/>
      <c r="AE32" s="9"/>
    </row>
    <row r="33" spans="1:31" ht="27.75" customHeight="1">
      <c r="A33" s="14">
        <v>25</v>
      </c>
      <c r="B33" s="300"/>
      <c r="C33" s="16"/>
      <c r="D33" s="257"/>
      <c r="E33" s="301"/>
      <c r="F33" s="303"/>
      <c r="G33" s="302"/>
      <c r="H33" s="18"/>
      <c r="I33" s="50"/>
      <c r="J33" s="50"/>
      <c r="K33" s="50"/>
      <c r="L33" s="50"/>
      <c r="M33" s="50"/>
      <c r="N33" s="50"/>
      <c r="O33" s="50"/>
      <c r="P33" s="50"/>
      <c r="Q33" s="57"/>
      <c r="R33" s="58"/>
      <c r="S33" s="58"/>
      <c r="T33" s="58"/>
      <c r="U33" s="58"/>
      <c r="V33" s="256"/>
      <c r="W33" s="59"/>
      <c r="X33" s="60"/>
      <c r="Y33" s="27"/>
      <c r="Z33" s="27"/>
      <c r="AA33" s="27"/>
      <c r="AB33" s="27"/>
      <c r="AC33" s="27"/>
      <c r="AD33" s="26"/>
      <c r="AE33" s="9"/>
    </row>
    <row r="34" spans="1:31" ht="27.75" customHeight="1">
      <c r="A34" s="14">
        <v>26</v>
      </c>
      <c r="B34" s="300"/>
      <c r="C34" s="16"/>
      <c r="D34" s="257"/>
      <c r="E34" s="301"/>
      <c r="F34" s="303"/>
      <c r="G34" s="302"/>
      <c r="H34" s="18"/>
      <c r="I34" s="50"/>
      <c r="J34" s="50"/>
      <c r="K34" s="50"/>
      <c r="L34" s="50"/>
      <c r="M34" s="50"/>
      <c r="N34" s="50"/>
      <c r="O34" s="50"/>
      <c r="P34" s="50"/>
      <c r="Q34" s="57"/>
      <c r="R34" s="58"/>
      <c r="S34" s="58"/>
      <c r="T34" s="58"/>
      <c r="U34" s="58"/>
      <c r="V34" s="256"/>
      <c r="W34" s="59"/>
      <c r="X34" s="60"/>
      <c r="Y34" s="27"/>
      <c r="Z34" s="27"/>
      <c r="AA34" s="27"/>
      <c r="AB34" s="27"/>
      <c r="AC34" s="27"/>
      <c r="AD34" s="26"/>
      <c r="AE34" s="9"/>
    </row>
    <row r="35" spans="1:31" ht="27.75" customHeight="1">
      <c r="A35" s="14">
        <v>27</v>
      </c>
      <c r="B35" s="300"/>
      <c r="C35" s="16"/>
      <c r="D35" s="257"/>
      <c r="E35" s="301"/>
      <c r="F35" s="303"/>
      <c r="G35" s="302"/>
      <c r="H35" s="18"/>
      <c r="I35" s="50"/>
      <c r="J35" s="50"/>
      <c r="K35" s="50"/>
      <c r="L35" s="50"/>
      <c r="M35" s="50"/>
      <c r="N35" s="50"/>
      <c r="O35" s="50"/>
      <c r="P35" s="50"/>
      <c r="Q35" s="57"/>
      <c r="R35" s="58"/>
      <c r="S35" s="58"/>
      <c r="T35" s="58"/>
      <c r="U35" s="58"/>
      <c r="V35" s="256"/>
      <c r="W35" s="59"/>
      <c r="X35" s="60"/>
      <c r="Y35" s="27"/>
      <c r="Z35" s="27"/>
      <c r="AA35" s="27"/>
      <c r="AB35" s="27"/>
      <c r="AC35" s="27"/>
      <c r="AD35" s="26"/>
      <c r="AE35" s="9"/>
    </row>
    <row r="36" spans="1:31" ht="27.75" customHeight="1">
      <c r="A36" s="14">
        <v>28</v>
      </c>
      <c r="B36" s="300"/>
      <c r="C36" s="16"/>
      <c r="D36" s="257"/>
      <c r="E36" s="301"/>
      <c r="F36" s="303"/>
      <c r="G36" s="302"/>
      <c r="H36" s="18"/>
      <c r="I36" s="50"/>
      <c r="J36" s="50"/>
      <c r="K36" s="50"/>
      <c r="L36" s="50"/>
      <c r="M36" s="50"/>
      <c r="N36" s="50"/>
      <c r="O36" s="50"/>
      <c r="P36" s="50"/>
      <c r="Q36" s="57"/>
      <c r="R36" s="58"/>
      <c r="S36" s="58"/>
      <c r="T36" s="58"/>
      <c r="U36" s="58"/>
      <c r="V36" s="256"/>
      <c r="W36" s="59"/>
      <c r="X36" s="60"/>
      <c r="Y36" s="27"/>
      <c r="Z36" s="27"/>
      <c r="AA36" s="27"/>
      <c r="AB36" s="27"/>
      <c r="AC36" s="27"/>
      <c r="AD36" s="26"/>
      <c r="AE36" s="9"/>
    </row>
    <row r="37" spans="1:31" ht="27.75" customHeight="1">
      <c r="A37" s="14">
        <v>29</v>
      </c>
      <c r="B37" s="300"/>
      <c r="C37" s="16"/>
      <c r="D37" s="257"/>
      <c r="E37" s="301"/>
      <c r="F37" s="303"/>
      <c r="G37" s="302"/>
      <c r="H37" s="18"/>
      <c r="I37" s="50"/>
      <c r="J37" s="50"/>
      <c r="K37" s="50"/>
      <c r="L37" s="50"/>
      <c r="M37" s="50"/>
      <c r="N37" s="50"/>
      <c r="O37" s="50"/>
      <c r="P37" s="50"/>
      <c r="Q37" s="57"/>
      <c r="R37" s="58"/>
      <c r="S37" s="58"/>
      <c r="T37" s="58"/>
      <c r="U37" s="58"/>
      <c r="V37" s="256"/>
      <c r="W37" s="59"/>
      <c r="X37" s="60"/>
      <c r="Y37" s="27"/>
      <c r="Z37" s="27"/>
      <c r="AA37" s="27"/>
      <c r="AB37" s="27"/>
      <c r="AC37" s="27"/>
      <c r="AD37" s="26"/>
      <c r="AE37" s="9"/>
    </row>
    <row r="38" spans="1:31" ht="27.75" customHeight="1">
      <c r="A38" s="14">
        <v>30</v>
      </c>
      <c r="B38" s="300"/>
      <c r="C38" s="16"/>
      <c r="D38" s="257"/>
      <c r="E38" s="301"/>
      <c r="F38" s="303"/>
      <c r="G38" s="302"/>
      <c r="H38" s="18"/>
      <c r="I38" s="50"/>
      <c r="J38" s="50"/>
      <c r="K38" s="50"/>
      <c r="L38" s="50"/>
      <c r="M38" s="50"/>
      <c r="N38" s="50"/>
      <c r="O38" s="50"/>
      <c r="P38" s="50"/>
      <c r="Q38" s="57"/>
      <c r="R38" s="58"/>
      <c r="S38" s="58"/>
      <c r="T38" s="58"/>
      <c r="U38" s="58"/>
      <c r="V38" s="256"/>
      <c r="W38" s="59"/>
      <c r="X38" s="60"/>
      <c r="Y38" s="27"/>
      <c r="Z38" s="27"/>
      <c r="AA38" s="27"/>
      <c r="AB38" s="27"/>
      <c r="AC38" s="27"/>
      <c r="AD38" s="26"/>
      <c r="AE38" s="9"/>
    </row>
    <row r="39" spans="1:31" ht="27.75" customHeight="1">
      <c r="A39" s="14">
        <v>31</v>
      </c>
      <c r="B39" s="300"/>
      <c r="C39" s="16"/>
      <c r="D39" s="257"/>
      <c r="E39" s="301"/>
      <c r="F39" s="303"/>
      <c r="G39" s="302"/>
      <c r="H39" s="18"/>
      <c r="I39" s="50"/>
      <c r="J39" s="50"/>
      <c r="K39" s="50"/>
      <c r="L39" s="50"/>
      <c r="M39" s="50"/>
      <c r="N39" s="50"/>
      <c r="O39" s="50"/>
      <c r="P39" s="50"/>
      <c r="Q39" s="57"/>
      <c r="R39" s="58"/>
      <c r="S39" s="58"/>
      <c r="T39" s="58"/>
      <c r="U39" s="58"/>
      <c r="V39" s="256"/>
      <c r="W39" s="59"/>
      <c r="X39" s="60"/>
      <c r="Y39" s="27"/>
      <c r="Z39" s="27"/>
      <c r="AA39" s="27"/>
      <c r="AB39" s="27"/>
      <c r="AC39" s="27"/>
      <c r="AD39" s="26"/>
      <c r="AE39" s="9"/>
    </row>
    <row r="40" spans="1:31" ht="27.75" customHeight="1">
      <c r="A40" s="14">
        <v>32</v>
      </c>
      <c r="B40" s="300"/>
      <c r="C40" s="16"/>
      <c r="D40" s="257"/>
      <c r="E40" s="301"/>
      <c r="F40" s="303"/>
      <c r="G40" s="302"/>
      <c r="H40" s="18"/>
      <c r="I40" s="50"/>
      <c r="J40" s="50"/>
      <c r="K40" s="50"/>
      <c r="L40" s="50"/>
      <c r="M40" s="50"/>
      <c r="N40" s="50"/>
      <c r="O40" s="50"/>
      <c r="P40" s="50"/>
      <c r="Q40" s="57"/>
      <c r="R40" s="58"/>
      <c r="S40" s="58"/>
      <c r="T40" s="58"/>
      <c r="U40" s="58"/>
      <c r="V40" s="256"/>
      <c r="W40" s="59"/>
      <c r="X40" s="60"/>
      <c r="Y40" s="27"/>
      <c r="Z40" s="27"/>
      <c r="AA40" s="27"/>
      <c r="AB40" s="27"/>
      <c r="AC40" s="27"/>
      <c r="AD40" s="26"/>
      <c r="AE40" s="9"/>
    </row>
    <row r="41" spans="1:31" ht="27.75" customHeight="1">
      <c r="A41" s="14">
        <v>33</v>
      </c>
      <c r="B41" s="300"/>
      <c r="C41" s="16"/>
      <c r="D41" s="257"/>
      <c r="E41" s="301"/>
      <c r="F41" s="303"/>
      <c r="G41" s="302"/>
      <c r="H41" s="18"/>
      <c r="I41" s="50"/>
      <c r="J41" s="50"/>
      <c r="K41" s="50"/>
      <c r="L41" s="50"/>
      <c r="M41" s="50"/>
      <c r="N41" s="50"/>
      <c r="O41" s="50"/>
      <c r="P41" s="50"/>
      <c r="Q41" s="57"/>
      <c r="R41" s="58"/>
      <c r="S41" s="58"/>
      <c r="T41" s="58"/>
      <c r="U41" s="58"/>
      <c r="V41" s="256"/>
      <c r="W41" s="59"/>
      <c r="X41" s="60"/>
      <c r="Y41" s="27"/>
      <c r="Z41" s="27"/>
      <c r="AA41" s="27"/>
      <c r="AB41" s="27"/>
      <c r="AC41" s="27"/>
      <c r="AD41" s="26"/>
      <c r="AE41" s="9"/>
    </row>
    <row r="42" spans="1:31" ht="27.75" customHeight="1">
      <c r="A42" s="14">
        <v>34</v>
      </c>
      <c r="B42" s="300"/>
      <c r="C42" s="16"/>
      <c r="D42" s="257"/>
      <c r="E42" s="301"/>
      <c r="F42" s="303"/>
      <c r="G42" s="302"/>
      <c r="H42" s="18"/>
      <c r="I42" s="50"/>
      <c r="J42" s="50"/>
      <c r="K42" s="50"/>
      <c r="L42" s="50"/>
      <c r="M42" s="50"/>
      <c r="N42" s="50"/>
      <c r="O42" s="50"/>
      <c r="P42" s="50"/>
      <c r="Q42" s="57"/>
      <c r="R42" s="58"/>
      <c r="S42" s="58"/>
      <c r="T42" s="58"/>
      <c r="U42" s="58"/>
      <c r="V42" s="256"/>
      <c r="W42" s="59"/>
      <c r="X42" s="60"/>
      <c r="Y42" s="27"/>
      <c r="Z42" s="27"/>
      <c r="AA42" s="27"/>
      <c r="AB42" s="27"/>
      <c r="AC42" s="27"/>
      <c r="AD42" s="26"/>
      <c r="AE42" s="9"/>
    </row>
    <row r="43" spans="1:31" ht="27.75" customHeight="1">
      <c r="A43" s="14">
        <v>35</v>
      </c>
      <c r="B43" s="300"/>
      <c r="C43" s="16"/>
      <c r="D43" s="257"/>
      <c r="E43" s="301"/>
      <c r="F43" s="303"/>
      <c r="G43" s="302"/>
      <c r="H43" s="18"/>
      <c r="I43" s="50"/>
      <c r="J43" s="50"/>
      <c r="K43" s="50"/>
      <c r="L43" s="50"/>
      <c r="M43" s="50"/>
      <c r="N43" s="50"/>
      <c r="O43" s="50"/>
      <c r="P43" s="50"/>
      <c r="Q43" s="57"/>
      <c r="R43" s="58"/>
      <c r="S43" s="58"/>
      <c r="T43" s="58"/>
      <c r="U43" s="58"/>
      <c r="V43" s="256"/>
      <c r="W43" s="59"/>
      <c r="X43" s="60"/>
      <c r="Y43" s="27"/>
      <c r="Z43" s="27"/>
      <c r="AA43" s="27"/>
      <c r="AB43" s="27"/>
      <c r="AC43" s="27"/>
      <c r="AD43" s="26"/>
      <c r="AE43" s="9"/>
    </row>
    <row r="44" spans="1:31" ht="27.75" customHeight="1">
      <c r="A44" s="14">
        <v>36</v>
      </c>
      <c r="B44" s="300"/>
      <c r="C44" s="16"/>
      <c r="D44" s="257"/>
      <c r="E44" s="301"/>
      <c r="F44" s="303"/>
      <c r="G44" s="302"/>
      <c r="H44" s="18"/>
      <c r="I44" s="50"/>
      <c r="J44" s="50"/>
      <c r="K44" s="50"/>
      <c r="L44" s="50"/>
      <c r="M44" s="50"/>
      <c r="N44" s="50"/>
      <c r="O44" s="50"/>
      <c r="P44" s="50"/>
      <c r="Q44" s="57"/>
      <c r="R44" s="58"/>
      <c r="S44" s="58"/>
      <c r="T44" s="58"/>
      <c r="U44" s="58"/>
      <c r="V44" s="256"/>
      <c r="W44" s="59"/>
      <c r="X44" s="60"/>
      <c r="Y44" s="27"/>
      <c r="Z44" s="27"/>
      <c r="AA44" s="27"/>
      <c r="AB44" s="27"/>
      <c r="AC44" s="27"/>
      <c r="AD44" s="26"/>
      <c r="AE44" s="9"/>
    </row>
    <row r="45" spans="1:31" ht="27.75" customHeight="1">
      <c r="A45" s="14">
        <v>37</v>
      </c>
      <c r="B45" s="300"/>
      <c r="C45" s="16"/>
      <c r="D45" s="257"/>
      <c r="E45" s="301"/>
      <c r="F45" s="303"/>
      <c r="G45" s="302"/>
      <c r="H45" s="18"/>
      <c r="I45" s="50"/>
      <c r="J45" s="50"/>
      <c r="K45" s="50"/>
      <c r="L45" s="50"/>
      <c r="M45" s="50"/>
      <c r="N45" s="50"/>
      <c r="O45" s="50"/>
      <c r="P45" s="50"/>
      <c r="Q45" s="57"/>
      <c r="R45" s="58"/>
      <c r="S45" s="58"/>
      <c r="T45" s="58"/>
      <c r="U45" s="58"/>
      <c r="V45" s="256"/>
      <c r="W45" s="59"/>
      <c r="X45" s="60"/>
      <c r="Y45" s="27"/>
      <c r="Z45" s="27"/>
      <c r="AA45" s="27"/>
      <c r="AB45" s="27"/>
      <c r="AC45" s="27"/>
      <c r="AD45" s="26"/>
      <c r="AE45" s="9"/>
    </row>
    <row r="46" spans="1:31" ht="27.75" customHeight="1">
      <c r="A46" s="14">
        <v>38</v>
      </c>
      <c r="B46" s="300"/>
      <c r="C46" s="16"/>
      <c r="D46" s="257"/>
      <c r="E46" s="301"/>
      <c r="F46" s="303"/>
      <c r="G46" s="302"/>
      <c r="H46" s="18"/>
      <c r="I46" s="50"/>
      <c r="J46" s="50"/>
      <c r="K46" s="50"/>
      <c r="L46" s="50"/>
      <c r="M46" s="50"/>
      <c r="N46" s="50"/>
      <c r="O46" s="50"/>
      <c r="P46" s="50"/>
      <c r="Q46" s="57"/>
      <c r="R46" s="58"/>
      <c r="S46" s="58"/>
      <c r="T46" s="58"/>
      <c r="U46" s="58"/>
      <c r="V46" s="256"/>
      <c r="W46" s="59"/>
      <c r="X46" s="60"/>
      <c r="Y46" s="27"/>
      <c r="Z46" s="27"/>
      <c r="AA46" s="27"/>
      <c r="AB46" s="27"/>
      <c r="AC46" s="27"/>
      <c r="AD46" s="26"/>
      <c r="AE46" s="9"/>
    </row>
    <row r="47" spans="1:31" ht="27.75" customHeight="1">
      <c r="A47" s="14">
        <v>39</v>
      </c>
      <c r="B47" s="300"/>
      <c r="C47" s="16"/>
      <c r="D47" s="257"/>
      <c r="E47" s="301"/>
      <c r="F47" s="303"/>
      <c r="G47" s="302"/>
      <c r="H47" s="18"/>
      <c r="I47" s="50"/>
      <c r="J47" s="50"/>
      <c r="K47" s="50"/>
      <c r="L47" s="50"/>
      <c r="M47" s="50"/>
      <c r="N47" s="50"/>
      <c r="O47" s="50"/>
      <c r="P47" s="50"/>
      <c r="Q47" s="57"/>
      <c r="R47" s="58"/>
      <c r="S47" s="58"/>
      <c r="T47" s="58"/>
      <c r="U47" s="58"/>
      <c r="V47" s="256"/>
      <c r="W47" s="59"/>
      <c r="X47" s="60"/>
      <c r="Y47" s="27"/>
      <c r="Z47" s="27"/>
      <c r="AA47" s="27"/>
      <c r="AB47" s="27"/>
      <c r="AC47" s="27"/>
      <c r="AD47" s="26"/>
      <c r="AE47" s="9"/>
    </row>
    <row r="48" spans="1:31" ht="27.75" customHeight="1">
      <c r="A48" s="14">
        <v>40</v>
      </c>
      <c r="B48" s="300"/>
      <c r="C48" s="16"/>
      <c r="D48" s="257"/>
      <c r="E48" s="301"/>
      <c r="F48" s="303"/>
      <c r="G48" s="302"/>
      <c r="H48" s="18"/>
      <c r="I48" s="50"/>
      <c r="J48" s="50"/>
      <c r="K48" s="50"/>
      <c r="L48" s="50"/>
      <c r="M48" s="50"/>
      <c r="N48" s="50"/>
      <c r="O48" s="50"/>
      <c r="P48" s="50"/>
      <c r="Q48" s="57"/>
      <c r="R48" s="58"/>
      <c r="S48" s="58"/>
      <c r="T48" s="58"/>
      <c r="U48" s="58"/>
      <c r="V48" s="256"/>
      <c r="W48" s="59"/>
      <c r="X48" s="60"/>
      <c r="Y48" s="27"/>
      <c r="Z48" s="27"/>
      <c r="AA48" s="27"/>
      <c r="AB48" s="27"/>
      <c r="AC48" s="27"/>
      <c r="AD48" s="26"/>
      <c r="AE48" s="9"/>
    </row>
    <row r="49" spans="1:31" ht="27.75" customHeight="1">
      <c r="A49" s="14">
        <v>41</v>
      </c>
      <c r="B49" s="300"/>
      <c r="C49" s="16"/>
      <c r="D49" s="257"/>
      <c r="E49" s="301"/>
      <c r="F49" s="303"/>
      <c r="G49" s="302"/>
      <c r="H49" s="18"/>
      <c r="I49" s="50"/>
      <c r="J49" s="50"/>
      <c r="K49" s="50"/>
      <c r="L49" s="50"/>
      <c r="M49" s="50"/>
      <c r="N49" s="50"/>
      <c r="O49" s="50"/>
      <c r="P49" s="50"/>
      <c r="Q49" s="57"/>
      <c r="R49" s="58"/>
      <c r="S49" s="58"/>
      <c r="T49" s="58"/>
      <c r="U49" s="58"/>
      <c r="V49" s="256"/>
      <c r="W49" s="59"/>
      <c r="X49" s="60"/>
      <c r="Y49" s="27"/>
      <c r="Z49" s="27"/>
      <c r="AA49" s="27"/>
      <c r="AB49" s="27"/>
      <c r="AC49" s="27"/>
      <c r="AD49" s="26"/>
      <c r="AE49" s="9"/>
    </row>
    <row r="50" spans="1:31" ht="27.75" customHeight="1">
      <c r="A50" s="14">
        <v>42</v>
      </c>
      <c r="B50" s="300"/>
      <c r="C50" s="16"/>
      <c r="D50" s="257"/>
      <c r="E50" s="301"/>
      <c r="F50" s="303"/>
      <c r="G50" s="302"/>
      <c r="H50" s="18"/>
      <c r="I50" s="50"/>
      <c r="J50" s="50"/>
      <c r="K50" s="50"/>
      <c r="L50" s="50"/>
      <c r="M50" s="50"/>
      <c r="N50" s="50"/>
      <c r="O50" s="50"/>
      <c r="P50" s="50"/>
      <c r="Q50" s="57"/>
      <c r="R50" s="58"/>
      <c r="S50" s="58"/>
      <c r="T50" s="58"/>
      <c r="U50" s="58"/>
      <c r="V50" s="256"/>
      <c r="W50" s="59"/>
      <c r="X50" s="60"/>
      <c r="Y50" s="27"/>
      <c r="Z50" s="27"/>
      <c r="AA50" s="27"/>
      <c r="AB50" s="27"/>
      <c r="AC50" s="27"/>
      <c r="AD50" s="26"/>
      <c r="AE50" s="9"/>
    </row>
    <row r="51" spans="1:31" ht="27.75" customHeight="1">
      <c r="A51" s="14">
        <v>43</v>
      </c>
      <c r="B51" s="300"/>
      <c r="C51" s="16"/>
      <c r="D51" s="257"/>
      <c r="E51" s="301"/>
      <c r="F51" s="303"/>
      <c r="G51" s="302"/>
      <c r="H51" s="18"/>
      <c r="I51" s="50"/>
      <c r="J51" s="50"/>
      <c r="K51" s="50"/>
      <c r="L51" s="50"/>
      <c r="M51" s="50"/>
      <c r="N51" s="50"/>
      <c r="O51" s="50"/>
      <c r="P51" s="50"/>
      <c r="Q51" s="57"/>
      <c r="R51" s="58"/>
      <c r="S51" s="58"/>
      <c r="T51" s="58"/>
      <c r="U51" s="58"/>
      <c r="V51" s="256"/>
      <c r="W51" s="59"/>
      <c r="X51" s="60"/>
      <c r="Y51" s="27"/>
      <c r="Z51" s="27"/>
      <c r="AA51" s="27"/>
      <c r="AB51" s="27"/>
      <c r="AC51" s="27"/>
      <c r="AD51" s="26"/>
      <c r="AE51" s="9"/>
    </row>
    <row r="52" spans="1:31" ht="27.75" customHeight="1">
      <c r="A52" s="14">
        <v>44</v>
      </c>
      <c r="B52" s="300"/>
      <c r="C52" s="16"/>
      <c r="D52" s="257"/>
      <c r="E52" s="301"/>
      <c r="F52" s="303"/>
      <c r="G52" s="302"/>
      <c r="H52" s="18"/>
      <c r="I52" s="50"/>
      <c r="J52" s="50"/>
      <c r="K52" s="50"/>
      <c r="L52" s="50"/>
      <c r="M52" s="50"/>
      <c r="N52" s="50"/>
      <c r="O52" s="50"/>
      <c r="P52" s="50"/>
      <c r="Q52" s="57"/>
      <c r="R52" s="58"/>
      <c r="S52" s="58"/>
      <c r="T52" s="58"/>
      <c r="U52" s="58"/>
      <c r="V52" s="256"/>
      <c r="W52" s="59"/>
      <c r="X52" s="60"/>
      <c r="Y52" s="27"/>
      <c r="Z52" s="27"/>
      <c r="AA52" s="27"/>
      <c r="AB52" s="27"/>
      <c r="AC52" s="27"/>
      <c r="AD52" s="26"/>
      <c r="AE52" s="9"/>
    </row>
    <row r="53" spans="1:31" ht="27.75" customHeight="1">
      <c r="A53" s="14">
        <v>45</v>
      </c>
      <c r="B53" s="300"/>
      <c r="C53" s="16"/>
      <c r="D53" s="257"/>
      <c r="E53" s="301"/>
      <c r="F53" s="303"/>
      <c r="G53" s="302"/>
      <c r="H53" s="18"/>
      <c r="I53" s="50"/>
      <c r="J53" s="50"/>
      <c r="K53" s="50"/>
      <c r="L53" s="50"/>
      <c r="M53" s="50"/>
      <c r="N53" s="50"/>
      <c r="O53" s="50"/>
      <c r="P53" s="50"/>
      <c r="Q53" s="57"/>
      <c r="R53" s="58"/>
      <c r="S53" s="58"/>
      <c r="T53" s="58"/>
      <c r="U53" s="58"/>
      <c r="V53" s="256"/>
      <c r="W53" s="59"/>
      <c r="X53" s="60"/>
      <c r="Y53" s="27"/>
      <c r="Z53" s="27"/>
      <c r="AA53" s="27"/>
      <c r="AB53" s="27"/>
      <c r="AC53" s="27"/>
      <c r="AD53" s="26"/>
      <c r="AE53" s="9"/>
    </row>
    <row r="54" spans="1:31" ht="27.75" customHeight="1">
      <c r="A54" s="14">
        <v>46</v>
      </c>
      <c r="B54" s="300"/>
      <c r="C54" s="16"/>
      <c r="D54" s="257"/>
      <c r="E54" s="301"/>
      <c r="F54" s="303"/>
      <c r="G54" s="302"/>
      <c r="H54" s="18"/>
      <c r="I54" s="50"/>
      <c r="J54" s="50"/>
      <c r="K54" s="50"/>
      <c r="L54" s="50"/>
      <c r="M54" s="50"/>
      <c r="N54" s="50"/>
      <c r="O54" s="50"/>
      <c r="P54" s="50"/>
      <c r="Q54" s="57"/>
      <c r="R54" s="58"/>
      <c r="S54" s="58"/>
      <c r="T54" s="58"/>
      <c r="U54" s="58"/>
      <c r="V54" s="256"/>
      <c r="W54" s="59"/>
      <c r="X54" s="60"/>
      <c r="Y54" s="27"/>
      <c r="Z54" s="27"/>
      <c r="AA54" s="27"/>
      <c r="AB54" s="27"/>
      <c r="AC54" s="27"/>
      <c r="AD54" s="26"/>
      <c r="AE54" s="9"/>
    </row>
    <row r="55" spans="1:31" ht="27.75" customHeight="1">
      <c r="A55" s="14">
        <v>47</v>
      </c>
      <c r="B55" s="300"/>
      <c r="C55" s="16"/>
      <c r="D55" s="257"/>
      <c r="E55" s="301"/>
      <c r="F55" s="303"/>
      <c r="G55" s="302"/>
      <c r="H55" s="18"/>
      <c r="I55" s="50"/>
      <c r="J55" s="50"/>
      <c r="K55" s="50"/>
      <c r="L55" s="50"/>
      <c r="M55" s="50"/>
      <c r="N55" s="50"/>
      <c r="O55" s="50"/>
      <c r="P55" s="50"/>
      <c r="Q55" s="57"/>
      <c r="R55" s="58"/>
      <c r="S55" s="58"/>
      <c r="T55" s="58"/>
      <c r="U55" s="58"/>
      <c r="V55" s="256"/>
      <c r="W55" s="59"/>
      <c r="X55" s="60"/>
      <c r="Y55" s="27"/>
      <c r="Z55" s="27"/>
      <c r="AA55" s="27"/>
      <c r="AB55" s="27"/>
      <c r="AC55" s="27"/>
      <c r="AD55" s="26"/>
      <c r="AE55" s="9"/>
    </row>
    <row r="56" spans="1:31" ht="27.75" customHeight="1">
      <c r="A56" s="14">
        <v>48</v>
      </c>
      <c r="B56" s="300"/>
      <c r="C56" s="16"/>
      <c r="D56" s="257"/>
      <c r="E56" s="301"/>
      <c r="F56" s="303"/>
      <c r="G56" s="302"/>
      <c r="H56" s="18"/>
      <c r="I56" s="50"/>
      <c r="J56" s="50"/>
      <c r="K56" s="50"/>
      <c r="L56" s="50"/>
      <c r="M56" s="50"/>
      <c r="N56" s="50"/>
      <c r="O56" s="50"/>
      <c r="P56" s="50"/>
      <c r="Q56" s="57"/>
      <c r="R56" s="58"/>
      <c r="S56" s="58"/>
      <c r="T56" s="58"/>
      <c r="U56" s="58"/>
      <c r="V56" s="256"/>
      <c r="W56" s="59"/>
      <c r="X56" s="60"/>
      <c r="Y56" s="27"/>
      <c r="Z56" s="27"/>
      <c r="AA56" s="27"/>
      <c r="AB56" s="27"/>
      <c r="AC56" s="27"/>
      <c r="AD56" s="26"/>
      <c r="AE56" s="9"/>
    </row>
    <row r="57" spans="1:31" ht="27.75" customHeight="1">
      <c r="A57" s="14">
        <v>49</v>
      </c>
      <c r="B57" s="300"/>
      <c r="C57" s="16"/>
      <c r="D57" s="257"/>
      <c r="E57" s="301"/>
      <c r="F57" s="303"/>
      <c r="G57" s="302"/>
      <c r="H57" s="18"/>
      <c r="I57" s="50"/>
      <c r="J57" s="50"/>
      <c r="K57" s="50"/>
      <c r="L57" s="50"/>
      <c r="M57" s="50"/>
      <c r="N57" s="50"/>
      <c r="O57" s="50"/>
      <c r="P57" s="50"/>
      <c r="Q57" s="57"/>
      <c r="R57" s="58"/>
      <c r="S57" s="58"/>
      <c r="T57" s="58"/>
      <c r="U57" s="58"/>
      <c r="V57" s="256"/>
      <c r="W57" s="59"/>
      <c r="X57" s="60"/>
      <c r="Y57" s="27"/>
      <c r="Z57" s="27"/>
      <c r="AA57" s="27"/>
      <c r="AB57" s="27"/>
      <c r="AC57" s="27"/>
      <c r="AD57" s="26"/>
      <c r="AE57" s="9"/>
    </row>
    <row r="58" spans="1:31" ht="27.75" customHeight="1">
      <c r="A58" s="14">
        <v>50</v>
      </c>
      <c r="B58" s="300"/>
      <c r="C58" s="16"/>
      <c r="D58" s="257"/>
      <c r="E58" s="301"/>
      <c r="F58" s="303"/>
      <c r="G58" s="302"/>
      <c r="H58" s="18"/>
      <c r="I58" s="50"/>
      <c r="J58" s="50"/>
      <c r="K58" s="50"/>
      <c r="L58" s="50"/>
      <c r="M58" s="50"/>
      <c r="N58" s="50"/>
      <c r="O58" s="50"/>
      <c r="P58" s="50"/>
      <c r="Q58" s="57"/>
      <c r="R58" s="58"/>
      <c r="S58" s="58"/>
      <c r="T58" s="58"/>
      <c r="U58" s="58"/>
      <c r="V58" s="256"/>
      <c r="W58" s="59"/>
      <c r="X58" s="60"/>
      <c r="Y58" s="27"/>
      <c r="Z58" s="27"/>
      <c r="AA58" s="27"/>
      <c r="AB58" s="27"/>
      <c r="AC58" s="27"/>
      <c r="AD58" s="26"/>
      <c r="AE58" s="9"/>
    </row>
    <row r="59" spans="1:31" ht="27.75" customHeight="1">
      <c r="A59" s="14">
        <v>51</v>
      </c>
      <c r="B59" s="300"/>
      <c r="C59" s="16"/>
      <c r="D59" s="257"/>
      <c r="E59" s="301"/>
      <c r="F59" s="303"/>
      <c r="G59" s="302"/>
      <c r="H59" s="18"/>
      <c r="I59" s="50"/>
      <c r="J59" s="50"/>
      <c r="K59" s="50"/>
      <c r="L59" s="50"/>
      <c r="M59" s="50"/>
      <c r="N59" s="50"/>
      <c r="O59" s="50"/>
      <c r="P59" s="50"/>
      <c r="Q59" s="57"/>
      <c r="R59" s="58"/>
      <c r="S59" s="58"/>
      <c r="T59" s="58"/>
      <c r="U59" s="58"/>
      <c r="V59" s="256"/>
      <c r="W59" s="59"/>
      <c r="X59" s="60"/>
      <c r="Y59" s="27"/>
      <c r="Z59" s="27"/>
      <c r="AA59" s="27"/>
      <c r="AB59" s="27"/>
      <c r="AC59" s="27"/>
      <c r="AD59" s="26"/>
      <c r="AE59" s="9"/>
    </row>
    <row r="60" spans="1:31" ht="27.75" customHeight="1">
      <c r="A60" s="14">
        <v>52</v>
      </c>
      <c r="B60" s="300"/>
      <c r="C60" s="16"/>
      <c r="D60" s="257"/>
      <c r="E60" s="301"/>
      <c r="F60" s="303"/>
      <c r="G60" s="302"/>
      <c r="H60" s="18"/>
      <c r="I60" s="50"/>
      <c r="J60" s="50"/>
      <c r="K60" s="50"/>
      <c r="L60" s="50"/>
      <c r="M60" s="50"/>
      <c r="N60" s="50"/>
      <c r="O60" s="50"/>
      <c r="P60" s="50"/>
      <c r="Q60" s="57"/>
      <c r="R60" s="58"/>
      <c r="S60" s="58"/>
      <c r="T60" s="58"/>
      <c r="U60" s="58"/>
      <c r="V60" s="256"/>
      <c r="W60" s="59"/>
      <c r="X60" s="60"/>
      <c r="Y60" s="27"/>
      <c r="Z60" s="27"/>
      <c r="AA60" s="27"/>
      <c r="AB60" s="27"/>
      <c r="AC60" s="27"/>
      <c r="AD60" s="26"/>
      <c r="AE60" s="9"/>
    </row>
    <row r="61" spans="1:31" ht="27.75" customHeight="1">
      <c r="A61" s="14">
        <v>53</v>
      </c>
      <c r="B61" s="300"/>
      <c r="C61" s="16"/>
      <c r="D61" s="257"/>
      <c r="E61" s="301"/>
      <c r="F61" s="303"/>
      <c r="G61" s="302"/>
      <c r="H61" s="18"/>
      <c r="I61" s="50"/>
      <c r="J61" s="50"/>
      <c r="K61" s="50"/>
      <c r="L61" s="50"/>
      <c r="M61" s="50"/>
      <c r="N61" s="50"/>
      <c r="O61" s="50"/>
      <c r="P61" s="50"/>
      <c r="Q61" s="57"/>
      <c r="R61" s="58"/>
      <c r="S61" s="58"/>
      <c r="T61" s="58"/>
      <c r="U61" s="58"/>
      <c r="V61" s="256"/>
      <c r="W61" s="59"/>
      <c r="X61" s="60"/>
      <c r="Y61" s="27"/>
      <c r="Z61" s="27"/>
      <c r="AA61" s="27"/>
      <c r="AB61" s="27"/>
      <c r="AC61" s="27"/>
      <c r="AD61" s="26"/>
      <c r="AE61" s="9"/>
    </row>
    <row r="62" spans="1:31" ht="27.75" customHeight="1">
      <c r="A62" s="14">
        <v>54</v>
      </c>
      <c r="B62" s="300"/>
      <c r="C62" s="16"/>
      <c r="D62" s="257"/>
      <c r="E62" s="301"/>
      <c r="F62" s="303"/>
      <c r="G62" s="302"/>
      <c r="H62" s="18"/>
      <c r="I62" s="50"/>
      <c r="J62" s="50"/>
      <c r="K62" s="50"/>
      <c r="L62" s="50"/>
      <c r="M62" s="50"/>
      <c r="N62" s="50"/>
      <c r="O62" s="50"/>
      <c r="P62" s="50"/>
      <c r="Q62" s="57"/>
      <c r="R62" s="58"/>
      <c r="S62" s="58"/>
      <c r="T62" s="58"/>
      <c r="U62" s="58"/>
      <c r="V62" s="256"/>
      <c r="W62" s="59"/>
      <c r="X62" s="60"/>
      <c r="Y62" s="27"/>
      <c r="Z62" s="27"/>
      <c r="AA62" s="27"/>
      <c r="AB62" s="27"/>
      <c r="AC62" s="27"/>
      <c r="AD62" s="26"/>
      <c r="AE62" s="9"/>
    </row>
    <row r="63" spans="1:31" ht="27.75" customHeight="1">
      <c r="A63" s="14">
        <v>55</v>
      </c>
      <c r="B63" s="300"/>
      <c r="C63" s="16"/>
      <c r="D63" s="257"/>
      <c r="E63" s="301"/>
      <c r="F63" s="303"/>
      <c r="G63" s="302"/>
      <c r="H63" s="18"/>
      <c r="I63" s="50"/>
      <c r="J63" s="50"/>
      <c r="K63" s="50"/>
      <c r="L63" s="50"/>
      <c r="M63" s="50"/>
      <c r="N63" s="50"/>
      <c r="O63" s="50"/>
      <c r="P63" s="50"/>
      <c r="Q63" s="57"/>
      <c r="R63" s="58"/>
      <c r="S63" s="58"/>
      <c r="T63" s="58"/>
      <c r="U63" s="58"/>
      <c r="V63" s="256"/>
      <c r="W63" s="59"/>
      <c r="X63" s="60"/>
      <c r="Y63" s="27"/>
      <c r="Z63" s="27"/>
      <c r="AA63" s="27"/>
      <c r="AB63" s="27"/>
      <c r="AC63" s="27"/>
      <c r="AD63" s="26"/>
      <c r="AE63" s="9"/>
    </row>
    <row r="64" spans="1:31" ht="27.75" customHeight="1">
      <c r="A64" s="14">
        <v>56</v>
      </c>
      <c r="B64" s="300"/>
      <c r="C64" s="16"/>
      <c r="D64" s="257"/>
      <c r="E64" s="301"/>
      <c r="F64" s="303"/>
      <c r="G64" s="302"/>
      <c r="H64" s="18"/>
      <c r="I64" s="50"/>
      <c r="J64" s="50"/>
      <c r="K64" s="50"/>
      <c r="L64" s="50"/>
      <c r="M64" s="50"/>
      <c r="N64" s="50"/>
      <c r="O64" s="50"/>
      <c r="P64" s="50"/>
      <c r="Q64" s="57"/>
      <c r="R64" s="58"/>
      <c r="S64" s="58"/>
      <c r="T64" s="58"/>
      <c r="U64" s="58"/>
      <c r="V64" s="256"/>
      <c r="W64" s="59"/>
      <c r="X64" s="60"/>
      <c r="Y64" s="27"/>
      <c r="Z64" s="27"/>
      <c r="AA64" s="27"/>
      <c r="AB64" s="27"/>
      <c r="AC64" s="27"/>
      <c r="AD64" s="26"/>
      <c r="AE64" s="9"/>
    </row>
    <row r="65" spans="1:31" ht="27.75" customHeight="1">
      <c r="A65" s="14">
        <v>57</v>
      </c>
      <c r="B65" s="300"/>
      <c r="C65" s="16"/>
      <c r="D65" s="257"/>
      <c r="E65" s="301"/>
      <c r="F65" s="303"/>
      <c r="G65" s="302"/>
      <c r="H65" s="18"/>
      <c r="I65" s="50"/>
      <c r="J65" s="50"/>
      <c r="K65" s="50"/>
      <c r="L65" s="50"/>
      <c r="M65" s="50"/>
      <c r="N65" s="50"/>
      <c r="O65" s="50"/>
      <c r="P65" s="50"/>
      <c r="Q65" s="57"/>
      <c r="R65" s="58"/>
      <c r="S65" s="58"/>
      <c r="T65" s="58"/>
      <c r="U65" s="58"/>
      <c r="V65" s="256"/>
      <c r="W65" s="59"/>
      <c r="X65" s="60"/>
      <c r="Y65" s="27"/>
      <c r="Z65" s="27"/>
      <c r="AA65" s="27"/>
      <c r="AB65" s="27"/>
      <c r="AC65" s="27"/>
      <c r="AD65" s="26"/>
      <c r="AE65" s="9"/>
    </row>
    <row r="66" spans="1:31" ht="27.75" customHeight="1">
      <c r="A66" s="14">
        <v>58</v>
      </c>
      <c r="B66" s="300"/>
      <c r="C66" s="16"/>
      <c r="D66" s="257"/>
      <c r="E66" s="301"/>
      <c r="F66" s="303"/>
      <c r="G66" s="302"/>
      <c r="H66" s="18"/>
      <c r="I66" s="50"/>
      <c r="J66" s="50"/>
      <c r="K66" s="50"/>
      <c r="L66" s="50"/>
      <c r="M66" s="50"/>
      <c r="N66" s="50"/>
      <c r="O66" s="50"/>
      <c r="P66" s="50"/>
      <c r="Q66" s="57"/>
      <c r="R66" s="58"/>
      <c r="S66" s="58"/>
      <c r="T66" s="58"/>
      <c r="U66" s="58"/>
      <c r="V66" s="256"/>
      <c r="W66" s="59"/>
      <c r="X66" s="60"/>
      <c r="Y66" s="27"/>
      <c r="Z66" s="27"/>
      <c r="AA66" s="27"/>
      <c r="AB66" s="27"/>
      <c r="AC66" s="27"/>
      <c r="AD66" s="26"/>
      <c r="AE66" s="9"/>
    </row>
    <row r="67" spans="1:31" ht="27.75" customHeight="1">
      <c r="A67" s="14">
        <v>59</v>
      </c>
      <c r="B67" s="300"/>
      <c r="C67" s="16"/>
      <c r="D67" s="257"/>
      <c r="E67" s="301"/>
      <c r="F67" s="303"/>
      <c r="G67" s="302"/>
      <c r="H67" s="18"/>
      <c r="I67" s="50"/>
      <c r="J67" s="50"/>
      <c r="K67" s="50"/>
      <c r="L67" s="50"/>
      <c r="M67" s="50"/>
      <c r="N67" s="50"/>
      <c r="O67" s="50"/>
      <c r="P67" s="50"/>
      <c r="Q67" s="57"/>
      <c r="R67" s="58"/>
      <c r="S67" s="58"/>
      <c r="T67" s="58"/>
      <c r="U67" s="58"/>
      <c r="V67" s="256"/>
      <c r="W67" s="59"/>
      <c r="X67" s="60"/>
      <c r="Y67" s="27"/>
      <c r="Z67" s="27"/>
      <c r="AA67" s="27"/>
      <c r="AB67" s="27"/>
      <c r="AC67" s="27"/>
      <c r="AD67" s="26"/>
      <c r="AE67" s="9"/>
    </row>
    <row r="68" spans="1:31" ht="27.75" customHeight="1">
      <c r="A68" s="14">
        <v>60</v>
      </c>
      <c r="B68" s="300"/>
      <c r="C68" s="16"/>
      <c r="D68" s="257"/>
      <c r="E68" s="301"/>
      <c r="F68" s="303"/>
      <c r="G68" s="302"/>
      <c r="H68" s="18"/>
      <c r="I68" s="50"/>
      <c r="J68" s="50"/>
      <c r="K68" s="50"/>
      <c r="L68" s="50"/>
      <c r="M68" s="50"/>
      <c r="N68" s="50"/>
      <c r="O68" s="50"/>
      <c r="P68" s="50"/>
      <c r="Q68" s="57"/>
      <c r="R68" s="58"/>
      <c r="S68" s="58"/>
      <c r="T68" s="58"/>
      <c r="U68" s="58"/>
      <c r="V68" s="256"/>
      <c r="W68" s="59"/>
      <c r="X68" s="60"/>
      <c r="Y68" s="27"/>
      <c r="Z68" s="27"/>
      <c r="AA68" s="27"/>
      <c r="AB68" s="27"/>
      <c r="AC68" s="27"/>
      <c r="AD68" s="26"/>
      <c r="AE68" s="9"/>
    </row>
    <row r="69" spans="1:31" ht="27.75" customHeight="1">
      <c r="A69" s="14">
        <v>61</v>
      </c>
      <c r="B69" s="300"/>
      <c r="C69" s="16"/>
      <c r="D69" s="257"/>
      <c r="E69" s="301"/>
      <c r="F69" s="303"/>
      <c r="G69" s="302"/>
      <c r="H69" s="18"/>
      <c r="I69" s="50"/>
      <c r="J69" s="50"/>
      <c r="K69" s="50"/>
      <c r="L69" s="50"/>
      <c r="M69" s="50"/>
      <c r="N69" s="50"/>
      <c r="O69" s="50"/>
      <c r="P69" s="50"/>
      <c r="Q69" s="57"/>
      <c r="R69" s="58"/>
      <c r="S69" s="58"/>
      <c r="T69" s="58"/>
      <c r="U69" s="58"/>
      <c r="V69" s="256"/>
      <c r="W69" s="59"/>
      <c r="X69" s="60"/>
      <c r="Y69" s="27"/>
      <c r="Z69" s="27"/>
      <c r="AA69" s="27"/>
      <c r="AB69" s="27"/>
      <c r="AC69" s="27"/>
      <c r="AD69" s="26"/>
      <c r="AE69" s="9"/>
    </row>
    <row r="70" spans="1:31" ht="27.75" customHeight="1">
      <c r="A70" s="14">
        <v>62</v>
      </c>
      <c r="B70" s="300"/>
      <c r="C70" s="16"/>
      <c r="D70" s="257"/>
      <c r="E70" s="301"/>
      <c r="F70" s="303"/>
      <c r="G70" s="302"/>
      <c r="H70" s="18"/>
      <c r="I70" s="50"/>
      <c r="J70" s="50"/>
      <c r="K70" s="50"/>
      <c r="L70" s="50"/>
      <c r="M70" s="50"/>
      <c r="N70" s="50"/>
      <c r="O70" s="50"/>
      <c r="P70" s="50"/>
      <c r="Q70" s="57"/>
      <c r="R70" s="58"/>
      <c r="S70" s="58"/>
      <c r="T70" s="58"/>
      <c r="U70" s="58"/>
      <c r="V70" s="256"/>
      <c r="W70" s="59"/>
      <c r="X70" s="60"/>
      <c r="Y70" s="27"/>
      <c r="Z70" s="27"/>
      <c r="AA70" s="27"/>
      <c r="AB70" s="27"/>
      <c r="AC70" s="27"/>
      <c r="AD70" s="26"/>
      <c r="AE70" s="9"/>
    </row>
    <row r="71" spans="1:31" ht="27.75" customHeight="1">
      <c r="A71" s="14">
        <v>63</v>
      </c>
      <c r="B71" s="300"/>
      <c r="C71" s="16"/>
      <c r="D71" s="257"/>
      <c r="E71" s="301"/>
      <c r="F71" s="303"/>
      <c r="G71" s="302"/>
      <c r="H71" s="18"/>
      <c r="I71" s="50"/>
      <c r="J71" s="50"/>
      <c r="K71" s="50"/>
      <c r="L71" s="50"/>
      <c r="M71" s="50"/>
      <c r="N71" s="50"/>
      <c r="O71" s="50"/>
      <c r="P71" s="50"/>
      <c r="Q71" s="57"/>
      <c r="R71" s="58"/>
      <c r="S71" s="58"/>
      <c r="T71" s="58"/>
      <c r="U71" s="58"/>
      <c r="V71" s="256"/>
      <c r="W71" s="59"/>
      <c r="X71" s="60"/>
      <c r="Y71" s="27"/>
      <c r="Z71" s="27"/>
      <c r="AA71" s="27"/>
      <c r="AB71" s="27"/>
      <c r="AC71" s="27"/>
      <c r="AD71" s="26"/>
      <c r="AE71" s="9"/>
    </row>
    <row r="72" spans="1:31" ht="27.75" customHeight="1">
      <c r="A72" s="14">
        <v>64</v>
      </c>
      <c r="B72" s="300"/>
      <c r="C72" s="16"/>
      <c r="D72" s="257"/>
      <c r="E72" s="301"/>
      <c r="F72" s="303"/>
      <c r="G72" s="302"/>
      <c r="H72" s="18"/>
      <c r="I72" s="50"/>
      <c r="J72" s="50"/>
      <c r="K72" s="50"/>
      <c r="L72" s="50"/>
      <c r="M72" s="50"/>
      <c r="N72" s="50"/>
      <c r="O72" s="50"/>
      <c r="P72" s="50"/>
      <c r="Q72" s="57"/>
      <c r="R72" s="58"/>
      <c r="S72" s="58"/>
      <c r="T72" s="58"/>
      <c r="U72" s="58"/>
      <c r="V72" s="256"/>
      <c r="W72" s="59"/>
      <c r="X72" s="60"/>
      <c r="Y72" s="27"/>
      <c r="Z72" s="27"/>
      <c r="AA72" s="27"/>
      <c r="AB72" s="27"/>
      <c r="AC72" s="27"/>
      <c r="AD72" s="26"/>
      <c r="AE72" s="9"/>
    </row>
    <row r="73" spans="1:31" ht="27.75" customHeight="1">
      <c r="A73" s="14">
        <v>65</v>
      </c>
      <c r="B73" s="300"/>
      <c r="C73" s="16"/>
      <c r="D73" s="257"/>
      <c r="E73" s="301"/>
      <c r="F73" s="303"/>
      <c r="G73" s="302"/>
      <c r="H73" s="18"/>
      <c r="I73" s="50"/>
      <c r="J73" s="50"/>
      <c r="K73" s="50"/>
      <c r="L73" s="50"/>
      <c r="M73" s="50"/>
      <c r="N73" s="50"/>
      <c r="O73" s="50"/>
      <c r="P73" s="50"/>
      <c r="Q73" s="57"/>
      <c r="R73" s="58"/>
      <c r="S73" s="58"/>
      <c r="T73" s="58"/>
      <c r="U73" s="58"/>
      <c r="V73" s="256"/>
      <c r="W73" s="59"/>
      <c r="X73" s="60"/>
      <c r="Y73" s="27"/>
      <c r="Z73" s="27"/>
      <c r="AA73" s="27"/>
      <c r="AB73" s="27"/>
      <c r="AC73" s="27"/>
      <c r="AD73" s="26"/>
      <c r="AE73" s="9"/>
    </row>
    <row r="74" spans="1:31" ht="27.75" customHeight="1">
      <c r="A74" s="14">
        <v>66</v>
      </c>
      <c r="B74" s="300"/>
      <c r="C74" s="16"/>
      <c r="D74" s="257"/>
      <c r="E74" s="301"/>
      <c r="F74" s="303"/>
      <c r="G74" s="302"/>
      <c r="H74" s="18"/>
      <c r="I74" s="50"/>
      <c r="J74" s="50"/>
      <c r="K74" s="50"/>
      <c r="L74" s="50"/>
      <c r="M74" s="50"/>
      <c r="N74" s="50"/>
      <c r="O74" s="50"/>
      <c r="P74" s="50"/>
      <c r="Q74" s="57"/>
      <c r="R74" s="58"/>
      <c r="S74" s="58"/>
      <c r="T74" s="58"/>
      <c r="U74" s="58"/>
      <c r="V74" s="256"/>
      <c r="W74" s="59"/>
      <c r="X74" s="60"/>
      <c r="Y74" s="27"/>
      <c r="Z74" s="27"/>
      <c r="AA74" s="27"/>
      <c r="AB74" s="27"/>
      <c r="AC74" s="27"/>
      <c r="AD74" s="26"/>
      <c r="AE74" s="9"/>
    </row>
    <row r="75" spans="1:31" ht="27.75" customHeight="1">
      <c r="A75" s="14">
        <v>67</v>
      </c>
      <c r="B75" s="300"/>
      <c r="C75" s="16"/>
      <c r="D75" s="257"/>
      <c r="E75" s="301"/>
      <c r="F75" s="303"/>
      <c r="G75" s="302"/>
      <c r="H75" s="18"/>
      <c r="I75" s="50"/>
      <c r="J75" s="50"/>
      <c r="K75" s="50"/>
      <c r="L75" s="50"/>
      <c r="M75" s="50"/>
      <c r="N75" s="50"/>
      <c r="O75" s="50"/>
      <c r="P75" s="50"/>
      <c r="Q75" s="57"/>
      <c r="R75" s="58"/>
      <c r="S75" s="58"/>
      <c r="T75" s="58"/>
      <c r="U75" s="58"/>
      <c r="V75" s="256"/>
      <c r="W75" s="59"/>
      <c r="X75" s="60"/>
      <c r="Y75" s="27"/>
      <c r="Z75" s="27"/>
      <c r="AA75" s="27"/>
      <c r="AB75" s="27"/>
      <c r="AC75" s="27"/>
      <c r="AD75" s="26"/>
      <c r="AE75" s="9"/>
    </row>
    <row r="76" spans="1:31" ht="27.75" customHeight="1">
      <c r="A76" s="14">
        <v>68</v>
      </c>
      <c r="B76" s="300"/>
      <c r="C76" s="16"/>
      <c r="D76" s="257"/>
      <c r="E76" s="301"/>
      <c r="F76" s="303"/>
      <c r="G76" s="302"/>
      <c r="H76" s="18"/>
      <c r="I76" s="50"/>
      <c r="J76" s="50"/>
      <c r="K76" s="50"/>
      <c r="L76" s="50"/>
      <c r="M76" s="50"/>
      <c r="N76" s="50"/>
      <c r="O76" s="50"/>
      <c r="P76" s="50"/>
      <c r="Q76" s="57"/>
      <c r="R76" s="58"/>
      <c r="S76" s="58"/>
      <c r="T76" s="58"/>
      <c r="U76" s="58"/>
      <c r="V76" s="256"/>
      <c r="W76" s="59"/>
      <c r="X76" s="60"/>
      <c r="Y76" s="27"/>
      <c r="Z76" s="27"/>
      <c r="AA76" s="27"/>
      <c r="AB76" s="27"/>
      <c r="AC76" s="27"/>
      <c r="AD76" s="26"/>
      <c r="AE76" s="9"/>
    </row>
    <row r="77" spans="1:31" ht="27.75" customHeight="1">
      <c r="A77" s="14">
        <v>69</v>
      </c>
      <c r="B77" s="300"/>
      <c r="C77" s="16"/>
      <c r="D77" s="257"/>
      <c r="E77" s="301"/>
      <c r="F77" s="303"/>
      <c r="G77" s="302"/>
      <c r="H77" s="18"/>
      <c r="I77" s="50"/>
      <c r="J77" s="50"/>
      <c r="K77" s="50"/>
      <c r="L77" s="50"/>
      <c r="M77" s="50"/>
      <c r="N77" s="50"/>
      <c r="O77" s="50"/>
      <c r="P77" s="50"/>
      <c r="Q77" s="57"/>
      <c r="R77" s="58"/>
      <c r="S77" s="58"/>
      <c r="T77" s="58"/>
      <c r="U77" s="58"/>
      <c r="V77" s="256"/>
      <c r="W77" s="59"/>
      <c r="X77" s="60"/>
      <c r="Y77" s="27"/>
      <c r="Z77" s="27"/>
      <c r="AA77" s="27"/>
      <c r="AB77" s="27"/>
      <c r="AC77" s="27"/>
      <c r="AD77" s="26"/>
      <c r="AE77" s="9"/>
    </row>
    <row r="78" spans="1:31" ht="27.75" customHeight="1">
      <c r="A78" s="14">
        <v>70</v>
      </c>
      <c r="B78" s="300"/>
      <c r="C78" s="16"/>
      <c r="D78" s="257"/>
      <c r="E78" s="301"/>
      <c r="F78" s="303"/>
      <c r="G78" s="302"/>
      <c r="H78" s="18"/>
      <c r="I78" s="50"/>
      <c r="J78" s="50"/>
      <c r="K78" s="50"/>
      <c r="L78" s="50"/>
      <c r="M78" s="50"/>
      <c r="N78" s="50"/>
      <c r="O78" s="50"/>
      <c r="P78" s="50"/>
      <c r="Q78" s="57"/>
      <c r="R78" s="58"/>
      <c r="S78" s="58"/>
      <c r="T78" s="58"/>
      <c r="U78" s="58"/>
      <c r="V78" s="256"/>
      <c r="W78" s="59"/>
      <c r="X78" s="60"/>
      <c r="Y78" s="27"/>
      <c r="Z78" s="27"/>
      <c r="AA78" s="27"/>
      <c r="AB78" s="27"/>
      <c r="AC78" s="27"/>
      <c r="AD78" s="26"/>
      <c r="AE78" s="9"/>
    </row>
    <row r="79" spans="1:31" ht="27.75" customHeight="1">
      <c r="A79" s="14">
        <v>71</v>
      </c>
      <c r="B79" s="300"/>
      <c r="C79" s="16"/>
      <c r="D79" s="257"/>
      <c r="E79" s="301"/>
      <c r="F79" s="303"/>
      <c r="G79" s="302"/>
      <c r="H79" s="18"/>
      <c r="I79" s="50"/>
      <c r="J79" s="50"/>
      <c r="K79" s="50"/>
      <c r="L79" s="50"/>
      <c r="M79" s="50"/>
      <c r="N79" s="50"/>
      <c r="O79" s="50"/>
      <c r="P79" s="50"/>
      <c r="Q79" s="57"/>
      <c r="R79" s="58"/>
      <c r="S79" s="58"/>
      <c r="T79" s="58"/>
      <c r="U79" s="58"/>
      <c r="V79" s="256"/>
      <c r="W79" s="59"/>
      <c r="X79" s="60"/>
      <c r="Y79" s="27"/>
      <c r="Z79" s="27"/>
      <c r="AA79" s="27"/>
      <c r="AB79" s="27"/>
      <c r="AC79" s="27"/>
      <c r="AD79" s="26"/>
      <c r="AE79" s="9"/>
    </row>
    <row r="80" spans="1:31" ht="27.75" customHeight="1">
      <c r="A80" s="14">
        <v>72</v>
      </c>
      <c r="B80" s="300"/>
      <c r="C80" s="16"/>
      <c r="D80" s="257"/>
      <c r="E80" s="301"/>
      <c r="F80" s="303"/>
      <c r="G80" s="302"/>
      <c r="H80" s="18"/>
      <c r="I80" s="50"/>
      <c r="J80" s="50"/>
      <c r="K80" s="50"/>
      <c r="L80" s="50"/>
      <c r="M80" s="50"/>
      <c r="N80" s="50"/>
      <c r="O80" s="50"/>
      <c r="P80" s="50"/>
      <c r="Q80" s="57"/>
      <c r="R80" s="58"/>
      <c r="S80" s="58"/>
      <c r="T80" s="58"/>
      <c r="U80" s="58"/>
      <c r="V80" s="256"/>
      <c r="W80" s="59"/>
      <c r="X80" s="60"/>
      <c r="Y80" s="27"/>
      <c r="Z80" s="27"/>
      <c r="AA80" s="27"/>
      <c r="AB80" s="27"/>
      <c r="AC80" s="27"/>
      <c r="AD80" s="26"/>
      <c r="AE80" s="9"/>
    </row>
    <row r="81" spans="1:31" ht="27.75" customHeight="1">
      <c r="A81" s="14">
        <v>73</v>
      </c>
      <c r="B81" s="300"/>
      <c r="C81" s="16"/>
      <c r="D81" s="257"/>
      <c r="E81" s="301"/>
      <c r="F81" s="303"/>
      <c r="G81" s="302"/>
      <c r="H81" s="18"/>
      <c r="I81" s="50"/>
      <c r="J81" s="50"/>
      <c r="K81" s="50"/>
      <c r="L81" s="50"/>
      <c r="M81" s="50"/>
      <c r="N81" s="50"/>
      <c r="O81" s="50"/>
      <c r="P81" s="50"/>
      <c r="Q81" s="57"/>
      <c r="R81" s="58"/>
      <c r="S81" s="58"/>
      <c r="T81" s="58"/>
      <c r="U81" s="58"/>
      <c r="V81" s="256"/>
      <c r="W81" s="59"/>
      <c r="X81" s="60"/>
      <c r="Y81" s="27"/>
      <c r="Z81" s="27"/>
      <c r="AA81" s="27"/>
      <c r="AB81" s="27"/>
      <c r="AC81" s="27"/>
      <c r="AD81" s="26"/>
      <c r="AE81" s="9"/>
    </row>
    <row r="82" spans="1:31" ht="27.75" customHeight="1">
      <c r="A82" s="14">
        <v>74</v>
      </c>
      <c r="B82" s="300"/>
      <c r="C82" s="16"/>
      <c r="D82" s="257"/>
      <c r="E82" s="301"/>
      <c r="F82" s="303"/>
      <c r="G82" s="302"/>
      <c r="H82" s="18"/>
      <c r="I82" s="50"/>
      <c r="J82" s="50"/>
      <c r="K82" s="50"/>
      <c r="L82" s="50"/>
      <c r="M82" s="50"/>
      <c r="N82" s="50"/>
      <c r="O82" s="50"/>
      <c r="P82" s="50"/>
      <c r="Q82" s="57"/>
      <c r="R82" s="58"/>
      <c r="S82" s="58"/>
      <c r="T82" s="58"/>
      <c r="U82" s="58"/>
      <c r="V82" s="256"/>
      <c r="W82" s="59"/>
      <c r="X82" s="60"/>
      <c r="Y82" s="27"/>
      <c r="Z82" s="27"/>
      <c r="AA82" s="27"/>
      <c r="AB82" s="27"/>
      <c r="AC82" s="27"/>
      <c r="AD82" s="26"/>
      <c r="AE82" s="9"/>
    </row>
    <row r="83" spans="1:31" ht="27.75" customHeight="1">
      <c r="A83" s="14">
        <v>75</v>
      </c>
      <c r="B83" s="300"/>
      <c r="C83" s="16"/>
      <c r="D83" s="257"/>
      <c r="E83" s="301"/>
      <c r="F83" s="303"/>
      <c r="G83" s="302"/>
      <c r="H83" s="18"/>
      <c r="I83" s="50"/>
      <c r="J83" s="50"/>
      <c r="K83" s="50"/>
      <c r="L83" s="50"/>
      <c r="M83" s="50"/>
      <c r="N83" s="50"/>
      <c r="O83" s="50"/>
      <c r="P83" s="50"/>
      <c r="Q83" s="57"/>
      <c r="R83" s="58"/>
      <c r="S83" s="58"/>
      <c r="T83" s="58"/>
      <c r="U83" s="58"/>
      <c r="V83" s="256"/>
      <c r="W83" s="59"/>
      <c r="X83" s="60"/>
      <c r="Y83" s="27"/>
      <c r="Z83" s="27"/>
      <c r="AA83" s="27"/>
      <c r="AB83" s="27"/>
      <c r="AC83" s="27"/>
      <c r="AD83" s="26"/>
      <c r="AE83" s="9"/>
    </row>
    <row r="84" spans="1:31" ht="27.75" customHeight="1">
      <c r="A84" s="14">
        <v>76</v>
      </c>
      <c r="B84" s="300"/>
      <c r="C84" s="16"/>
      <c r="D84" s="257"/>
      <c r="E84" s="301"/>
      <c r="F84" s="303"/>
      <c r="G84" s="302"/>
      <c r="H84" s="18"/>
      <c r="I84" s="50"/>
      <c r="J84" s="50"/>
      <c r="K84" s="50"/>
      <c r="L84" s="50"/>
      <c r="M84" s="50"/>
      <c r="N84" s="50"/>
      <c r="O84" s="50"/>
      <c r="P84" s="50"/>
      <c r="Q84" s="57"/>
      <c r="R84" s="58"/>
      <c r="S84" s="58"/>
      <c r="T84" s="58"/>
      <c r="U84" s="58"/>
      <c r="V84" s="256"/>
      <c r="W84" s="59"/>
      <c r="X84" s="60"/>
      <c r="Y84" s="27"/>
      <c r="Z84" s="27"/>
      <c r="AA84" s="27"/>
      <c r="AB84" s="27"/>
      <c r="AC84" s="27"/>
      <c r="AD84" s="26"/>
      <c r="AE84" s="9"/>
    </row>
    <row r="85" spans="1:31" ht="27.75" customHeight="1">
      <c r="A85" s="14">
        <v>77</v>
      </c>
      <c r="B85" s="300"/>
      <c r="C85" s="16"/>
      <c r="D85" s="257"/>
      <c r="E85" s="301"/>
      <c r="F85" s="303"/>
      <c r="G85" s="302"/>
      <c r="H85" s="18"/>
      <c r="I85" s="50"/>
      <c r="J85" s="50"/>
      <c r="K85" s="50"/>
      <c r="L85" s="50"/>
      <c r="M85" s="50"/>
      <c r="N85" s="50"/>
      <c r="O85" s="50"/>
      <c r="P85" s="50"/>
      <c r="Q85" s="57"/>
      <c r="R85" s="58"/>
      <c r="S85" s="58"/>
      <c r="T85" s="58"/>
      <c r="U85" s="58"/>
      <c r="V85" s="256"/>
      <c r="W85" s="59"/>
      <c r="X85" s="60"/>
      <c r="Y85" s="27"/>
      <c r="Z85" s="27"/>
      <c r="AA85" s="27"/>
      <c r="AB85" s="27"/>
      <c r="AC85" s="27"/>
      <c r="AD85" s="26"/>
      <c r="AE85" s="9"/>
    </row>
    <row r="86" spans="1:31" ht="27.75" customHeight="1">
      <c r="A86" s="14">
        <v>78</v>
      </c>
      <c r="B86" s="300"/>
      <c r="C86" s="16"/>
      <c r="D86" s="257"/>
      <c r="E86" s="301"/>
      <c r="F86" s="303"/>
      <c r="G86" s="302"/>
      <c r="H86" s="18"/>
      <c r="I86" s="50"/>
      <c r="J86" s="50"/>
      <c r="K86" s="50"/>
      <c r="L86" s="50"/>
      <c r="M86" s="50"/>
      <c r="N86" s="50"/>
      <c r="O86" s="50"/>
      <c r="P86" s="50"/>
      <c r="Q86" s="57"/>
      <c r="R86" s="58"/>
      <c r="S86" s="58"/>
      <c r="T86" s="58"/>
      <c r="U86" s="58"/>
      <c r="V86" s="256"/>
      <c r="W86" s="59"/>
      <c r="X86" s="60"/>
      <c r="Y86" s="27"/>
      <c r="Z86" s="27"/>
      <c r="AA86" s="27"/>
      <c r="AB86" s="27"/>
      <c r="AC86" s="27"/>
      <c r="AD86" s="26"/>
      <c r="AE86" s="9"/>
    </row>
    <row r="87" spans="1:31" ht="27.75" customHeight="1">
      <c r="A87" s="14">
        <v>79</v>
      </c>
      <c r="B87" s="300"/>
      <c r="C87" s="16"/>
      <c r="D87" s="257"/>
      <c r="E87" s="301"/>
      <c r="F87" s="303"/>
      <c r="G87" s="302"/>
      <c r="H87" s="18"/>
      <c r="I87" s="50"/>
      <c r="J87" s="50"/>
      <c r="K87" s="50"/>
      <c r="L87" s="50"/>
      <c r="M87" s="50"/>
      <c r="N87" s="50"/>
      <c r="O87" s="50"/>
      <c r="P87" s="50"/>
      <c r="Q87" s="57"/>
      <c r="R87" s="58"/>
      <c r="S87" s="58"/>
      <c r="T87" s="58"/>
      <c r="U87" s="58"/>
      <c r="V87" s="256"/>
      <c r="W87" s="59"/>
      <c r="X87" s="60"/>
      <c r="Y87" s="27"/>
      <c r="Z87" s="27"/>
      <c r="AA87" s="27"/>
      <c r="AB87" s="27"/>
      <c r="AC87" s="27"/>
      <c r="AD87" s="26"/>
      <c r="AE87" s="9"/>
    </row>
    <row r="88" spans="1:31" ht="27.75" customHeight="1">
      <c r="A88" s="14">
        <v>80</v>
      </c>
      <c r="B88" s="300"/>
      <c r="C88" s="16"/>
      <c r="D88" s="257"/>
      <c r="E88" s="301"/>
      <c r="F88" s="303"/>
      <c r="G88" s="302"/>
      <c r="H88" s="18"/>
      <c r="I88" s="50"/>
      <c r="J88" s="50"/>
      <c r="K88" s="50"/>
      <c r="L88" s="50"/>
      <c r="M88" s="50"/>
      <c r="N88" s="50"/>
      <c r="O88" s="50"/>
      <c r="P88" s="50"/>
      <c r="Q88" s="57"/>
      <c r="R88" s="58"/>
      <c r="S88" s="58"/>
      <c r="T88" s="58"/>
      <c r="U88" s="58"/>
      <c r="V88" s="256"/>
      <c r="W88" s="59"/>
      <c r="X88" s="60"/>
      <c r="Y88" s="27"/>
      <c r="Z88" s="27"/>
      <c r="AA88" s="27"/>
      <c r="AB88" s="27"/>
      <c r="AC88" s="27"/>
      <c r="AD88" s="26"/>
      <c r="AE88" s="9"/>
    </row>
    <row r="89" spans="1:31" ht="27.75" customHeight="1">
      <c r="A89" s="14">
        <v>81</v>
      </c>
      <c r="B89" s="300"/>
      <c r="C89" s="16"/>
      <c r="D89" s="257"/>
      <c r="E89" s="301"/>
      <c r="F89" s="303"/>
      <c r="G89" s="302"/>
      <c r="H89" s="18"/>
      <c r="I89" s="50"/>
      <c r="J89" s="50"/>
      <c r="K89" s="50"/>
      <c r="L89" s="50"/>
      <c r="M89" s="50"/>
      <c r="N89" s="50"/>
      <c r="O89" s="50"/>
      <c r="P89" s="50"/>
      <c r="Q89" s="57"/>
      <c r="R89" s="58"/>
      <c r="S89" s="58"/>
      <c r="T89" s="58"/>
      <c r="U89" s="58"/>
      <c r="V89" s="256"/>
      <c r="W89" s="59"/>
      <c r="X89" s="60"/>
      <c r="Y89" s="27"/>
      <c r="Z89" s="27"/>
      <c r="AA89" s="27"/>
      <c r="AB89" s="27"/>
      <c r="AC89" s="27"/>
      <c r="AD89" s="26"/>
      <c r="AE89" s="9"/>
    </row>
    <row r="90" spans="1:31" ht="27.75" customHeight="1">
      <c r="A90" s="14">
        <v>82</v>
      </c>
      <c r="B90" s="300"/>
      <c r="C90" s="16"/>
      <c r="D90" s="257"/>
      <c r="E90" s="301"/>
      <c r="F90" s="303"/>
      <c r="G90" s="302"/>
      <c r="H90" s="18"/>
      <c r="I90" s="50"/>
      <c r="J90" s="50"/>
      <c r="K90" s="50"/>
      <c r="L90" s="50"/>
      <c r="M90" s="50"/>
      <c r="N90" s="50"/>
      <c r="O90" s="50"/>
      <c r="P90" s="50"/>
      <c r="Q90" s="57"/>
      <c r="R90" s="58"/>
      <c r="S90" s="58"/>
      <c r="T90" s="58"/>
      <c r="U90" s="58"/>
      <c r="V90" s="256"/>
      <c r="W90" s="59"/>
      <c r="X90" s="60"/>
      <c r="Y90" s="27"/>
      <c r="Z90" s="27"/>
      <c r="AA90" s="27"/>
      <c r="AB90" s="27"/>
      <c r="AC90" s="27"/>
      <c r="AD90" s="26"/>
      <c r="AE90" s="9"/>
    </row>
    <row r="91" spans="1:31" ht="27.75" customHeight="1">
      <c r="A91" s="14">
        <v>83</v>
      </c>
      <c r="B91" s="300"/>
      <c r="C91" s="16"/>
      <c r="D91" s="257"/>
      <c r="E91" s="301"/>
      <c r="F91" s="303"/>
      <c r="G91" s="302"/>
      <c r="H91" s="18"/>
      <c r="I91" s="50"/>
      <c r="J91" s="50"/>
      <c r="K91" s="50"/>
      <c r="L91" s="50"/>
      <c r="M91" s="50"/>
      <c r="N91" s="50"/>
      <c r="O91" s="50"/>
      <c r="P91" s="50"/>
      <c r="Q91" s="57"/>
      <c r="R91" s="58"/>
      <c r="S91" s="58"/>
      <c r="T91" s="58"/>
      <c r="U91" s="58"/>
      <c r="V91" s="256"/>
      <c r="W91" s="59"/>
      <c r="X91" s="60"/>
      <c r="Y91" s="27"/>
      <c r="Z91" s="27"/>
      <c r="AA91" s="27"/>
      <c r="AB91" s="27"/>
      <c r="AC91" s="27"/>
      <c r="AD91" s="26"/>
      <c r="AE91" s="9"/>
    </row>
    <row r="92" spans="1:31" ht="27.75" customHeight="1">
      <c r="A92" s="14">
        <v>84</v>
      </c>
      <c r="B92" s="300"/>
      <c r="C92" s="16"/>
      <c r="D92" s="257"/>
      <c r="E92" s="301"/>
      <c r="F92" s="303"/>
      <c r="G92" s="302"/>
      <c r="H92" s="18"/>
      <c r="I92" s="50"/>
      <c r="J92" s="50"/>
      <c r="K92" s="50"/>
      <c r="L92" s="50"/>
      <c r="M92" s="50"/>
      <c r="N92" s="50"/>
      <c r="O92" s="50"/>
      <c r="P92" s="50"/>
      <c r="Q92" s="57"/>
      <c r="R92" s="58"/>
      <c r="S92" s="58"/>
      <c r="T92" s="58"/>
      <c r="U92" s="58"/>
      <c r="V92" s="256"/>
      <c r="W92" s="59"/>
      <c r="X92" s="60"/>
      <c r="Y92" s="27"/>
      <c r="Z92" s="27"/>
      <c r="AA92" s="27"/>
      <c r="AB92" s="27"/>
      <c r="AC92" s="27"/>
      <c r="AD92" s="26"/>
      <c r="AE92" s="9"/>
    </row>
    <row r="93" spans="1:31" ht="27.75" customHeight="1">
      <c r="A93" s="14">
        <v>85</v>
      </c>
      <c r="B93" s="300"/>
      <c r="C93" s="16"/>
      <c r="D93" s="257"/>
      <c r="E93" s="301"/>
      <c r="F93" s="303"/>
      <c r="G93" s="302"/>
      <c r="H93" s="18"/>
      <c r="I93" s="50"/>
      <c r="J93" s="50"/>
      <c r="K93" s="50"/>
      <c r="L93" s="50"/>
      <c r="M93" s="50"/>
      <c r="N93" s="50"/>
      <c r="O93" s="50"/>
      <c r="P93" s="50"/>
      <c r="Q93" s="57"/>
      <c r="R93" s="58"/>
      <c r="S93" s="58"/>
      <c r="T93" s="58"/>
      <c r="U93" s="58"/>
      <c r="V93" s="256"/>
      <c r="W93" s="59"/>
      <c r="X93" s="60"/>
      <c r="Y93" s="27"/>
      <c r="Z93" s="27"/>
      <c r="AA93" s="27"/>
      <c r="AB93" s="27"/>
      <c r="AC93" s="27"/>
      <c r="AD93" s="26"/>
      <c r="AE93" s="9"/>
    </row>
    <row r="94" spans="1:31" ht="27.75" customHeight="1">
      <c r="A94" s="14">
        <v>86</v>
      </c>
      <c r="B94" s="300"/>
      <c r="C94" s="16"/>
      <c r="D94" s="257"/>
      <c r="E94" s="301"/>
      <c r="F94" s="303"/>
      <c r="G94" s="302"/>
      <c r="H94" s="18"/>
      <c r="I94" s="50"/>
      <c r="J94" s="50"/>
      <c r="K94" s="50"/>
      <c r="L94" s="50"/>
      <c r="M94" s="50"/>
      <c r="N94" s="50"/>
      <c r="O94" s="50"/>
      <c r="P94" s="50"/>
      <c r="Q94" s="57"/>
      <c r="R94" s="58"/>
      <c r="S94" s="58"/>
      <c r="T94" s="58"/>
      <c r="U94" s="58"/>
      <c r="V94" s="256"/>
      <c r="W94" s="59"/>
      <c r="X94" s="60"/>
      <c r="Y94" s="27"/>
      <c r="Z94" s="27"/>
      <c r="AA94" s="27"/>
      <c r="AB94" s="27"/>
      <c r="AC94" s="27"/>
      <c r="AD94" s="26"/>
      <c r="AE94" s="9"/>
    </row>
    <row r="95" spans="1:31" ht="27.75" customHeight="1">
      <c r="A95" s="14">
        <v>87</v>
      </c>
      <c r="B95" s="300"/>
      <c r="C95" s="16"/>
      <c r="D95" s="257"/>
      <c r="E95" s="301"/>
      <c r="F95" s="303"/>
      <c r="G95" s="302"/>
      <c r="H95" s="18"/>
      <c r="I95" s="50"/>
      <c r="J95" s="50"/>
      <c r="K95" s="50"/>
      <c r="L95" s="50"/>
      <c r="M95" s="50"/>
      <c r="N95" s="50"/>
      <c r="O95" s="50"/>
      <c r="P95" s="50"/>
      <c r="Q95" s="57"/>
      <c r="R95" s="58"/>
      <c r="S95" s="58"/>
      <c r="T95" s="58"/>
      <c r="U95" s="58"/>
      <c r="V95" s="256"/>
      <c r="W95" s="59"/>
      <c r="X95" s="60"/>
      <c r="Y95" s="27"/>
      <c r="Z95" s="27"/>
      <c r="AA95" s="27"/>
      <c r="AB95" s="27"/>
      <c r="AC95" s="27"/>
      <c r="AD95" s="26"/>
      <c r="AE95" s="9"/>
    </row>
    <row r="96" spans="1:31" ht="27.75" customHeight="1">
      <c r="A96" s="14">
        <v>88</v>
      </c>
      <c r="B96" s="300"/>
      <c r="C96" s="16"/>
      <c r="D96" s="257"/>
      <c r="E96" s="301"/>
      <c r="F96" s="303"/>
      <c r="G96" s="302"/>
      <c r="H96" s="18"/>
      <c r="I96" s="50"/>
      <c r="J96" s="50"/>
      <c r="K96" s="50"/>
      <c r="L96" s="50"/>
      <c r="M96" s="50"/>
      <c r="N96" s="50"/>
      <c r="O96" s="50"/>
      <c r="P96" s="50"/>
      <c r="Q96" s="57"/>
      <c r="R96" s="58"/>
      <c r="S96" s="58"/>
      <c r="T96" s="58"/>
      <c r="U96" s="58"/>
      <c r="V96" s="256"/>
      <c r="W96" s="59"/>
      <c r="X96" s="60"/>
      <c r="Y96" s="27"/>
      <c r="Z96" s="27"/>
      <c r="AA96" s="27"/>
      <c r="AB96" s="27"/>
      <c r="AC96" s="27"/>
      <c r="AD96" s="26"/>
      <c r="AE96" s="9"/>
    </row>
    <row r="97" spans="1:31" ht="27.75" customHeight="1">
      <c r="A97" s="14">
        <v>89</v>
      </c>
      <c r="B97" s="300"/>
      <c r="C97" s="16"/>
      <c r="D97" s="257"/>
      <c r="E97" s="301"/>
      <c r="F97" s="303"/>
      <c r="G97" s="302"/>
      <c r="H97" s="18"/>
      <c r="I97" s="50"/>
      <c r="J97" s="50"/>
      <c r="K97" s="50"/>
      <c r="L97" s="50"/>
      <c r="M97" s="50"/>
      <c r="N97" s="50"/>
      <c r="O97" s="50"/>
      <c r="P97" s="50"/>
      <c r="Q97" s="57"/>
      <c r="R97" s="58"/>
      <c r="S97" s="58"/>
      <c r="T97" s="58"/>
      <c r="U97" s="58"/>
      <c r="V97" s="256"/>
      <c r="W97" s="59"/>
      <c r="X97" s="60"/>
      <c r="Y97" s="27"/>
      <c r="Z97" s="27"/>
      <c r="AA97" s="27"/>
      <c r="AB97" s="27"/>
      <c r="AC97" s="27"/>
      <c r="AD97" s="26"/>
      <c r="AE97" s="9"/>
    </row>
    <row r="98" spans="1:31" ht="27.75" customHeight="1">
      <c r="A98" s="14">
        <v>90</v>
      </c>
      <c r="B98" s="300"/>
      <c r="C98" s="16"/>
      <c r="D98" s="257"/>
      <c r="E98" s="301"/>
      <c r="F98" s="303"/>
      <c r="G98" s="302"/>
      <c r="H98" s="18"/>
      <c r="I98" s="50"/>
      <c r="J98" s="50"/>
      <c r="K98" s="50"/>
      <c r="L98" s="50"/>
      <c r="M98" s="50"/>
      <c r="N98" s="50"/>
      <c r="O98" s="50"/>
      <c r="P98" s="50"/>
      <c r="Q98" s="57"/>
      <c r="R98" s="58"/>
      <c r="S98" s="58"/>
      <c r="T98" s="58"/>
      <c r="U98" s="58"/>
      <c r="V98" s="256"/>
      <c r="W98" s="59"/>
      <c r="X98" s="60"/>
      <c r="Y98" s="27"/>
      <c r="Z98" s="27"/>
      <c r="AA98" s="27"/>
      <c r="AB98" s="27"/>
      <c r="AC98" s="27"/>
      <c r="AD98" s="26"/>
      <c r="AE98" s="9"/>
    </row>
    <row r="99" spans="1:31" ht="27.75" customHeight="1">
      <c r="A99" s="14">
        <v>91</v>
      </c>
      <c r="B99" s="300"/>
      <c r="C99" s="16"/>
      <c r="D99" s="257"/>
      <c r="E99" s="301"/>
      <c r="F99" s="303"/>
      <c r="G99" s="302"/>
      <c r="H99" s="18"/>
      <c r="I99" s="50"/>
      <c r="J99" s="50"/>
      <c r="K99" s="50"/>
      <c r="L99" s="50"/>
      <c r="M99" s="50"/>
      <c r="N99" s="50"/>
      <c r="O99" s="50"/>
      <c r="P99" s="50"/>
      <c r="Q99" s="57"/>
      <c r="R99" s="58"/>
      <c r="S99" s="58"/>
      <c r="T99" s="58"/>
      <c r="U99" s="58"/>
      <c r="V99" s="256"/>
      <c r="W99" s="59"/>
      <c r="X99" s="60"/>
      <c r="Y99" s="27"/>
      <c r="Z99" s="27"/>
      <c r="AA99" s="27"/>
      <c r="AB99" s="27"/>
      <c r="AC99" s="27"/>
      <c r="AD99" s="26"/>
      <c r="AE99" s="9"/>
    </row>
    <row r="100" spans="1:31" ht="27.75" customHeight="1">
      <c r="A100" s="14">
        <v>92</v>
      </c>
      <c r="B100" s="300"/>
      <c r="C100" s="16"/>
      <c r="D100" s="257"/>
      <c r="E100" s="301"/>
      <c r="F100" s="303"/>
      <c r="G100" s="302"/>
      <c r="H100" s="18"/>
      <c r="I100" s="50"/>
      <c r="J100" s="50"/>
      <c r="K100" s="50"/>
      <c r="L100" s="50"/>
      <c r="M100" s="50"/>
      <c r="N100" s="50"/>
      <c r="O100" s="50"/>
      <c r="P100" s="50"/>
      <c r="Q100" s="57"/>
      <c r="R100" s="58"/>
      <c r="S100" s="58"/>
      <c r="T100" s="58"/>
      <c r="U100" s="58"/>
      <c r="V100" s="256"/>
      <c r="W100" s="59"/>
      <c r="X100" s="60"/>
      <c r="Y100" s="27"/>
      <c r="Z100" s="27"/>
      <c r="AA100" s="27"/>
      <c r="AB100" s="27"/>
      <c r="AC100" s="27"/>
      <c r="AD100" s="26"/>
      <c r="AE100" s="9"/>
    </row>
    <row r="101" spans="1:31" ht="27.75" customHeight="1">
      <c r="A101" s="14">
        <v>93</v>
      </c>
      <c r="B101" s="300"/>
      <c r="C101" s="16"/>
      <c r="D101" s="257"/>
      <c r="E101" s="301"/>
      <c r="F101" s="303"/>
      <c r="G101" s="302"/>
      <c r="H101" s="18"/>
      <c r="I101" s="50"/>
      <c r="J101" s="50"/>
      <c r="K101" s="50"/>
      <c r="L101" s="50"/>
      <c r="M101" s="50"/>
      <c r="N101" s="50"/>
      <c r="O101" s="50"/>
      <c r="P101" s="50"/>
      <c r="Q101" s="57"/>
      <c r="R101" s="58"/>
      <c r="S101" s="58"/>
      <c r="T101" s="58"/>
      <c r="U101" s="58"/>
      <c r="V101" s="256"/>
      <c r="W101" s="59"/>
      <c r="X101" s="60"/>
      <c r="Y101" s="27"/>
      <c r="Z101" s="27"/>
      <c r="AA101" s="27"/>
      <c r="AB101" s="27"/>
      <c r="AC101" s="27"/>
      <c r="AD101" s="26"/>
      <c r="AE101" s="9"/>
    </row>
    <row r="102" spans="1:31" ht="27.75" customHeight="1">
      <c r="A102" s="14">
        <v>94</v>
      </c>
      <c r="B102" s="300"/>
      <c r="C102" s="16"/>
      <c r="D102" s="257"/>
      <c r="E102" s="301"/>
      <c r="F102" s="303"/>
      <c r="G102" s="302"/>
      <c r="H102" s="18"/>
      <c r="I102" s="50"/>
      <c r="J102" s="50"/>
      <c r="K102" s="50"/>
      <c r="L102" s="50"/>
      <c r="M102" s="50"/>
      <c r="N102" s="50"/>
      <c r="O102" s="50"/>
      <c r="P102" s="50"/>
      <c r="Q102" s="57"/>
      <c r="R102" s="58"/>
      <c r="S102" s="58"/>
      <c r="T102" s="58"/>
      <c r="U102" s="58"/>
      <c r="V102" s="256"/>
      <c r="W102" s="59"/>
      <c r="X102" s="60"/>
      <c r="Y102" s="27"/>
      <c r="Z102" s="27"/>
      <c r="AA102" s="27"/>
      <c r="AB102" s="27"/>
      <c r="AC102" s="27"/>
      <c r="AD102" s="26"/>
      <c r="AE102" s="9"/>
    </row>
    <row r="103" spans="1:31" ht="27.75" customHeight="1">
      <c r="A103" s="14">
        <v>95</v>
      </c>
      <c r="B103" s="300"/>
      <c r="C103" s="16"/>
      <c r="D103" s="257"/>
      <c r="E103" s="301"/>
      <c r="F103" s="303"/>
      <c r="G103" s="302"/>
      <c r="H103" s="18"/>
      <c r="I103" s="50"/>
      <c r="J103" s="50"/>
      <c r="K103" s="50"/>
      <c r="L103" s="50"/>
      <c r="M103" s="50"/>
      <c r="N103" s="50"/>
      <c r="O103" s="50"/>
      <c r="P103" s="50"/>
      <c r="Q103" s="57"/>
      <c r="R103" s="58"/>
      <c r="S103" s="58"/>
      <c r="T103" s="58"/>
      <c r="U103" s="58"/>
      <c r="V103" s="256"/>
      <c r="W103" s="59"/>
      <c r="X103" s="60"/>
      <c r="Y103" s="27"/>
      <c r="Z103" s="27"/>
      <c r="AA103" s="27"/>
      <c r="AB103" s="27"/>
      <c r="AC103" s="27"/>
      <c r="AD103" s="26"/>
      <c r="AE103" s="9"/>
    </row>
    <row r="104" spans="1:31" ht="27.75" customHeight="1">
      <c r="A104" s="14">
        <v>96</v>
      </c>
      <c r="B104" s="300"/>
      <c r="C104" s="16"/>
      <c r="D104" s="257"/>
      <c r="E104" s="301"/>
      <c r="F104" s="303"/>
      <c r="G104" s="302"/>
      <c r="H104" s="18"/>
      <c r="I104" s="50"/>
      <c r="J104" s="50"/>
      <c r="K104" s="50"/>
      <c r="L104" s="50"/>
      <c r="M104" s="50"/>
      <c r="N104" s="50"/>
      <c r="O104" s="50"/>
      <c r="P104" s="50"/>
      <c r="Q104" s="57"/>
      <c r="R104" s="58"/>
      <c r="S104" s="58"/>
      <c r="T104" s="58"/>
      <c r="U104" s="58"/>
      <c r="V104" s="256"/>
      <c r="W104" s="59"/>
      <c r="X104" s="60"/>
      <c r="Y104" s="27"/>
      <c r="Z104" s="27"/>
      <c r="AA104" s="27"/>
      <c r="AB104" s="27"/>
      <c r="AC104" s="27"/>
      <c r="AD104" s="26"/>
      <c r="AE104" s="9"/>
    </row>
    <row r="105" spans="1:31" ht="27.75" customHeight="1">
      <c r="A105" s="14">
        <v>97</v>
      </c>
      <c r="B105" s="300"/>
      <c r="C105" s="16"/>
      <c r="D105" s="257"/>
      <c r="E105" s="301"/>
      <c r="F105" s="303"/>
      <c r="G105" s="302"/>
      <c r="H105" s="18"/>
      <c r="I105" s="50"/>
      <c r="J105" s="50"/>
      <c r="K105" s="50"/>
      <c r="L105" s="50"/>
      <c r="M105" s="50"/>
      <c r="N105" s="50"/>
      <c r="O105" s="50"/>
      <c r="P105" s="50"/>
      <c r="Q105" s="57"/>
      <c r="R105" s="58"/>
      <c r="S105" s="58"/>
      <c r="T105" s="58"/>
      <c r="U105" s="58"/>
      <c r="V105" s="256"/>
      <c r="W105" s="59"/>
      <c r="X105" s="60"/>
      <c r="Y105" s="27"/>
      <c r="Z105" s="27"/>
      <c r="AA105" s="27"/>
      <c r="AB105" s="27"/>
      <c r="AC105" s="27"/>
      <c r="AD105" s="26"/>
      <c r="AE105" s="9"/>
    </row>
    <row r="106" spans="1:31" ht="27.75" customHeight="1">
      <c r="A106" s="14">
        <v>98</v>
      </c>
      <c r="B106" s="300"/>
      <c r="C106" s="16"/>
      <c r="D106" s="257"/>
      <c r="E106" s="301"/>
      <c r="F106" s="303"/>
      <c r="G106" s="302"/>
      <c r="H106" s="18"/>
      <c r="I106" s="50"/>
      <c r="J106" s="50"/>
      <c r="K106" s="50"/>
      <c r="L106" s="50"/>
      <c r="M106" s="50"/>
      <c r="N106" s="50"/>
      <c r="O106" s="50"/>
      <c r="P106" s="50"/>
      <c r="Q106" s="57"/>
      <c r="R106" s="58"/>
      <c r="S106" s="58"/>
      <c r="T106" s="58"/>
      <c r="U106" s="58"/>
      <c r="V106" s="256"/>
      <c r="W106" s="59"/>
      <c r="X106" s="60"/>
      <c r="Y106" s="27"/>
      <c r="Z106" s="27"/>
      <c r="AA106" s="27"/>
      <c r="AB106" s="27"/>
      <c r="AC106" s="27"/>
      <c r="AD106" s="26"/>
      <c r="AE106" s="9"/>
    </row>
    <row r="107" spans="1:31" ht="27.75" customHeight="1">
      <c r="A107" s="14">
        <v>99</v>
      </c>
      <c r="B107" s="300"/>
      <c r="C107" s="16"/>
      <c r="D107" s="257"/>
      <c r="E107" s="301"/>
      <c r="F107" s="303"/>
      <c r="G107" s="302"/>
      <c r="H107" s="18"/>
      <c r="I107" s="50"/>
      <c r="J107" s="50"/>
      <c r="K107" s="50"/>
      <c r="L107" s="50"/>
      <c r="M107" s="50"/>
      <c r="N107" s="50"/>
      <c r="O107" s="50"/>
      <c r="P107" s="50"/>
      <c r="Q107" s="57"/>
      <c r="R107" s="58"/>
      <c r="S107" s="58"/>
      <c r="T107" s="58"/>
      <c r="U107" s="58"/>
      <c r="V107" s="256"/>
      <c r="W107" s="59"/>
      <c r="X107" s="60"/>
      <c r="Y107" s="27"/>
      <c r="Z107" s="27"/>
      <c r="AA107" s="27"/>
      <c r="AB107" s="27"/>
      <c r="AC107" s="27"/>
      <c r="AD107" s="26"/>
      <c r="AE107" s="9"/>
    </row>
    <row r="108" spans="1:31" ht="27.75" customHeight="1">
      <c r="A108" s="14">
        <v>100</v>
      </c>
      <c r="B108" s="300"/>
      <c r="C108" s="16"/>
      <c r="D108" s="257"/>
      <c r="E108" s="301"/>
      <c r="F108" s="303"/>
      <c r="G108" s="302"/>
      <c r="H108" s="18"/>
      <c r="I108" s="50"/>
      <c r="J108" s="50"/>
      <c r="K108" s="50"/>
      <c r="L108" s="50"/>
      <c r="M108" s="50"/>
      <c r="N108" s="50"/>
      <c r="O108" s="50"/>
      <c r="P108" s="50"/>
      <c r="Q108" s="57"/>
      <c r="R108" s="58"/>
      <c r="S108" s="58"/>
      <c r="T108" s="58"/>
      <c r="U108" s="58"/>
      <c r="V108" s="256"/>
      <c r="W108" s="59"/>
      <c r="X108" s="60"/>
      <c r="Y108" s="27"/>
      <c r="Z108" s="27"/>
      <c r="AA108" s="27"/>
      <c r="AB108" s="27"/>
      <c r="AC108" s="27"/>
      <c r="AD108" s="26"/>
      <c r="AE108" s="9"/>
    </row>
    <row r="109" spans="1:31" ht="27.75" customHeight="1">
      <c r="A109" s="14">
        <v>101</v>
      </c>
      <c r="B109" s="300"/>
      <c r="C109" s="16"/>
      <c r="D109" s="257"/>
      <c r="E109" s="301"/>
      <c r="F109" s="303"/>
      <c r="G109" s="302"/>
      <c r="H109" s="18"/>
      <c r="I109" s="50"/>
      <c r="J109" s="50"/>
      <c r="K109" s="50"/>
      <c r="L109" s="50"/>
      <c r="M109" s="50"/>
      <c r="N109" s="50"/>
      <c r="O109" s="50"/>
      <c r="P109" s="50"/>
      <c r="Q109" s="57"/>
      <c r="R109" s="58"/>
      <c r="S109" s="58"/>
      <c r="T109" s="58"/>
      <c r="U109" s="58"/>
      <c r="V109" s="256"/>
      <c r="W109" s="59"/>
      <c r="X109" s="60"/>
      <c r="Y109" s="27"/>
      <c r="Z109" s="27"/>
      <c r="AA109" s="27"/>
      <c r="AB109" s="27"/>
      <c r="AC109" s="27"/>
      <c r="AD109" s="26"/>
      <c r="AE109" s="9"/>
    </row>
    <row r="110" spans="1:31" ht="27.75" customHeight="1">
      <c r="A110" s="14">
        <v>102</v>
      </c>
      <c r="B110" s="300"/>
      <c r="C110" s="16"/>
      <c r="D110" s="257"/>
      <c r="E110" s="301"/>
      <c r="F110" s="303"/>
      <c r="G110" s="302"/>
      <c r="H110" s="18"/>
      <c r="I110" s="50"/>
      <c r="J110" s="50"/>
      <c r="K110" s="50"/>
      <c r="L110" s="50"/>
      <c r="M110" s="50"/>
      <c r="N110" s="50"/>
      <c r="O110" s="50"/>
      <c r="P110" s="50"/>
      <c r="Q110" s="57"/>
      <c r="R110" s="58"/>
      <c r="S110" s="58"/>
      <c r="T110" s="58"/>
      <c r="U110" s="58"/>
      <c r="V110" s="256"/>
      <c r="W110" s="59"/>
      <c r="X110" s="60"/>
      <c r="Y110" s="27"/>
      <c r="Z110" s="27"/>
      <c r="AA110" s="27"/>
      <c r="AB110" s="27"/>
      <c r="AC110" s="27"/>
      <c r="AD110" s="26"/>
      <c r="AE110" s="9"/>
    </row>
    <row r="111" spans="1:31" ht="27.75" customHeight="1">
      <c r="A111" s="14">
        <v>103</v>
      </c>
      <c r="B111" s="300"/>
      <c r="C111" s="16"/>
      <c r="D111" s="257"/>
      <c r="E111" s="301"/>
      <c r="F111" s="303"/>
      <c r="G111" s="302"/>
      <c r="H111" s="18"/>
      <c r="I111" s="50"/>
      <c r="J111" s="50"/>
      <c r="K111" s="50"/>
      <c r="L111" s="50"/>
      <c r="M111" s="50"/>
      <c r="N111" s="50"/>
      <c r="O111" s="50"/>
      <c r="P111" s="50"/>
      <c r="Q111" s="57"/>
      <c r="R111" s="58"/>
      <c r="S111" s="58"/>
      <c r="T111" s="58"/>
      <c r="U111" s="58"/>
      <c r="V111" s="256"/>
      <c r="W111" s="59"/>
      <c r="X111" s="60"/>
      <c r="Y111" s="27"/>
      <c r="Z111" s="27"/>
      <c r="AA111" s="27"/>
      <c r="AB111" s="27"/>
      <c r="AC111" s="27"/>
      <c r="AD111" s="26"/>
      <c r="AE111" s="9"/>
    </row>
    <row r="112" spans="1:31" ht="27.75" customHeight="1">
      <c r="A112" s="14">
        <v>104</v>
      </c>
      <c r="B112" s="300"/>
      <c r="C112" s="16"/>
      <c r="D112" s="257"/>
      <c r="E112" s="301"/>
      <c r="F112" s="303"/>
      <c r="G112" s="302"/>
      <c r="H112" s="18"/>
      <c r="I112" s="50"/>
      <c r="J112" s="50"/>
      <c r="K112" s="50"/>
      <c r="L112" s="50"/>
      <c r="M112" s="50"/>
      <c r="N112" s="50"/>
      <c r="O112" s="50"/>
      <c r="P112" s="50"/>
      <c r="Q112" s="57"/>
      <c r="R112" s="58"/>
      <c r="S112" s="58"/>
      <c r="T112" s="58"/>
      <c r="U112" s="58"/>
      <c r="V112" s="256"/>
      <c r="W112" s="59"/>
      <c r="X112" s="60"/>
      <c r="Y112" s="27"/>
      <c r="Z112" s="27"/>
      <c r="AA112" s="27"/>
      <c r="AB112" s="27"/>
      <c r="AC112" s="27"/>
      <c r="AD112" s="26"/>
      <c r="AE112" s="9"/>
    </row>
    <row r="113" spans="1:31" ht="27.75" customHeight="1">
      <c r="A113" s="14">
        <v>105</v>
      </c>
      <c r="B113" s="300"/>
      <c r="C113" s="16"/>
      <c r="D113" s="257"/>
      <c r="E113" s="301"/>
      <c r="F113" s="303"/>
      <c r="G113" s="302"/>
      <c r="H113" s="18"/>
      <c r="I113" s="50"/>
      <c r="J113" s="50"/>
      <c r="K113" s="50"/>
      <c r="L113" s="50"/>
      <c r="M113" s="50"/>
      <c r="N113" s="50"/>
      <c r="O113" s="50"/>
      <c r="P113" s="50"/>
      <c r="Q113" s="57"/>
      <c r="R113" s="58"/>
      <c r="S113" s="58"/>
      <c r="T113" s="58"/>
      <c r="U113" s="58"/>
      <c r="V113" s="256"/>
      <c r="W113" s="59"/>
      <c r="X113" s="60"/>
      <c r="Y113" s="27"/>
      <c r="Z113" s="27"/>
      <c r="AA113" s="27"/>
      <c r="AB113" s="27"/>
      <c r="AC113" s="27"/>
      <c r="AD113" s="26"/>
      <c r="AE113" s="9"/>
    </row>
    <row r="114" spans="1:31" ht="27.75" customHeight="1">
      <c r="A114" s="14">
        <v>106</v>
      </c>
      <c r="B114" s="300"/>
      <c r="C114" s="16"/>
      <c r="D114" s="257"/>
      <c r="E114" s="301"/>
      <c r="F114" s="303"/>
      <c r="G114" s="302"/>
      <c r="H114" s="18"/>
      <c r="I114" s="50"/>
      <c r="J114" s="50"/>
      <c r="K114" s="50"/>
      <c r="L114" s="50"/>
      <c r="M114" s="50"/>
      <c r="N114" s="50"/>
      <c r="O114" s="50"/>
      <c r="P114" s="50"/>
      <c r="Q114" s="57"/>
      <c r="R114" s="58"/>
      <c r="S114" s="58"/>
      <c r="T114" s="58"/>
      <c r="U114" s="58"/>
      <c r="V114" s="256"/>
      <c r="W114" s="59"/>
      <c r="X114" s="60"/>
      <c r="Y114" s="27"/>
      <c r="Z114" s="27"/>
      <c r="AA114" s="27"/>
      <c r="AB114" s="27"/>
      <c r="AC114" s="27"/>
      <c r="AD114" s="26"/>
      <c r="AE114" s="9"/>
    </row>
    <row r="115" spans="1:31" ht="27.75" customHeight="1">
      <c r="A115" s="14">
        <v>107</v>
      </c>
      <c r="B115" s="300"/>
      <c r="C115" s="16"/>
      <c r="D115" s="257"/>
      <c r="E115" s="301"/>
      <c r="F115" s="303"/>
      <c r="G115" s="302"/>
      <c r="H115" s="18"/>
      <c r="I115" s="50"/>
      <c r="J115" s="50"/>
      <c r="K115" s="50"/>
      <c r="L115" s="50"/>
      <c r="M115" s="50"/>
      <c r="N115" s="50"/>
      <c r="O115" s="50"/>
      <c r="P115" s="50"/>
      <c r="Q115" s="57"/>
      <c r="R115" s="58"/>
      <c r="S115" s="58"/>
      <c r="T115" s="58"/>
      <c r="U115" s="58"/>
      <c r="V115" s="256"/>
      <c r="W115" s="59"/>
      <c r="X115" s="60"/>
      <c r="Y115" s="27"/>
      <c r="Z115" s="27"/>
      <c r="AA115" s="27"/>
      <c r="AB115" s="27"/>
      <c r="AC115" s="27"/>
      <c r="AD115" s="26"/>
      <c r="AE115" s="9"/>
    </row>
    <row r="116" spans="1:31" ht="27.75" customHeight="1">
      <c r="A116" s="14">
        <v>108</v>
      </c>
      <c r="B116" s="300"/>
      <c r="C116" s="16"/>
      <c r="D116" s="257"/>
      <c r="E116" s="301"/>
      <c r="F116" s="303"/>
      <c r="G116" s="302"/>
      <c r="H116" s="18"/>
      <c r="I116" s="50"/>
      <c r="J116" s="50"/>
      <c r="K116" s="50"/>
      <c r="L116" s="50"/>
      <c r="M116" s="50"/>
      <c r="N116" s="50"/>
      <c r="O116" s="50"/>
      <c r="P116" s="50"/>
      <c r="Q116" s="57"/>
      <c r="R116" s="58"/>
      <c r="S116" s="58"/>
      <c r="T116" s="58"/>
      <c r="U116" s="58"/>
      <c r="V116" s="256"/>
      <c r="W116" s="59"/>
      <c r="X116" s="60"/>
      <c r="Y116" s="27"/>
      <c r="Z116" s="27"/>
      <c r="AA116" s="27"/>
      <c r="AB116" s="27"/>
      <c r="AC116" s="27"/>
      <c r="AD116" s="26"/>
      <c r="AE116" s="9"/>
    </row>
    <row r="117" spans="1:31" ht="27.75" customHeight="1">
      <c r="A117" s="14">
        <v>109</v>
      </c>
      <c r="B117" s="300"/>
      <c r="C117" s="16"/>
      <c r="D117" s="257"/>
      <c r="E117" s="301"/>
      <c r="F117" s="303"/>
      <c r="G117" s="302"/>
      <c r="H117" s="18"/>
      <c r="I117" s="50"/>
      <c r="J117" s="50"/>
      <c r="K117" s="50"/>
      <c r="L117" s="50"/>
      <c r="M117" s="50"/>
      <c r="N117" s="50"/>
      <c r="O117" s="50"/>
      <c r="P117" s="50"/>
      <c r="Q117" s="57"/>
      <c r="R117" s="58"/>
      <c r="S117" s="58"/>
      <c r="T117" s="58"/>
      <c r="U117" s="58"/>
      <c r="V117" s="256"/>
      <c r="W117" s="59"/>
      <c r="X117" s="60"/>
      <c r="Y117" s="27"/>
      <c r="Z117" s="27"/>
      <c r="AA117" s="27"/>
      <c r="AB117" s="27"/>
      <c r="AC117" s="27"/>
      <c r="AD117" s="26"/>
      <c r="AE117" s="9"/>
    </row>
    <row r="118" spans="1:31" ht="27.75" customHeight="1">
      <c r="A118" s="14">
        <v>110</v>
      </c>
      <c r="B118" s="300"/>
      <c r="C118" s="16"/>
      <c r="D118" s="257"/>
      <c r="E118" s="301"/>
      <c r="F118" s="303"/>
      <c r="G118" s="302"/>
      <c r="H118" s="18"/>
      <c r="I118" s="50"/>
      <c r="J118" s="50"/>
      <c r="K118" s="50"/>
      <c r="L118" s="50"/>
      <c r="M118" s="50"/>
      <c r="N118" s="50"/>
      <c r="O118" s="50"/>
      <c r="P118" s="50"/>
      <c r="Q118" s="57"/>
      <c r="R118" s="58"/>
      <c r="S118" s="58"/>
      <c r="T118" s="58"/>
      <c r="U118" s="58"/>
      <c r="V118" s="256"/>
      <c r="W118" s="59"/>
      <c r="X118" s="60"/>
      <c r="Y118" s="27"/>
      <c r="Z118" s="27"/>
      <c r="AA118" s="27"/>
      <c r="AB118" s="27"/>
      <c r="AC118" s="27"/>
      <c r="AD118" s="26"/>
      <c r="AE118" s="9"/>
    </row>
    <row r="119" spans="1:31" ht="27.75" customHeight="1">
      <c r="A119" s="14">
        <v>111</v>
      </c>
      <c r="B119" s="300"/>
      <c r="C119" s="16"/>
      <c r="D119" s="257"/>
      <c r="E119" s="301"/>
      <c r="F119" s="303"/>
      <c r="G119" s="302"/>
      <c r="H119" s="18"/>
      <c r="I119" s="50"/>
      <c r="J119" s="50"/>
      <c r="K119" s="50"/>
      <c r="L119" s="50"/>
      <c r="M119" s="50"/>
      <c r="N119" s="50"/>
      <c r="O119" s="50"/>
      <c r="P119" s="50"/>
      <c r="Q119" s="57"/>
      <c r="R119" s="58"/>
      <c r="S119" s="58"/>
      <c r="T119" s="58"/>
      <c r="U119" s="58"/>
      <c r="V119" s="256"/>
      <c r="W119" s="59"/>
      <c r="X119" s="60"/>
      <c r="Y119" s="27"/>
      <c r="Z119" s="27"/>
      <c r="AA119" s="27"/>
      <c r="AB119" s="27"/>
      <c r="AC119" s="27"/>
      <c r="AD119" s="26"/>
      <c r="AE119" s="9"/>
    </row>
    <row r="120" spans="1:31" ht="27.75" customHeight="1">
      <c r="A120" s="14">
        <v>112</v>
      </c>
      <c r="B120" s="300"/>
      <c r="C120" s="16"/>
      <c r="D120" s="257"/>
      <c r="E120" s="301"/>
      <c r="F120" s="303"/>
      <c r="G120" s="302"/>
      <c r="H120" s="18"/>
      <c r="I120" s="50"/>
      <c r="J120" s="50"/>
      <c r="K120" s="50"/>
      <c r="L120" s="50"/>
      <c r="M120" s="50"/>
      <c r="N120" s="50"/>
      <c r="O120" s="50"/>
      <c r="P120" s="50"/>
      <c r="Q120" s="57"/>
      <c r="R120" s="58"/>
      <c r="S120" s="58"/>
      <c r="T120" s="58"/>
      <c r="U120" s="58"/>
      <c r="V120" s="256"/>
      <c r="W120" s="59"/>
      <c r="X120" s="60"/>
      <c r="Y120" s="27"/>
      <c r="Z120" s="27"/>
      <c r="AA120" s="27"/>
      <c r="AB120" s="27"/>
      <c r="AC120" s="27"/>
      <c r="AD120" s="26"/>
      <c r="AE120" s="9"/>
    </row>
    <row r="121" spans="1:31" ht="27.75" customHeight="1">
      <c r="A121" s="14">
        <v>113</v>
      </c>
      <c r="B121" s="300"/>
      <c r="C121" s="16"/>
      <c r="D121" s="257"/>
      <c r="E121" s="301"/>
      <c r="F121" s="303"/>
      <c r="G121" s="302"/>
      <c r="H121" s="18"/>
      <c r="I121" s="50"/>
      <c r="J121" s="50"/>
      <c r="K121" s="50"/>
      <c r="L121" s="50"/>
      <c r="M121" s="50"/>
      <c r="N121" s="50"/>
      <c r="O121" s="50"/>
      <c r="P121" s="50"/>
      <c r="Q121" s="57"/>
      <c r="R121" s="58"/>
      <c r="S121" s="58"/>
      <c r="T121" s="58"/>
      <c r="U121" s="58"/>
      <c r="V121" s="256"/>
      <c r="W121" s="59"/>
      <c r="X121" s="60"/>
      <c r="Y121" s="27"/>
      <c r="Z121" s="27"/>
      <c r="AA121" s="27"/>
      <c r="AB121" s="27"/>
      <c r="AC121" s="27"/>
      <c r="AD121" s="26"/>
      <c r="AE121" s="9"/>
    </row>
    <row r="122" spans="1:31" ht="27.75" customHeight="1">
      <c r="A122" s="14">
        <v>114</v>
      </c>
      <c r="B122" s="300"/>
      <c r="C122" s="16"/>
      <c r="D122" s="257"/>
      <c r="E122" s="301"/>
      <c r="F122" s="303"/>
      <c r="G122" s="302"/>
      <c r="H122" s="18"/>
      <c r="I122" s="50"/>
      <c r="J122" s="50"/>
      <c r="K122" s="50"/>
      <c r="L122" s="50"/>
      <c r="M122" s="50"/>
      <c r="N122" s="50"/>
      <c r="O122" s="50"/>
      <c r="P122" s="50"/>
      <c r="Q122" s="57"/>
      <c r="R122" s="58"/>
      <c r="S122" s="58"/>
      <c r="T122" s="58"/>
      <c r="U122" s="58"/>
      <c r="V122" s="256"/>
      <c r="W122" s="59"/>
      <c r="X122" s="60"/>
      <c r="Y122" s="27"/>
      <c r="Z122" s="27"/>
      <c r="AA122" s="27"/>
      <c r="AB122" s="27"/>
      <c r="AC122" s="27"/>
      <c r="AD122" s="26"/>
      <c r="AE122" s="9"/>
    </row>
    <row r="123" spans="1:31" ht="27.75" customHeight="1">
      <c r="A123" s="14">
        <v>115</v>
      </c>
      <c r="B123" s="300"/>
      <c r="C123" s="16"/>
      <c r="D123" s="257"/>
      <c r="E123" s="301"/>
      <c r="F123" s="303"/>
      <c r="G123" s="302"/>
      <c r="H123" s="18"/>
      <c r="I123" s="50"/>
      <c r="J123" s="50"/>
      <c r="K123" s="50"/>
      <c r="L123" s="50"/>
      <c r="M123" s="50"/>
      <c r="N123" s="50"/>
      <c r="O123" s="50"/>
      <c r="P123" s="50"/>
      <c r="Q123" s="57"/>
      <c r="R123" s="58"/>
      <c r="S123" s="58"/>
      <c r="T123" s="58"/>
      <c r="U123" s="58"/>
      <c r="V123" s="256"/>
      <c r="W123" s="59"/>
      <c r="X123" s="60"/>
      <c r="Y123" s="27"/>
      <c r="Z123" s="27"/>
      <c r="AA123" s="27"/>
      <c r="AB123" s="27"/>
      <c r="AC123" s="27"/>
      <c r="AD123" s="26"/>
      <c r="AE123" s="9"/>
    </row>
    <row r="124" spans="1:31" ht="27.75" customHeight="1">
      <c r="A124" s="14">
        <v>116</v>
      </c>
      <c r="B124" s="300"/>
      <c r="C124" s="16"/>
      <c r="D124" s="257"/>
      <c r="E124" s="301"/>
      <c r="F124" s="303"/>
      <c r="G124" s="302"/>
      <c r="H124" s="18"/>
      <c r="I124" s="50"/>
      <c r="J124" s="50"/>
      <c r="K124" s="50"/>
      <c r="L124" s="50"/>
      <c r="M124" s="50"/>
      <c r="N124" s="50"/>
      <c r="O124" s="50"/>
      <c r="P124" s="50"/>
      <c r="Q124" s="57"/>
      <c r="R124" s="58"/>
      <c r="S124" s="58"/>
      <c r="T124" s="58"/>
      <c r="U124" s="58"/>
      <c r="V124" s="256"/>
      <c r="W124" s="59"/>
      <c r="X124" s="60"/>
      <c r="Y124" s="27"/>
      <c r="Z124" s="27"/>
      <c r="AA124" s="27"/>
      <c r="AB124" s="27"/>
      <c r="AC124" s="27"/>
      <c r="AD124" s="26"/>
      <c r="AE124" s="9"/>
    </row>
    <row r="125" spans="1:31" ht="27.75" customHeight="1">
      <c r="A125" s="14">
        <v>117</v>
      </c>
      <c r="B125" s="300"/>
      <c r="C125" s="16"/>
      <c r="D125" s="257"/>
      <c r="E125" s="301"/>
      <c r="F125" s="303"/>
      <c r="G125" s="302"/>
      <c r="H125" s="18"/>
      <c r="I125" s="50"/>
      <c r="J125" s="50"/>
      <c r="K125" s="50"/>
      <c r="L125" s="50"/>
      <c r="M125" s="50"/>
      <c r="N125" s="50"/>
      <c r="O125" s="50"/>
      <c r="P125" s="50"/>
      <c r="Q125" s="57"/>
      <c r="R125" s="58"/>
      <c r="S125" s="58"/>
      <c r="T125" s="58"/>
      <c r="U125" s="58"/>
      <c r="V125" s="256"/>
      <c r="W125" s="59"/>
      <c r="X125" s="60"/>
      <c r="Y125" s="27"/>
      <c r="Z125" s="27"/>
      <c r="AA125" s="27"/>
      <c r="AB125" s="27"/>
      <c r="AC125" s="27"/>
      <c r="AD125" s="26"/>
      <c r="AE125" s="9"/>
    </row>
    <row r="126" spans="1:31" ht="27.75" customHeight="1">
      <c r="A126" s="14">
        <v>118</v>
      </c>
      <c r="B126" s="300"/>
      <c r="C126" s="16"/>
      <c r="D126" s="257"/>
      <c r="E126" s="301"/>
      <c r="F126" s="303"/>
      <c r="G126" s="302"/>
      <c r="H126" s="18"/>
      <c r="I126" s="50"/>
      <c r="J126" s="50"/>
      <c r="K126" s="50"/>
      <c r="L126" s="50"/>
      <c r="M126" s="50"/>
      <c r="N126" s="50"/>
      <c r="O126" s="50"/>
      <c r="P126" s="50"/>
      <c r="Q126" s="57"/>
      <c r="R126" s="58"/>
      <c r="S126" s="58"/>
      <c r="T126" s="58"/>
      <c r="U126" s="58"/>
      <c r="V126" s="256"/>
      <c r="W126" s="59"/>
      <c r="X126" s="60"/>
      <c r="Y126" s="27"/>
      <c r="Z126" s="27"/>
      <c r="AA126" s="27"/>
      <c r="AB126" s="27"/>
      <c r="AC126" s="27"/>
      <c r="AD126" s="26"/>
      <c r="AE126" s="9"/>
    </row>
    <row r="127" spans="1:31" ht="27.75" customHeight="1">
      <c r="A127" s="14">
        <v>119</v>
      </c>
      <c r="B127" s="300"/>
      <c r="C127" s="16"/>
      <c r="D127" s="257"/>
      <c r="E127" s="301"/>
      <c r="F127" s="303"/>
      <c r="G127" s="302"/>
      <c r="H127" s="18"/>
      <c r="I127" s="50"/>
      <c r="J127" s="50"/>
      <c r="K127" s="50"/>
      <c r="L127" s="50"/>
      <c r="M127" s="50"/>
      <c r="N127" s="50"/>
      <c r="O127" s="50"/>
      <c r="P127" s="50"/>
      <c r="Q127" s="57"/>
      <c r="R127" s="58"/>
      <c r="S127" s="58"/>
      <c r="T127" s="58"/>
      <c r="U127" s="58"/>
      <c r="V127" s="256"/>
      <c r="W127" s="59"/>
      <c r="X127" s="60"/>
      <c r="Y127" s="27"/>
      <c r="Z127" s="27"/>
      <c r="AA127" s="27"/>
      <c r="AB127" s="27"/>
      <c r="AC127" s="27"/>
      <c r="AD127" s="26"/>
      <c r="AE127" s="9"/>
    </row>
    <row r="128" spans="1:31" ht="27.75" customHeight="1">
      <c r="A128" s="14">
        <v>120</v>
      </c>
      <c r="B128" s="300"/>
      <c r="C128" s="16"/>
      <c r="D128" s="257"/>
      <c r="E128" s="301"/>
      <c r="F128" s="303"/>
      <c r="G128" s="302"/>
      <c r="H128" s="18"/>
      <c r="I128" s="50"/>
      <c r="J128" s="50"/>
      <c r="K128" s="50"/>
      <c r="L128" s="50"/>
      <c r="M128" s="50"/>
      <c r="N128" s="50"/>
      <c r="O128" s="50"/>
      <c r="P128" s="50"/>
      <c r="Q128" s="57"/>
      <c r="R128" s="58"/>
      <c r="S128" s="58"/>
      <c r="T128" s="58"/>
      <c r="U128" s="58"/>
      <c r="V128" s="256"/>
      <c r="W128" s="59"/>
      <c r="X128" s="60"/>
      <c r="Y128" s="27"/>
      <c r="Z128" s="27"/>
      <c r="AA128" s="27"/>
      <c r="AB128" s="27"/>
      <c r="AC128" s="27"/>
      <c r="AD128" s="26"/>
      <c r="AE128" s="9"/>
    </row>
    <row r="129" spans="1:31" ht="27.75" customHeight="1">
      <c r="A129" s="14">
        <v>121</v>
      </c>
      <c r="B129" s="300"/>
      <c r="C129" s="16"/>
      <c r="D129" s="257"/>
      <c r="E129" s="301"/>
      <c r="F129" s="303"/>
      <c r="G129" s="302"/>
      <c r="H129" s="18"/>
      <c r="I129" s="50"/>
      <c r="J129" s="50"/>
      <c r="K129" s="50"/>
      <c r="L129" s="50"/>
      <c r="M129" s="50"/>
      <c r="N129" s="50"/>
      <c r="O129" s="50"/>
      <c r="P129" s="50"/>
      <c r="Q129" s="57"/>
      <c r="R129" s="58"/>
      <c r="S129" s="58"/>
      <c r="T129" s="58"/>
      <c r="U129" s="58"/>
      <c r="V129" s="256"/>
      <c r="W129" s="59"/>
      <c r="X129" s="60"/>
      <c r="Y129" s="27"/>
      <c r="Z129" s="27"/>
      <c r="AA129" s="27"/>
      <c r="AB129" s="27"/>
      <c r="AC129" s="27"/>
      <c r="AD129" s="26"/>
      <c r="AE129" s="9"/>
    </row>
    <row r="130" spans="1:31" ht="27.75" customHeight="1">
      <c r="A130" s="14">
        <v>122</v>
      </c>
      <c r="B130" s="300"/>
      <c r="C130" s="16"/>
      <c r="D130" s="257"/>
      <c r="E130" s="301"/>
      <c r="F130" s="303"/>
      <c r="G130" s="302"/>
      <c r="H130" s="18"/>
      <c r="I130" s="50"/>
      <c r="J130" s="50"/>
      <c r="K130" s="50"/>
      <c r="L130" s="50"/>
      <c r="M130" s="50"/>
      <c r="N130" s="50"/>
      <c r="O130" s="50"/>
      <c r="P130" s="50"/>
      <c r="Q130" s="57"/>
      <c r="R130" s="58"/>
      <c r="S130" s="58"/>
      <c r="T130" s="58"/>
      <c r="U130" s="58"/>
      <c r="V130" s="256"/>
      <c r="W130" s="59"/>
      <c r="X130" s="60"/>
      <c r="Y130" s="27"/>
      <c r="Z130" s="27"/>
      <c r="AA130" s="27"/>
      <c r="AB130" s="27"/>
      <c r="AC130" s="27"/>
      <c r="AD130" s="26"/>
      <c r="AE130" s="9"/>
    </row>
    <row r="131" spans="1:31" ht="27.75" customHeight="1">
      <c r="A131" s="14">
        <v>123</v>
      </c>
      <c r="B131" s="300"/>
      <c r="C131" s="16"/>
      <c r="D131" s="257"/>
      <c r="E131" s="301"/>
      <c r="F131" s="303"/>
      <c r="G131" s="302"/>
      <c r="H131" s="18"/>
      <c r="I131" s="50"/>
      <c r="J131" s="50"/>
      <c r="K131" s="50"/>
      <c r="L131" s="50"/>
      <c r="M131" s="50"/>
      <c r="N131" s="50"/>
      <c r="O131" s="50"/>
      <c r="P131" s="50"/>
      <c r="Q131" s="57"/>
      <c r="R131" s="58"/>
      <c r="S131" s="58"/>
      <c r="T131" s="58"/>
      <c r="U131" s="58"/>
      <c r="V131" s="256"/>
      <c r="W131" s="59"/>
      <c r="X131" s="60"/>
      <c r="Y131" s="27"/>
      <c r="Z131" s="27"/>
      <c r="AA131" s="27"/>
      <c r="AB131" s="27"/>
      <c r="AC131" s="27"/>
      <c r="AD131" s="26"/>
      <c r="AE131" s="9"/>
    </row>
    <row r="132" spans="1:31" ht="27.75" customHeight="1">
      <c r="A132" s="14">
        <v>124</v>
      </c>
      <c r="B132" s="300"/>
      <c r="C132" s="16"/>
      <c r="D132" s="257"/>
      <c r="E132" s="301"/>
      <c r="F132" s="303"/>
      <c r="G132" s="302"/>
      <c r="H132" s="18"/>
      <c r="I132" s="50"/>
      <c r="J132" s="50"/>
      <c r="K132" s="50"/>
      <c r="L132" s="50"/>
      <c r="M132" s="50"/>
      <c r="N132" s="50"/>
      <c r="O132" s="50"/>
      <c r="P132" s="50"/>
      <c r="Q132" s="57"/>
      <c r="R132" s="58"/>
      <c r="S132" s="58"/>
      <c r="T132" s="58"/>
      <c r="U132" s="58"/>
      <c r="V132" s="256"/>
      <c r="W132" s="59"/>
      <c r="X132" s="60"/>
      <c r="Y132" s="27"/>
      <c r="Z132" s="27"/>
      <c r="AA132" s="27"/>
      <c r="AB132" s="27"/>
      <c r="AC132" s="27"/>
      <c r="AD132" s="26"/>
      <c r="AE132" s="9"/>
    </row>
    <row r="133" spans="1:31" ht="27.75" customHeight="1">
      <c r="A133" s="14">
        <v>125</v>
      </c>
      <c r="B133" s="300"/>
      <c r="C133" s="16"/>
      <c r="D133" s="257"/>
      <c r="E133" s="301"/>
      <c r="F133" s="303"/>
      <c r="G133" s="302"/>
      <c r="H133" s="18"/>
      <c r="I133" s="50"/>
      <c r="J133" s="50"/>
      <c r="K133" s="50"/>
      <c r="L133" s="50"/>
      <c r="M133" s="50"/>
      <c r="N133" s="50"/>
      <c r="O133" s="50"/>
      <c r="P133" s="50"/>
      <c r="Q133" s="57"/>
      <c r="R133" s="58"/>
      <c r="S133" s="58"/>
      <c r="T133" s="58"/>
      <c r="U133" s="58"/>
      <c r="V133" s="256"/>
      <c r="W133" s="59"/>
      <c r="X133" s="60"/>
      <c r="Y133" s="27"/>
      <c r="Z133" s="27"/>
      <c r="AA133" s="27"/>
      <c r="AB133" s="27"/>
      <c r="AC133" s="27"/>
      <c r="AD133" s="26"/>
      <c r="AE133" s="9"/>
    </row>
    <row r="134" spans="1:31" ht="27.75" customHeight="1">
      <c r="A134" s="14">
        <v>126</v>
      </c>
      <c r="B134" s="300"/>
      <c r="C134" s="16"/>
      <c r="D134" s="257"/>
      <c r="E134" s="301"/>
      <c r="F134" s="303"/>
      <c r="G134" s="302"/>
      <c r="H134" s="18"/>
      <c r="I134" s="50"/>
      <c r="J134" s="50"/>
      <c r="K134" s="50"/>
      <c r="L134" s="50"/>
      <c r="M134" s="50"/>
      <c r="N134" s="50"/>
      <c r="O134" s="50"/>
      <c r="P134" s="50"/>
      <c r="Q134" s="57"/>
      <c r="R134" s="58"/>
      <c r="S134" s="58"/>
      <c r="T134" s="58"/>
      <c r="U134" s="58"/>
      <c r="V134" s="256"/>
      <c r="W134" s="59"/>
      <c r="X134" s="60"/>
      <c r="Y134" s="27"/>
      <c r="Z134" s="27"/>
      <c r="AA134" s="27"/>
      <c r="AB134" s="27"/>
      <c r="AC134" s="27"/>
      <c r="AD134" s="26"/>
      <c r="AE134" s="9"/>
    </row>
    <row r="135" spans="1:31" ht="27.75" customHeight="1">
      <c r="A135" s="14">
        <v>127</v>
      </c>
      <c r="B135" s="300"/>
      <c r="C135" s="16"/>
      <c r="D135" s="257"/>
      <c r="E135" s="301"/>
      <c r="F135" s="303"/>
      <c r="G135" s="302"/>
      <c r="H135" s="18"/>
      <c r="I135" s="50"/>
      <c r="J135" s="50"/>
      <c r="K135" s="50"/>
      <c r="L135" s="50"/>
      <c r="M135" s="50"/>
      <c r="N135" s="50"/>
      <c r="O135" s="50"/>
      <c r="P135" s="50"/>
      <c r="Q135" s="57"/>
      <c r="R135" s="58"/>
      <c r="S135" s="58"/>
      <c r="T135" s="58"/>
      <c r="U135" s="58"/>
      <c r="V135" s="256"/>
      <c r="W135" s="59"/>
      <c r="X135" s="60"/>
      <c r="Y135" s="27"/>
      <c r="Z135" s="27"/>
      <c r="AA135" s="27"/>
      <c r="AB135" s="27"/>
      <c r="AC135" s="27"/>
      <c r="AD135" s="26"/>
      <c r="AE135" s="9"/>
    </row>
    <row r="136" spans="1:31" ht="27.75" customHeight="1">
      <c r="A136" s="14">
        <v>128</v>
      </c>
      <c r="B136" s="300"/>
      <c r="C136" s="16"/>
      <c r="D136" s="257"/>
      <c r="E136" s="301"/>
      <c r="F136" s="303"/>
      <c r="G136" s="302"/>
      <c r="H136" s="18"/>
      <c r="I136" s="50"/>
      <c r="J136" s="50"/>
      <c r="K136" s="50"/>
      <c r="L136" s="50"/>
      <c r="M136" s="50"/>
      <c r="N136" s="50"/>
      <c r="O136" s="50"/>
      <c r="P136" s="50"/>
      <c r="Q136" s="57"/>
      <c r="R136" s="58"/>
      <c r="S136" s="58"/>
      <c r="T136" s="58"/>
      <c r="U136" s="58"/>
      <c r="V136" s="256"/>
      <c r="W136" s="59"/>
      <c r="X136" s="60"/>
      <c r="Y136" s="27"/>
      <c r="Z136" s="27"/>
      <c r="AA136" s="27"/>
      <c r="AB136" s="27"/>
      <c r="AC136" s="27"/>
      <c r="AD136" s="26"/>
      <c r="AE136" s="9"/>
    </row>
    <row r="137" spans="1:31" ht="27.75" customHeight="1">
      <c r="A137" s="14">
        <v>129</v>
      </c>
      <c r="B137" s="300"/>
      <c r="C137" s="16"/>
      <c r="D137" s="257"/>
      <c r="E137" s="301"/>
      <c r="F137" s="303"/>
      <c r="G137" s="302"/>
      <c r="H137" s="18"/>
      <c r="I137" s="50"/>
      <c r="J137" s="50"/>
      <c r="K137" s="50"/>
      <c r="L137" s="50"/>
      <c r="M137" s="50"/>
      <c r="N137" s="50"/>
      <c r="O137" s="50"/>
      <c r="P137" s="50"/>
      <c r="Q137" s="57"/>
      <c r="R137" s="58"/>
      <c r="S137" s="58"/>
      <c r="T137" s="58"/>
      <c r="U137" s="58"/>
      <c r="V137" s="256"/>
      <c r="W137" s="59"/>
      <c r="X137" s="60"/>
      <c r="Y137" s="27"/>
      <c r="Z137" s="27"/>
      <c r="AA137" s="27"/>
      <c r="AB137" s="27"/>
      <c r="AC137" s="27"/>
      <c r="AD137" s="26"/>
      <c r="AE137" s="9"/>
    </row>
    <row r="138" spans="1:31" ht="27.75" customHeight="1">
      <c r="A138" s="14">
        <v>130</v>
      </c>
      <c r="B138" s="300"/>
      <c r="C138" s="16"/>
      <c r="D138" s="257"/>
      <c r="E138" s="301"/>
      <c r="F138" s="303"/>
      <c r="G138" s="302"/>
      <c r="H138" s="18"/>
      <c r="I138" s="50"/>
      <c r="J138" s="50"/>
      <c r="K138" s="50"/>
      <c r="L138" s="50"/>
      <c r="M138" s="50"/>
      <c r="N138" s="50"/>
      <c r="O138" s="50"/>
      <c r="P138" s="50"/>
      <c r="Q138" s="57"/>
      <c r="R138" s="58"/>
      <c r="S138" s="58"/>
      <c r="T138" s="58"/>
      <c r="U138" s="58"/>
      <c r="V138" s="256"/>
      <c r="W138" s="59"/>
      <c r="X138" s="60"/>
      <c r="Y138" s="27"/>
      <c r="Z138" s="27"/>
      <c r="AA138" s="27"/>
      <c r="AB138" s="27"/>
      <c r="AC138" s="27"/>
      <c r="AD138" s="26"/>
      <c r="AE138" s="9"/>
    </row>
    <row r="139" spans="1:31" ht="27.75" customHeight="1">
      <c r="A139" s="14">
        <v>131</v>
      </c>
      <c r="B139" s="300"/>
      <c r="C139" s="16"/>
      <c r="D139" s="257"/>
      <c r="E139" s="301"/>
      <c r="F139" s="303"/>
      <c r="G139" s="302"/>
      <c r="H139" s="18"/>
      <c r="I139" s="50"/>
      <c r="J139" s="50"/>
      <c r="K139" s="50"/>
      <c r="L139" s="50"/>
      <c r="M139" s="50"/>
      <c r="N139" s="50"/>
      <c r="O139" s="50"/>
      <c r="P139" s="50"/>
      <c r="Q139" s="57"/>
      <c r="R139" s="58"/>
      <c r="S139" s="58"/>
      <c r="T139" s="58"/>
      <c r="U139" s="58"/>
      <c r="V139" s="256"/>
      <c r="W139" s="59"/>
      <c r="X139" s="60"/>
      <c r="Y139" s="27"/>
      <c r="Z139" s="27"/>
      <c r="AA139" s="27"/>
      <c r="AB139" s="27"/>
      <c r="AC139" s="27"/>
      <c r="AD139" s="26"/>
      <c r="AE139" s="9"/>
    </row>
    <row r="140" spans="1:31" ht="27.75" customHeight="1">
      <c r="A140" s="14">
        <v>132</v>
      </c>
      <c r="B140" s="300"/>
      <c r="C140" s="16"/>
      <c r="D140" s="257"/>
      <c r="E140" s="301"/>
      <c r="F140" s="303"/>
      <c r="G140" s="302"/>
      <c r="H140" s="18"/>
      <c r="I140" s="50"/>
      <c r="J140" s="50"/>
      <c r="K140" s="50"/>
      <c r="L140" s="50"/>
      <c r="M140" s="50"/>
      <c r="N140" s="50"/>
      <c r="O140" s="50"/>
      <c r="P140" s="50"/>
      <c r="Q140" s="57"/>
      <c r="R140" s="58"/>
      <c r="S140" s="58"/>
      <c r="T140" s="58"/>
      <c r="U140" s="58"/>
      <c r="V140" s="256"/>
      <c r="W140" s="59"/>
      <c r="X140" s="60"/>
      <c r="Y140" s="27"/>
      <c r="Z140" s="27"/>
      <c r="AA140" s="27"/>
      <c r="AB140" s="27"/>
      <c r="AC140" s="27"/>
      <c r="AD140" s="26"/>
      <c r="AE140" s="9"/>
    </row>
    <row r="141" spans="1:31" ht="27.75" customHeight="1">
      <c r="A141" s="14">
        <v>133</v>
      </c>
      <c r="B141" s="300"/>
      <c r="C141" s="16"/>
      <c r="D141" s="257"/>
      <c r="E141" s="301"/>
      <c r="F141" s="303"/>
      <c r="G141" s="302"/>
      <c r="H141" s="18"/>
      <c r="I141" s="50"/>
      <c r="J141" s="50"/>
      <c r="K141" s="50"/>
      <c r="L141" s="50"/>
      <c r="M141" s="50"/>
      <c r="N141" s="50"/>
      <c r="O141" s="50"/>
      <c r="P141" s="50"/>
      <c r="Q141" s="57"/>
      <c r="R141" s="58"/>
      <c r="S141" s="58"/>
      <c r="T141" s="58"/>
      <c r="U141" s="58"/>
      <c r="V141" s="256"/>
      <c r="W141" s="59"/>
      <c r="X141" s="60"/>
      <c r="Y141" s="27"/>
      <c r="Z141" s="27"/>
      <c r="AA141" s="27"/>
      <c r="AB141" s="27"/>
      <c r="AC141" s="27"/>
      <c r="AD141" s="26"/>
      <c r="AE141" s="9"/>
    </row>
    <row r="142" spans="1:31" ht="27.75" customHeight="1">
      <c r="A142" s="14">
        <v>134</v>
      </c>
      <c r="B142" s="300"/>
      <c r="C142" s="16"/>
      <c r="D142" s="257"/>
      <c r="E142" s="301"/>
      <c r="F142" s="303"/>
      <c r="G142" s="302"/>
      <c r="H142" s="18"/>
      <c r="I142" s="50"/>
      <c r="J142" s="50"/>
      <c r="K142" s="50"/>
      <c r="L142" s="50"/>
      <c r="M142" s="50"/>
      <c r="N142" s="50"/>
      <c r="O142" s="50"/>
      <c r="P142" s="50"/>
      <c r="Q142" s="57"/>
      <c r="R142" s="58"/>
      <c r="S142" s="58"/>
      <c r="T142" s="58"/>
      <c r="U142" s="58"/>
      <c r="V142" s="256"/>
      <c r="W142" s="59"/>
      <c r="X142" s="60"/>
      <c r="Y142" s="27"/>
      <c r="Z142" s="27"/>
      <c r="AA142" s="27"/>
      <c r="AB142" s="27"/>
      <c r="AC142" s="27"/>
      <c r="AD142" s="26"/>
      <c r="AE142" s="9"/>
    </row>
    <row r="143" spans="1:31" ht="27.75" customHeight="1">
      <c r="A143" s="14">
        <v>135</v>
      </c>
      <c r="B143" s="300"/>
      <c r="C143" s="16"/>
      <c r="D143" s="257"/>
      <c r="E143" s="301"/>
      <c r="F143" s="303"/>
      <c r="G143" s="302"/>
      <c r="H143" s="18"/>
      <c r="I143" s="50"/>
      <c r="J143" s="50"/>
      <c r="K143" s="50"/>
      <c r="L143" s="50"/>
      <c r="M143" s="50"/>
      <c r="N143" s="50"/>
      <c r="O143" s="50"/>
      <c r="P143" s="50"/>
      <c r="Q143" s="57"/>
      <c r="R143" s="58"/>
      <c r="S143" s="58"/>
      <c r="T143" s="58"/>
      <c r="U143" s="58"/>
      <c r="V143" s="256"/>
      <c r="W143" s="59"/>
      <c r="X143" s="60"/>
      <c r="Y143" s="27"/>
      <c r="Z143" s="27"/>
      <c r="AA143" s="27"/>
      <c r="AB143" s="27"/>
      <c r="AC143" s="27"/>
      <c r="AD143" s="26"/>
      <c r="AE143" s="9"/>
    </row>
    <row r="144" spans="1:31" ht="27.75" customHeight="1">
      <c r="A144" s="14">
        <v>136</v>
      </c>
      <c r="B144" s="300"/>
      <c r="C144" s="16"/>
      <c r="D144" s="257"/>
      <c r="E144" s="301"/>
      <c r="F144" s="303"/>
      <c r="G144" s="302"/>
      <c r="H144" s="18"/>
      <c r="I144" s="50"/>
      <c r="J144" s="50"/>
      <c r="K144" s="50"/>
      <c r="L144" s="50"/>
      <c r="M144" s="50"/>
      <c r="N144" s="50"/>
      <c r="O144" s="50"/>
      <c r="P144" s="50"/>
      <c r="Q144" s="57"/>
      <c r="R144" s="58"/>
      <c r="S144" s="58"/>
      <c r="T144" s="58"/>
      <c r="U144" s="58"/>
      <c r="V144" s="256"/>
      <c r="W144" s="59"/>
      <c r="X144" s="60"/>
      <c r="Y144" s="27"/>
      <c r="Z144" s="27"/>
      <c r="AA144" s="27"/>
      <c r="AB144" s="27"/>
      <c r="AC144" s="27"/>
      <c r="AD144" s="26"/>
      <c r="AE144" s="9"/>
    </row>
    <row r="145" spans="1:31" ht="27.75" customHeight="1">
      <c r="A145" s="14">
        <v>137</v>
      </c>
      <c r="B145" s="300"/>
      <c r="C145" s="16"/>
      <c r="D145" s="257"/>
      <c r="E145" s="301"/>
      <c r="F145" s="303"/>
      <c r="G145" s="302"/>
      <c r="H145" s="18"/>
      <c r="I145" s="50"/>
      <c r="J145" s="50"/>
      <c r="K145" s="50"/>
      <c r="L145" s="50"/>
      <c r="M145" s="50"/>
      <c r="N145" s="50"/>
      <c r="O145" s="50"/>
      <c r="P145" s="50"/>
      <c r="Q145" s="57"/>
      <c r="R145" s="58"/>
      <c r="S145" s="58"/>
      <c r="T145" s="58"/>
      <c r="U145" s="58"/>
      <c r="V145" s="256"/>
      <c r="W145" s="59"/>
      <c r="X145" s="60"/>
      <c r="Y145" s="27"/>
      <c r="Z145" s="27"/>
      <c r="AA145" s="27"/>
      <c r="AB145" s="27"/>
      <c r="AC145" s="27"/>
      <c r="AD145" s="26"/>
      <c r="AE145" s="9"/>
    </row>
    <row r="146" spans="1:31" ht="27.75" customHeight="1">
      <c r="A146" s="14">
        <v>138</v>
      </c>
      <c r="B146" s="300"/>
      <c r="C146" s="16"/>
      <c r="D146" s="257"/>
      <c r="E146" s="301"/>
      <c r="F146" s="303"/>
      <c r="G146" s="302"/>
      <c r="H146" s="18"/>
      <c r="I146" s="50"/>
      <c r="J146" s="50"/>
      <c r="K146" s="50"/>
      <c r="L146" s="50"/>
      <c r="M146" s="50"/>
      <c r="N146" s="50"/>
      <c r="O146" s="50"/>
      <c r="P146" s="50"/>
      <c r="Q146" s="57"/>
      <c r="R146" s="58"/>
      <c r="S146" s="58"/>
      <c r="T146" s="58"/>
      <c r="U146" s="58"/>
      <c r="V146" s="256"/>
      <c r="W146" s="59"/>
      <c r="X146" s="60"/>
      <c r="Y146" s="27"/>
      <c r="Z146" s="27"/>
      <c r="AA146" s="27"/>
      <c r="AB146" s="27"/>
      <c r="AC146" s="27"/>
      <c r="AD146" s="26"/>
      <c r="AE146" s="9"/>
    </row>
    <row r="147" spans="1:31" ht="27.75" customHeight="1">
      <c r="A147" s="14">
        <v>139</v>
      </c>
      <c r="B147" s="300"/>
      <c r="C147" s="16"/>
      <c r="D147" s="257"/>
      <c r="E147" s="301"/>
      <c r="F147" s="303"/>
      <c r="G147" s="302"/>
      <c r="H147" s="18"/>
      <c r="I147" s="50"/>
      <c r="J147" s="50"/>
      <c r="K147" s="50"/>
      <c r="L147" s="50"/>
      <c r="M147" s="50"/>
      <c r="N147" s="50"/>
      <c r="O147" s="50"/>
      <c r="P147" s="50"/>
      <c r="Q147" s="57"/>
      <c r="R147" s="58"/>
      <c r="S147" s="58"/>
      <c r="T147" s="58"/>
      <c r="U147" s="58"/>
      <c r="V147" s="256"/>
      <c r="W147" s="59"/>
      <c r="X147" s="60"/>
      <c r="Y147" s="27"/>
      <c r="Z147" s="27"/>
      <c r="AA147" s="27"/>
      <c r="AB147" s="27"/>
      <c r="AC147" s="27"/>
      <c r="AD147" s="26"/>
      <c r="AE147" s="9"/>
    </row>
    <row r="148" spans="1:31" ht="27.75" customHeight="1">
      <c r="A148" s="14">
        <v>140</v>
      </c>
      <c r="B148" s="300"/>
      <c r="C148" s="16"/>
      <c r="D148" s="257"/>
      <c r="E148" s="301"/>
      <c r="F148" s="303"/>
      <c r="G148" s="302"/>
      <c r="H148" s="18"/>
      <c r="I148" s="50"/>
      <c r="J148" s="50"/>
      <c r="K148" s="50"/>
      <c r="L148" s="50"/>
      <c r="M148" s="50"/>
      <c r="N148" s="50"/>
      <c r="O148" s="50"/>
      <c r="P148" s="50"/>
      <c r="Q148" s="57"/>
      <c r="R148" s="58"/>
      <c r="S148" s="58"/>
      <c r="T148" s="58"/>
      <c r="U148" s="58"/>
      <c r="V148" s="256"/>
      <c r="W148" s="59"/>
      <c r="X148" s="60"/>
      <c r="Y148" s="27"/>
      <c r="Z148" s="27"/>
      <c r="AA148" s="27"/>
      <c r="AB148" s="27"/>
      <c r="AC148" s="27"/>
      <c r="AD148" s="26"/>
      <c r="AE148" s="9"/>
    </row>
    <row r="149" spans="1:31" ht="27.75" customHeight="1">
      <c r="A149" s="14">
        <v>141</v>
      </c>
      <c r="B149" s="300"/>
      <c r="C149" s="16"/>
      <c r="D149" s="257"/>
      <c r="E149" s="301"/>
      <c r="F149" s="303"/>
      <c r="G149" s="302"/>
      <c r="H149" s="18"/>
      <c r="I149" s="50"/>
      <c r="J149" s="50"/>
      <c r="K149" s="50"/>
      <c r="L149" s="50"/>
      <c r="M149" s="50"/>
      <c r="N149" s="50"/>
      <c r="O149" s="50"/>
      <c r="P149" s="50"/>
      <c r="Q149" s="57"/>
      <c r="R149" s="58"/>
      <c r="S149" s="58"/>
      <c r="T149" s="58"/>
      <c r="U149" s="58"/>
      <c r="V149" s="256"/>
      <c r="W149" s="59"/>
      <c r="X149" s="60"/>
      <c r="Y149" s="27"/>
      <c r="Z149" s="27"/>
      <c r="AA149" s="27"/>
      <c r="AB149" s="27"/>
      <c r="AC149" s="27"/>
      <c r="AD149" s="26"/>
      <c r="AE149" s="9"/>
    </row>
    <row r="150" spans="1:31" ht="27.75" customHeight="1">
      <c r="A150" s="14">
        <v>142</v>
      </c>
      <c r="B150" s="300"/>
      <c r="C150" s="16"/>
      <c r="D150" s="257"/>
      <c r="E150" s="301"/>
      <c r="F150" s="303"/>
      <c r="G150" s="302"/>
      <c r="H150" s="18"/>
      <c r="I150" s="50"/>
      <c r="J150" s="50"/>
      <c r="K150" s="50"/>
      <c r="L150" s="50"/>
      <c r="M150" s="50"/>
      <c r="N150" s="50"/>
      <c r="O150" s="50"/>
      <c r="P150" s="50"/>
      <c r="Q150" s="57"/>
      <c r="R150" s="58"/>
      <c r="S150" s="58"/>
      <c r="T150" s="58"/>
      <c r="U150" s="58"/>
      <c r="V150" s="256"/>
      <c r="W150" s="59"/>
      <c r="X150" s="60"/>
      <c r="Y150" s="27"/>
      <c r="Z150" s="27"/>
      <c r="AA150" s="27"/>
      <c r="AB150" s="27"/>
      <c r="AC150" s="27"/>
      <c r="AD150" s="26"/>
      <c r="AE150" s="9"/>
    </row>
    <row r="151" spans="1:31" ht="27.75" customHeight="1">
      <c r="A151" s="14">
        <v>143</v>
      </c>
      <c r="B151" s="300"/>
      <c r="C151" s="16"/>
      <c r="D151" s="257"/>
      <c r="E151" s="301"/>
      <c r="F151" s="303"/>
      <c r="G151" s="302"/>
      <c r="H151" s="18"/>
      <c r="I151" s="50"/>
      <c r="J151" s="50"/>
      <c r="K151" s="50"/>
      <c r="L151" s="50"/>
      <c r="M151" s="50"/>
      <c r="N151" s="50"/>
      <c r="O151" s="50"/>
      <c r="P151" s="50"/>
      <c r="Q151" s="57"/>
      <c r="R151" s="58"/>
      <c r="S151" s="58"/>
      <c r="T151" s="58"/>
      <c r="U151" s="58"/>
      <c r="V151" s="256"/>
      <c r="W151" s="59"/>
      <c r="X151" s="60"/>
      <c r="Y151" s="27"/>
      <c r="Z151" s="27"/>
      <c r="AA151" s="27"/>
      <c r="AB151" s="27"/>
      <c r="AC151" s="27"/>
      <c r="AD151" s="26"/>
      <c r="AE151" s="9"/>
    </row>
    <row r="152" spans="1:31" ht="27.75" customHeight="1">
      <c r="A152" s="14">
        <v>144</v>
      </c>
      <c r="B152" s="300"/>
      <c r="C152" s="16"/>
      <c r="D152" s="257"/>
      <c r="E152" s="301"/>
      <c r="F152" s="303"/>
      <c r="G152" s="302"/>
      <c r="H152" s="18"/>
      <c r="I152" s="50"/>
      <c r="J152" s="50"/>
      <c r="K152" s="50"/>
      <c r="L152" s="50"/>
      <c r="M152" s="50"/>
      <c r="N152" s="50"/>
      <c r="O152" s="50"/>
      <c r="P152" s="50"/>
      <c r="Q152" s="57"/>
      <c r="R152" s="58"/>
      <c r="S152" s="58"/>
      <c r="T152" s="58"/>
      <c r="U152" s="58"/>
      <c r="V152" s="256"/>
      <c r="W152" s="59"/>
      <c r="X152" s="60"/>
      <c r="Y152" s="27"/>
      <c r="Z152" s="27"/>
      <c r="AA152" s="27"/>
      <c r="AB152" s="27"/>
      <c r="AC152" s="27"/>
      <c r="AD152" s="26"/>
      <c r="AE152" s="9"/>
    </row>
    <row r="153" spans="1:31" ht="27.75" customHeight="1">
      <c r="A153" s="14">
        <v>145</v>
      </c>
      <c r="B153" s="300"/>
      <c r="C153" s="16"/>
      <c r="D153" s="257"/>
      <c r="E153" s="301"/>
      <c r="F153" s="303"/>
      <c r="G153" s="302"/>
      <c r="H153" s="18"/>
      <c r="I153" s="50"/>
      <c r="J153" s="50"/>
      <c r="K153" s="50"/>
      <c r="L153" s="50"/>
      <c r="M153" s="50"/>
      <c r="N153" s="50"/>
      <c r="O153" s="50"/>
      <c r="P153" s="50"/>
      <c r="Q153" s="57"/>
      <c r="R153" s="58"/>
      <c r="S153" s="58"/>
      <c r="T153" s="58"/>
      <c r="U153" s="58"/>
      <c r="V153" s="256"/>
      <c r="W153" s="59"/>
      <c r="X153" s="60"/>
      <c r="Y153" s="27"/>
      <c r="Z153" s="27"/>
      <c r="AA153" s="27"/>
      <c r="AB153" s="27"/>
      <c r="AC153" s="27"/>
      <c r="AD153" s="26"/>
      <c r="AE153" s="9"/>
    </row>
    <row r="154" spans="1:31" ht="27.75" customHeight="1">
      <c r="A154" s="14">
        <v>146</v>
      </c>
      <c r="B154" s="300"/>
      <c r="C154" s="16"/>
      <c r="D154" s="257"/>
      <c r="E154" s="301"/>
      <c r="F154" s="303"/>
      <c r="G154" s="302"/>
      <c r="H154" s="18"/>
      <c r="I154" s="50"/>
      <c r="J154" s="50"/>
      <c r="K154" s="50"/>
      <c r="L154" s="50"/>
      <c r="M154" s="50"/>
      <c r="N154" s="50"/>
      <c r="O154" s="50"/>
      <c r="P154" s="50"/>
      <c r="Q154" s="57"/>
      <c r="R154" s="58"/>
      <c r="S154" s="58"/>
      <c r="T154" s="58"/>
      <c r="U154" s="58"/>
      <c r="V154" s="256"/>
      <c r="W154" s="59"/>
      <c r="X154" s="60"/>
      <c r="Y154" s="27"/>
      <c r="Z154" s="27"/>
      <c r="AA154" s="27"/>
      <c r="AB154" s="27"/>
      <c r="AC154" s="27"/>
      <c r="AD154" s="26"/>
      <c r="AE154" s="9"/>
    </row>
    <row r="155" spans="1:31" ht="27.75" customHeight="1">
      <c r="A155" s="14">
        <v>147</v>
      </c>
      <c r="B155" s="300"/>
      <c r="C155" s="16"/>
      <c r="D155" s="257"/>
      <c r="E155" s="301"/>
      <c r="F155" s="303"/>
      <c r="G155" s="302"/>
      <c r="H155" s="18"/>
      <c r="I155" s="50"/>
      <c r="J155" s="50"/>
      <c r="K155" s="50"/>
      <c r="L155" s="50"/>
      <c r="M155" s="50"/>
      <c r="N155" s="50"/>
      <c r="O155" s="50"/>
      <c r="P155" s="50"/>
      <c r="Q155" s="57"/>
      <c r="R155" s="58"/>
      <c r="S155" s="58"/>
      <c r="T155" s="58"/>
      <c r="U155" s="58"/>
      <c r="V155" s="256"/>
      <c r="W155" s="59"/>
      <c r="X155" s="60"/>
      <c r="Y155" s="27"/>
      <c r="Z155" s="27"/>
      <c r="AA155" s="27"/>
      <c r="AB155" s="27"/>
      <c r="AC155" s="27"/>
      <c r="AD155" s="26"/>
      <c r="AE155" s="9"/>
    </row>
    <row r="156" spans="1:31" ht="27.75" customHeight="1">
      <c r="A156" s="14">
        <v>148</v>
      </c>
      <c r="B156" s="300"/>
      <c r="C156" s="16"/>
      <c r="D156" s="257"/>
      <c r="E156" s="301"/>
      <c r="F156" s="303"/>
      <c r="G156" s="302"/>
      <c r="H156" s="18"/>
      <c r="I156" s="50"/>
      <c r="J156" s="50"/>
      <c r="K156" s="50"/>
      <c r="L156" s="50"/>
      <c r="M156" s="50"/>
      <c r="N156" s="50"/>
      <c r="O156" s="50"/>
      <c r="P156" s="50"/>
      <c r="Q156" s="57"/>
      <c r="R156" s="58"/>
      <c r="S156" s="58"/>
      <c r="T156" s="58"/>
      <c r="U156" s="58"/>
      <c r="V156" s="256"/>
      <c r="W156" s="59"/>
      <c r="X156" s="60"/>
      <c r="Y156" s="27"/>
      <c r="Z156" s="27"/>
      <c r="AA156" s="27"/>
      <c r="AB156" s="27"/>
      <c r="AC156" s="27"/>
      <c r="AD156" s="26"/>
      <c r="AE156" s="9"/>
    </row>
    <row r="157" spans="1:31" ht="27.75" customHeight="1">
      <c r="A157" s="14">
        <v>149</v>
      </c>
      <c r="B157" s="300"/>
      <c r="C157" s="16"/>
      <c r="D157" s="257"/>
      <c r="E157" s="301"/>
      <c r="F157" s="303"/>
      <c r="G157" s="302"/>
      <c r="H157" s="18"/>
      <c r="I157" s="50"/>
      <c r="J157" s="50"/>
      <c r="K157" s="50"/>
      <c r="L157" s="50"/>
      <c r="M157" s="50"/>
      <c r="N157" s="50"/>
      <c r="O157" s="50"/>
      <c r="P157" s="50"/>
      <c r="Q157" s="57"/>
      <c r="R157" s="58"/>
      <c r="S157" s="58"/>
      <c r="T157" s="58"/>
      <c r="U157" s="58"/>
      <c r="V157" s="256"/>
      <c r="W157" s="59"/>
      <c r="X157" s="60"/>
      <c r="Y157" s="27"/>
      <c r="Z157" s="27"/>
      <c r="AA157" s="27"/>
      <c r="AB157" s="27"/>
      <c r="AC157" s="27"/>
      <c r="AD157" s="26"/>
      <c r="AE157" s="9"/>
    </row>
    <row r="158" spans="1:31" ht="27.75" customHeight="1">
      <c r="A158" s="14">
        <v>150</v>
      </c>
      <c r="B158" s="300"/>
      <c r="C158" s="16"/>
      <c r="D158" s="257"/>
      <c r="E158" s="301"/>
      <c r="F158" s="303"/>
      <c r="G158" s="302"/>
      <c r="H158" s="18"/>
      <c r="I158" s="50"/>
      <c r="J158" s="50"/>
      <c r="K158" s="50"/>
      <c r="L158" s="50"/>
      <c r="M158" s="50"/>
      <c r="N158" s="50"/>
      <c r="O158" s="50"/>
      <c r="P158" s="50"/>
      <c r="Q158" s="57"/>
      <c r="R158" s="58"/>
      <c r="S158" s="58"/>
      <c r="T158" s="58"/>
      <c r="U158" s="58"/>
      <c r="V158" s="256"/>
      <c r="W158" s="59"/>
      <c r="X158" s="60"/>
      <c r="Y158" s="27"/>
      <c r="Z158" s="27"/>
      <c r="AA158" s="27"/>
      <c r="AB158" s="27"/>
      <c r="AC158" s="27"/>
      <c r="AD158" s="26"/>
      <c r="AE158" s="9"/>
    </row>
    <row r="159" spans="1:31" ht="27.75" customHeight="1">
      <c r="A159" s="14">
        <v>151</v>
      </c>
      <c r="B159" s="300"/>
      <c r="C159" s="16"/>
      <c r="D159" s="257"/>
      <c r="E159" s="301"/>
      <c r="F159" s="303"/>
      <c r="G159" s="302"/>
      <c r="H159" s="18"/>
      <c r="I159" s="50"/>
      <c r="J159" s="50"/>
      <c r="K159" s="50"/>
      <c r="L159" s="50"/>
      <c r="M159" s="50"/>
      <c r="N159" s="50"/>
      <c r="O159" s="50"/>
      <c r="P159" s="50"/>
      <c r="Q159" s="57"/>
      <c r="R159" s="58"/>
      <c r="S159" s="58"/>
      <c r="T159" s="58"/>
      <c r="U159" s="58"/>
      <c r="V159" s="256"/>
      <c r="W159" s="59"/>
      <c r="X159" s="60"/>
      <c r="Y159" s="27"/>
      <c r="Z159" s="27"/>
      <c r="AA159" s="27"/>
      <c r="AB159" s="27"/>
      <c r="AC159" s="27"/>
      <c r="AD159" s="26"/>
      <c r="AE159" s="9"/>
    </row>
    <row r="160" spans="1:31" ht="27.75" customHeight="1">
      <c r="A160" s="14">
        <v>152</v>
      </c>
      <c r="B160" s="300"/>
      <c r="C160" s="16"/>
      <c r="D160" s="257"/>
      <c r="E160" s="301"/>
      <c r="F160" s="303"/>
      <c r="G160" s="302"/>
      <c r="H160" s="18"/>
      <c r="I160" s="50"/>
      <c r="J160" s="50"/>
      <c r="K160" s="50"/>
      <c r="L160" s="50"/>
      <c r="M160" s="50"/>
      <c r="N160" s="50"/>
      <c r="O160" s="50"/>
      <c r="P160" s="50"/>
      <c r="Q160" s="57"/>
      <c r="R160" s="58"/>
      <c r="S160" s="58"/>
      <c r="T160" s="58"/>
      <c r="U160" s="58"/>
      <c r="V160" s="256"/>
      <c r="W160" s="59"/>
      <c r="X160" s="60"/>
      <c r="Y160" s="27"/>
      <c r="Z160" s="27"/>
      <c r="AA160" s="27"/>
      <c r="AB160" s="27"/>
      <c r="AC160" s="27"/>
      <c r="AD160" s="26"/>
      <c r="AE160" s="9"/>
    </row>
    <row r="161" spans="1:31" ht="27.75" customHeight="1">
      <c r="A161" s="14">
        <v>153</v>
      </c>
      <c r="B161" s="300"/>
      <c r="C161" s="16"/>
      <c r="D161" s="257"/>
      <c r="E161" s="301"/>
      <c r="F161" s="303"/>
      <c r="G161" s="302"/>
      <c r="H161" s="18"/>
      <c r="I161" s="50"/>
      <c r="J161" s="50"/>
      <c r="K161" s="50"/>
      <c r="L161" s="50"/>
      <c r="M161" s="50"/>
      <c r="N161" s="50"/>
      <c r="O161" s="50"/>
      <c r="P161" s="50"/>
      <c r="Q161" s="57"/>
      <c r="R161" s="58"/>
      <c r="S161" s="58"/>
      <c r="T161" s="58"/>
      <c r="U161" s="58"/>
      <c r="V161" s="256"/>
      <c r="W161" s="59"/>
      <c r="X161" s="60"/>
      <c r="Y161" s="27"/>
      <c r="Z161" s="27"/>
      <c r="AA161" s="27"/>
      <c r="AB161" s="27"/>
      <c r="AC161" s="27"/>
      <c r="AD161" s="26"/>
      <c r="AE161" s="9"/>
    </row>
    <row r="162" spans="1:31" ht="27.75" customHeight="1">
      <c r="A162" s="14">
        <v>154</v>
      </c>
      <c r="B162" s="300"/>
      <c r="C162" s="16"/>
      <c r="D162" s="257"/>
      <c r="E162" s="301"/>
      <c r="F162" s="303"/>
      <c r="G162" s="302"/>
      <c r="H162" s="18"/>
      <c r="I162" s="50"/>
      <c r="J162" s="50"/>
      <c r="K162" s="50"/>
      <c r="L162" s="50"/>
      <c r="M162" s="50"/>
      <c r="N162" s="50"/>
      <c r="O162" s="50"/>
      <c r="P162" s="50"/>
      <c r="Q162" s="57"/>
      <c r="R162" s="58"/>
      <c r="S162" s="58"/>
      <c r="T162" s="58"/>
      <c r="U162" s="58"/>
      <c r="V162" s="256"/>
      <c r="W162" s="59"/>
      <c r="X162" s="60"/>
      <c r="Y162" s="27"/>
      <c r="Z162" s="27"/>
      <c r="AA162" s="27"/>
      <c r="AB162" s="27"/>
      <c r="AC162" s="27"/>
      <c r="AD162" s="26"/>
      <c r="AE162" s="9"/>
    </row>
    <row r="163" spans="1:31" ht="27.75" customHeight="1">
      <c r="A163" s="14">
        <v>155</v>
      </c>
      <c r="B163" s="300"/>
      <c r="C163" s="16"/>
      <c r="D163" s="257"/>
      <c r="E163" s="301"/>
      <c r="F163" s="303"/>
      <c r="G163" s="302"/>
      <c r="H163" s="18"/>
      <c r="I163" s="50"/>
      <c r="J163" s="50"/>
      <c r="K163" s="50"/>
      <c r="L163" s="50"/>
      <c r="M163" s="50"/>
      <c r="N163" s="50"/>
      <c r="O163" s="50"/>
      <c r="P163" s="50"/>
      <c r="Q163" s="57"/>
      <c r="R163" s="58"/>
      <c r="S163" s="58"/>
      <c r="T163" s="58"/>
      <c r="U163" s="58"/>
      <c r="V163" s="256"/>
      <c r="W163" s="59"/>
      <c r="X163" s="60"/>
      <c r="Y163" s="27"/>
      <c r="Z163" s="27"/>
      <c r="AA163" s="27"/>
      <c r="AB163" s="27"/>
      <c r="AC163" s="27"/>
      <c r="AD163" s="26"/>
      <c r="AE163" s="9"/>
    </row>
    <row r="164" spans="1:31" ht="27.75" customHeight="1">
      <c r="A164" s="14">
        <v>156</v>
      </c>
      <c r="B164" s="300"/>
      <c r="C164" s="16"/>
      <c r="D164" s="257"/>
      <c r="E164" s="301"/>
      <c r="F164" s="303"/>
      <c r="G164" s="302"/>
      <c r="H164" s="18"/>
      <c r="I164" s="50"/>
      <c r="J164" s="50"/>
      <c r="K164" s="50"/>
      <c r="L164" s="50"/>
      <c r="M164" s="50"/>
      <c r="N164" s="50"/>
      <c r="O164" s="50"/>
      <c r="P164" s="50"/>
      <c r="Q164" s="57"/>
      <c r="R164" s="58"/>
      <c r="S164" s="58"/>
      <c r="T164" s="58"/>
      <c r="U164" s="58"/>
      <c r="V164" s="256"/>
      <c r="W164" s="59"/>
      <c r="X164" s="60"/>
      <c r="Y164" s="27"/>
      <c r="Z164" s="27"/>
      <c r="AA164" s="27"/>
      <c r="AB164" s="27"/>
      <c r="AC164" s="27"/>
      <c r="AD164" s="26"/>
      <c r="AE164" s="9"/>
    </row>
    <row r="165" spans="1:31" ht="27.75" customHeight="1">
      <c r="A165" s="14">
        <v>157</v>
      </c>
      <c r="B165" s="300"/>
      <c r="C165" s="16"/>
      <c r="D165" s="257"/>
      <c r="E165" s="301"/>
      <c r="F165" s="303"/>
      <c r="G165" s="302"/>
      <c r="H165" s="18"/>
      <c r="I165" s="50"/>
      <c r="J165" s="50"/>
      <c r="K165" s="50"/>
      <c r="L165" s="50"/>
      <c r="M165" s="50"/>
      <c r="N165" s="50"/>
      <c r="O165" s="50"/>
      <c r="P165" s="50"/>
      <c r="Q165" s="57"/>
      <c r="R165" s="58"/>
      <c r="S165" s="58"/>
      <c r="T165" s="58"/>
      <c r="U165" s="58"/>
      <c r="V165" s="256"/>
      <c r="W165" s="59"/>
      <c r="X165" s="60"/>
      <c r="Y165" s="27"/>
      <c r="Z165" s="27"/>
      <c r="AA165" s="27"/>
      <c r="AB165" s="27"/>
      <c r="AC165" s="27"/>
      <c r="AD165" s="26"/>
      <c r="AE165" s="9"/>
    </row>
    <row r="166" spans="1:31" ht="27.75" customHeight="1">
      <c r="A166" s="14">
        <v>158</v>
      </c>
      <c r="B166" s="300"/>
      <c r="C166" s="16"/>
      <c r="D166" s="257"/>
      <c r="E166" s="301"/>
      <c r="F166" s="303"/>
      <c r="G166" s="302"/>
      <c r="H166" s="18"/>
      <c r="I166" s="50"/>
      <c r="J166" s="50"/>
      <c r="K166" s="50"/>
      <c r="L166" s="50"/>
      <c r="M166" s="50"/>
      <c r="N166" s="50"/>
      <c r="O166" s="50"/>
      <c r="P166" s="50"/>
      <c r="Q166" s="57"/>
      <c r="R166" s="58"/>
      <c r="S166" s="58"/>
      <c r="T166" s="58"/>
      <c r="U166" s="58"/>
      <c r="V166" s="256"/>
      <c r="W166" s="59"/>
      <c r="X166" s="60"/>
      <c r="Y166" s="27"/>
      <c r="Z166" s="27"/>
      <c r="AA166" s="27"/>
      <c r="AB166" s="27"/>
      <c r="AC166" s="27"/>
      <c r="AD166" s="26"/>
      <c r="AE166" s="9"/>
    </row>
    <row r="167" spans="1:31" ht="27.75" customHeight="1">
      <c r="A167" s="14">
        <v>159</v>
      </c>
      <c r="B167" s="300"/>
      <c r="C167" s="16"/>
      <c r="D167" s="257"/>
      <c r="E167" s="301"/>
      <c r="F167" s="303"/>
      <c r="G167" s="302"/>
      <c r="H167" s="18"/>
      <c r="I167" s="50"/>
      <c r="J167" s="50"/>
      <c r="K167" s="50"/>
      <c r="L167" s="50"/>
      <c r="M167" s="50"/>
      <c r="N167" s="50"/>
      <c r="O167" s="50"/>
      <c r="P167" s="50"/>
      <c r="Q167" s="57"/>
      <c r="R167" s="58"/>
      <c r="S167" s="58"/>
      <c r="T167" s="58"/>
      <c r="U167" s="58"/>
      <c r="V167" s="256"/>
      <c r="W167" s="59"/>
      <c r="X167" s="60"/>
      <c r="Y167" s="27"/>
      <c r="Z167" s="27"/>
      <c r="AA167" s="27"/>
      <c r="AB167" s="27"/>
      <c r="AC167" s="27"/>
      <c r="AD167" s="26"/>
      <c r="AE167" s="9"/>
    </row>
    <row r="168" spans="1:31" ht="27.75" customHeight="1">
      <c r="A168" s="14">
        <v>160</v>
      </c>
      <c r="B168" s="300"/>
      <c r="C168" s="16"/>
      <c r="D168" s="257"/>
      <c r="E168" s="301"/>
      <c r="F168" s="303"/>
      <c r="G168" s="302"/>
      <c r="H168" s="18"/>
      <c r="I168" s="50"/>
      <c r="J168" s="50"/>
      <c r="K168" s="50"/>
      <c r="L168" s="50"/>
      <c r="M168" s="50"/>
      <c r="N168" s="50"/>
      <c r="O168" s="50"/>
      <c r="P168" s="50"/>
      <c r="Q168" s="57"/>
      <c r="R168" s="58"/>
      <c r="S168" s="58"/>
      <c r="T168" s="58"/>
      <c r="U168" s="58"/>
      <c r="V168" s="256"/>
      <c r="W168" s="59"/>
      <c r="X168" s="60"/>
      <c r="Y168" s="27"/>
      <c r="Z168" s="27"/>
      <c r="AA168" s="27"/>
      <c r="AB168" s="27"/>
      <c r="AC168" s="27"/>
      <c r="AD168" s="26"/>
      <c r="AE168" s="9"/>
    </row>
    <row r="169" spans="1:31" ht="27.75" customHeight="1">
      <c r="A169" s="14">
        <v>161</v>
      </c>
      <c r="B169" s="300"/>
      <c r="C169" s="16"/>
      <c r="D169" s="257"/>
      <c r="E169" s="301"/>
      <c r="F169" s="303"/>
      <c r="G169" s="302"/>
      <c r="H169" s="18"/>
      <c r="I169" s="50"/>
      <c r="J169" s="50"/>
      <c r="K169" s="50"/>
      <c r="L169" s="50"/>
      <c r="M169" s="50"/>
      <c r="N169" s="50"/>
      <c r="O169" s="50"/>
      <c r="P169" s="50"/>
      <c r="Q169" s="57"/>
      <c r="R169" s="58"/>
      <c r="S169" s="58"/>
      <c r="T169" s="58"/>
      <c r="U169" s="58"/>
      <c r="V169" s="256"/>
      <c r="W169" s="59"/>
      <c r="X169" s="60"/>
      <c r="Y169" s="27"/>
      <c r="Z169" s="27"/>
      <c r="AA169" s="27"/>
      <c r="AB169" s="27"/>
      <c r="AC169" s="27"/>
      <c r="AD169" s="26"/>
      <c r="AE169" s="9"/>
    </row>
    <row r="170" spans="1:31" ht="27.75" customHeight="1">
      <c r="A170" s="14">
        <v>162</v>
      </c>
      <c r="B170" s="300"/>
      <c r="C170" s="16"/>
      <c r="D170" s="257"/>
      <c r="E170" s="301"/>
      <c r="F170" s="303"/>
      <c r="G170" s="302"/>
      <c r="H170" s="18"/>
      <c r="I170" s="50"/>
      <c r="J170" s="50"/>
      <c r="K170" s="50"/>
      <c r="L170" s="50"/>
      <c r="M170" s="50"/>
      <c r="N170" s="50"/>
      <c r="O170" s="50"/>
      <c r="P170" s="50"/>
      <c r="Q170" s="57"/>
      <c r="R170" s="58"/>
      <c r="S170" s="58"/>
      <c r="T170" s="58"/>
      <c r="U170" s="58"/>
      <c r="V170" s="256"/>
      <c r="W170" s="59"/>
      <c r="X170" s="60"/>
      <c r="Y170" s="27"/>
      <c r="Z170" s="27"/>
      <c r="AA170" s="27"/>
      <c r="AB170" s="27"/>
      <c r="AC170" s="27"/>
      <c r="AD170" s="26"/>
      <c r="AE170" s="9"/>
    </row>
    <row r="171" spans="1:31" ht="27.75" customHeight="1">
      <c r="A171" s="14">
        <v>163</v>
      </c>
      <c r="B171" s="300"/>
      <c r="C171" s="16"/>
      <c r="D171" s="257"/>
      <c r="E171" s="301"/>
      <c r="F171" s="303"/>
      <c r="G171" s="302"/>
      <c r="H171" s="18"/>
      <c r="I171" s="50"/>
      <c r="J171" s="50"/>
      <c r="K171" s="50"/>
      <c r="L171" s="50"/>
      <c r="M171" s="50"/>
      <c r="N171" s="50"/>
      <c r="O171" s="50"/>
      <c r="P171" s="50"/>
      <c r="Q171" s="57"/>
      <c r="R171" s="58"/>
      <c r="S171" s="58"/>
      <c r="T171" s="58"/>
      <c r="U171" s="58"/>
      <c r="V171" s="256"/>
      <c r="W171" s="59"/>
      <c r="X171" s="60"/>
      <c r="Y171" s="27"/>
      <c r="Z171" s="27"/>
      <c r="AA171" s="27"/>
      <c r="AB171" s="27"/>
      <c r="AC171" s="27"/>
      <c r="AD171" s="26"/>
      <c r="AE171" s="9"/>
    </row>
    <row r="172" spans="1:31" ht="27.75" customHeight="1">
      <c r="A172" s="14">
        <v>164</v>
      </c>
      <c r="B172" s="300"/>
      <c r="C172" s="16"/>
      <c r="D172" s="257"/>
      <c r="E172" s="301"/>
      <c r="F172" s="303"/>
      <c r="G172" s="302"/>
      <c r="H172" s="18"/>
      <c r="I172" s="50"/>
      <c r="J172" s="50"/>
      <c r="K172" s="50"/>
      <c r="L172" s="50"/>
      <c r="M172" s="50"/>
      <c r="N172" s="50"/>
      <c r="O172" s="50"/>
      <c r="P172" s="50"/>
      <c r="Q172" s="57"/>
      <c r="R172" s="58"/>
      <c r="S172" s="58"/>
      <c r="T172" s="58"/>
      <c r="U172" s="58"/>
      <c r="V172" s="256"/>
      <c r="W172" s="59"/>
      <c r="X172" s="60"/>
      <c r="Y172" s="27"/>
      <c r="Z172" s="27"/>
      <c r="AA172" s="27"/>
      <c r="AB172" s="27"/>
      <c r="AC172" s="27"/>
      <c r="AD172" s="26"/>
      <c r="AE172" s="9"/>
    </row>
    <row r="173" spans="1:31" ht="27.75" customHeight="1">
      <c r="A173" s="14">
        <v>165</v>
      </c>
      <c r="B173" s="300"/>
      <c r="C173" s="16"/>
      <c r="D173" s="257"/>
      <c r="E173" s="301"/>
      <c r="F173" s="303"/>
      <c r="G173" s="302"/>
      <c r="H173" s="18"/>
      <c r="I173" s="50"/>
      <c r="J173" s="50"/>
      <c r="K173" s="50"/>
      <c r="L173" s="50"/>
      <c r="M173" s="50"/>
      <c r="N173" s="50"/>
      <c r="O173" s="50"/>
      <c r="P173" s="50"/>
      <c r="Q173" s="57"/>
      <c r="R173" s="58"/>
      <c r="S173" s="58"/>
      <c r="T173" s="58"/>
      <c r="U173" s="58"/>
      <c r="V173" s="256"/>
      <c r="W173" s="59"/>
      <c r="X173" s="60"/>
      <c r="Y173" s="27"/>
      <c r="Z173" s="27"/>
      <c r="AA173" s="27"/>
      <c r="AB173" s="27"/>
      <c r="AC173" s="27"/>
      <c r="AD173" s="26"/>
      <c r="AE173" s="9"/>
    </row>
    <row r="174" spans="1:31" ht="27.75" customHeight="1">
      <c r="A174" s="14">
        <v>166</v>
      </c>
      <c r="B174" s="300"/>
      <c r="C174" s="16"/>
      <c r="D174" s="257"/>
      <c r="E174" s="301"/>
      <c r="F174" s="303"/>
      <c r="G174" s="302"/>
      <c r="H174" s="18"/>
      <c r="I174" s="50"/>
      <c r="J174" s="50"/>
      <c r="K174" s="50"/>
      <c r="L174" s="50"/>
      <c r="M174" s="50"/>
      <c r="N174" s="50"/>
      <c r="O174" s="50"/>
      <c r="P174" s="50"/>
      <c r="Q174" s="57"/>
      <c r="R174" s="58"/>
      <c r="S174" s="58"/>
      <c r="T174" s="58"/>
      <c r="U174" s="58"/>
      <c r="V174" s="256"/>
      <c r="W174" s="59"/>
      <c r="X174" s="60"/>
      <c r="Y174" s="27"/>
      <c r="Z174" s="27"/>
      <c r="AA174" s="27"/>
      <c r="AB174" s="27"/>
      <c r="AC174" s="27"/>
      <c r="AD174" s="26"/>
      <c r="AE174" s="9"/>
    </row>
    <row r="175" spans="1:31" ht="27.75" customHeight="1">
      <c r="A175" s="14">
        <v>167</v>
      </c>
      <c r="B175" s="300"/>
      <c r="C175" s="16"/>
      <c r="D175" s="257"/>
      <c r="E175" s="301"/>
      <c r="F175" s="303"/>
      <c r="G175" s="302"/>
      <c r="H175" s="18"/>
      <c r="I175" s="50"/>
      <c r="J175" s="50"/>
      <c r="K175" s="50"/>
      <c r="L175" s="50"/>
      <c r="M175" s="50"/>
      <c r="N175" s="50"/>
      <c r="O175" s="50"/>
      <c r="P175" s="50"/>
      <c r="Q175" s="57"/>
      <c r="R175" s="58"/>
      <c r="S175" s="58"/>
      <c r="T175" s="58"/>
      <c r="U175" s="58"/>
      <c r="V175" s="256"/>
      <c r="W175" s="59"/>
      <c r="X175" s="60"/>
      <c r="Y175" s="27"/>
      <c r="Z175" s="27"/>
      <c r="AA175" s="27"/>
      <c r="AB175" s="27"/>
      <c r="AC175" s="27"/>
      <c r="AD175" s="26"/>
      <c r="AE175" s="9"/>
    </row>
    <row r="176" spans="1:31" ht="27.75" customHeight="1">
      <c r="A176" s="14">
        <v>168</v>
      </c>
      <c r="B176" s="300"/>
      <c r="C176" s="16"/>
      <c r="D176" s="257"/>
      <c r="E176" s="301"/>
      <c r="F176" s="303"/>
      <c r="G176" s="302"/>
      <c r="H176" s="18"/>
      <c r="I176" s="50"/>
      <c r="J176" s="50"/>
      <c r="K176" s="50"/>
      <c r="L176" s="50"/>
      <c r="M176" s="50"/>
      <c r="N176" s="50"/>
      <c r="O176" s="50"/>
      <c r="P176" s="50"/>
      <c r="Q176" s="57"/>
      <c r="R176" s="58"/>
      <c r="S176" s="58"/>
      <c r="T176" s="58"/>
      <c r="U176" s="58"/>
      <c r="V176" s="256"/>
      <c r="W176" s="59"/>
      <c r="X176" s="60"/>
      <c r="Y176" s="27"/>
      <c r="Z176" s="27"/>
      <c r="AA176" s="27"/>
      <c r="AB176" s="27"/>
      <c r="AC176" s="27"/>
      <c r="AD176" s="26"/>
      <c r="AE176" s="9"/>
    </row>
    <row r="177" spans="1:31" ht="27.75" customHeight="1">
      <c r="A177" s="14">
        <v>169</v>
      </c>
      <c r="B177" s="300"/>
      <c r="C177" s="16"/>
      <c r="D177" s="257"/>
      <c r="E177" s="301"/>
      <c r="F177" s="303"/>
      <c r="G177" s="302"/>
      <c r="H177" s="18"/>
      <c r="I177" s="50"/>
      <c r="J177" s="50"/>
      <c r="K177" s="50"/>
      <c r="L177" s="50"/>
      <c r="M177" s="50"/>
      <c r="N177" s="50"/>
      <c r="O177" s="50"/>
      <c r="P177" s="50"/>
      <c r="Q177" s="57"/>
      <c r="R177" s="58"/>
      <c r="S177" s="58"/>
      <c r="T177" s="58"/>
      <c r="U177" s="58"/>
      <c r="V177" s="256"/>
      <c r="W177" s="59"/>
      <c r="X177" s="60"/>
      <c r="Y177" s="27"/>
      <c r="Z177" s="27"/>
      <c r="AA177" s="27"/>
      <c r="AB177" s="27"/>
      <c r="AC177" s="27"/>
      <c r="AD177" s="26"/>
      <c r="AE177" s="9"/>
    </row>
    <row r="178" spans="1:31" ht="27.75" customHeight="1">
      <c r="A178" s="14">
        <v>170</v>
      </c>
      <c r="B178" s="300"/>
      <c r="C178" s="16"/>
      <c r="D178" s="257"/>
      <c r="E178" s="301"/>
      <c r="F178" s="303"/>
      <c r="G178" s="302"/>
      <c r="H178" s="18"/>
      <c r="I178" s="50"/>
      <c r="J178" s="50"/>
      <c r="K178" s="50"/>
      <c r="L178" s="50"/>
      <c r="M178" s="50"/>
      <c r="N178" s="50"/>
      <c r="O178" s="50"/>
      <c r="P178" s="50"/>
      <c r="Q178" s="57"/>
      <c r="R178" s="58"/>
      <c r="S178" s="58"/>
      <c r="T178" s="58"/>
      <c r="U178" s="58"/>
      <c r="V178" s="256"/>
      <c r="W178" s="59"/>
      <c r="X178" s="60"/>
      <c r="Y178" s="27"/>
      <c r="Z178" s="27"/>
      <c r="AA178" s="27"/>
      <c r="AB178" s="27"/>
      <c r="AC178" s="27"/>
      <c r="AD178" s="26"/>
      <c r="AE178" s="9"/>
    </row>
    <row r="179" spans="1:31" ht="27.75" customHeight="1">
      <c r="A179" s="14">
        <v>171</v>
      </c>
      <c r="B179" s="300"/>
      <c r="C179" s="16"/>
      <c r="D179" s="257"/>
      <c r="E179" s="301"/>
      <c r="F179" s="303"/>
      <c r="G179" s="302"/>
      <c r="H179" s="18"/>
      <c r="I179" s="50"/>
      <c r="J179" s="50"/>
      <c r="K179" s="50"/>
      <c r="L179" s="50"/>
      <c r="M179" s="50"/>
      <c r="N179" s="50"/>
      <c r="O179" s="50"/>
      <c r="P179" s="50"/>
      <c r="Q179" s="57"/>
      <c r="R179" s="58"/>
      <c r="S179" s="58"/>
      <c r="T179" s="58"/>
      <c r="U179" s="58"/>
      <c r="V179" s="256"/>
      <c r="W179" s="59"/>
      <c r="X179" s="60"/>
      <c r="Y179" s="27"/>
      <c r="Z179" s="27"/>
      <c r="AA179" s="27"/>
      <c r="AB179" s="27"/>
      <c r="AC179" s="27"/>
      <c r="AD179" s="26"/>
      <c r="AE179" s="9"/>
    </row>
    <row r="180" spans="1:31" ht="27.75" customHeight="1">
      <c r="A180" s="14">
        <v>172</v>
      </c>
      <c r="B180" s="300"/>
      <c r="C180" s="16"/>
      <c r="D180" s="257"/>
      <c r="E180" s="301"/>
      <c r="F180" s="303"/>
      <c r="G180" s="302"/>
      <c r="H180" s="18"/>
      <c r="I180" s="50"/>
      <c r="J180" s="50"/>
      <c r="K180" s="50"/>
      <c r="L180" s="50"/>
      <c r="M180" s="50"/>
      <c r="N180" s="50"/>
      <c r="O180" s="50"/>
      <c r="P180" s="50"/>
      <c r="Q180" s="57"/>
      <c r="R180" s="58"/>
      <c r="S180" s="58"/>
      <c r="T180" s="58"/>
      <c r="U180" s="58"/>
      <c r="V180" s="256"/>
      <c r="W180" s="59"/>
      <c r="X180" s="60"/>
      <c r="Y180" s="27"/>
      <c r="Z180" s="27"/>
      <c r="AA180" s="27"/>
      <c r="AB180" s="27"/>
      <c r="AC180" s="27"/>
      <c r="AD180" s="26"/>
      <c r="AE180" s="9"/>
    </row>
    <row r="181" spans="1:31" ht="27.75" customHeight="1">
      <c r="A181" s="14">
        <v>173</v>
      </c>
      <c r="B181" s="300"/>
      <c r="C181" s="16"/>
      <c r="D181" s="257"/>
      <c r="E181" s="301"/>
      <c r="F181" s="303"/>
      <c r="G181" s="302"/>
      <c r="H181" s="18"/>
      <c r="I181" s="50"/>
      <c r="J181" s="50"/>
      <c r="K181" s="50"/>
      <c r="L181" s="50"/>
      <c r="M181" s="50"/>
      <c r="N181" s="50"/>
      <c r="O181" s="50"/>
      <c r="P181" s="50"/>
      <c r="Q181" s="57"/>
      <c r="R181" s="58"/>
      <c r="S181" s="58"/>
      <c r="T181" s="58"/>
      <c r="U181" s="58"/>
      <c r="V181" s="256"/>
      <c r="W181" s="59"/>
      <c r="X181" s="60"/>
      <c r="Y181" s="27"/>
      <c r="Z181" s="27"/>
      <c r="AA181" s="27"/>
      <c r="AB181" s="27"/>
      <c r="AC181" s="27"/>
      <c r="AD181" s="26"/>
      <c r="AE181" s="9"/>
    </row>
    <row r="182" spans="1:31" ht="27.75" customHeight="1">
      <c r="A182" s="14">
        <v>174</v>
      </c>
      <c r="B182" s="300"/>
      <c r="C182" s="16"/>
      <c r="D182" s="257"/>
      <c r="E182" s="301"/>
      <c r="F182" s="303"/>
      <c r="G182" s="302"/>
      <c r="H182" s="18"/>
      <c r="I182" s="50"/>
      <c r="J182" s="50"/>
      <c r="K182" s="50"/>
      <c r="L182" s="50"/>
      <c r="M182" s="50"/>
      <c r="N182" s="50"/>
      <c r="O182" s="50"/>
      <c r="P182" s="50"/>
      <c r="Q182" s="57"/>
      <c r="R182" s="58"/>
      <c r="S182" s="58"/>
      <c r="T182" s="58"/>
      <c r="U182" s="58"/>
      <c r="V182" s="256"/>
      <c r="W182" s="59"/>
      <c r="X182" s="60"/>
      <c r="Y182" s="27"/>
      <c r="Z182" s="27"/>
      <c r="AA182" s="27"/>
      <c r="AB182" s="27"/>
      <c r="AC182" s="27"/>
      <c r="AD182" s="26"/>
      <c r="AE182" s="9"/>
    </row>
    <row r="183" spans="1:31" ht="27.75" customHeight="1">
      <c r="A183" s="14">
        <v>175</v>
      </c>
      <c r="B183" s="300"/>
      <c r="C183" s="16"/>
      <c r="D183" s="257"/>
      <c r="E183" s="301"/>
      <c r="F183" s="303"/>
      <c r="G183" s="302"/>
      <c r="H183" s="18"/>
      <c r="I183" s="50"/>
      <c r="J183" s="50"/>
      <c r="K183" s="50"/>
      <c r="L183" s="50"/>
      <c r="M183" s="50"/>
      <c r="N183" s="50"/>
      <c r="O183" s="50"/>
      <c r="P183" s="50"/>
      <c r="Q183" s="57"/>
      <c r="R183" s="58"/>
      <c r="S183" s="58"/>
      <c r="T183" s="58"/>
      <c r="U183" s="58"/>
      <c r="V183" s="256"/>
      <c r="W183" s="59"/>
      <c r="X183" s="60"/>
      <c r="Y183" s="27"/>
      <c r="Z183" s="27"/>
      <c r="AA183" s="27"/>
      <c r="AB183" s="27"/>
      <c r="AC183" s="27"/>
      <c r="AD183" s="26"/>
      <c r="AE183" s="9"/>
    </row>
    <row r="184" spans="1:31" ht="27.75" customHeight="1">
      <c r="A184" s="14">
        <v>176</v>
      </c>
      <c r="B184" s="300"/>
      <c r="C184" s="16"/>
      <c r="D184" s="257"/>
      <c r="E184" s="301"/>
      <c r="F184" s="303"/>
      <c r="G184" s="302"/>
      <c r="H184" s="18"/>
      <c r="I184" s="50"/>
      <c r="J184" s="50"/>
      <c r="K184" s="50"/>
      <c r="L184" s="50"/>
      <c r="M184" s="50"/>
      <c r="N184" s="50"/>
      <c r="O184" s="50"/>
      <c r="P184" s="50"/>
      <c r="Q184" s="57"/>
      <c r="R184" s="58"/>
      <c r="S184" s="58"/>
      <c r="T184" s="58"/>
      <c r="U184" s="58"/>
      <c r="V184" s="256"/>
      <c r="W184" s="59"/>
      <c r="X184" s="60"/>
      <c r="Y184" s="27"/>
      <c r="Z184" s="27"/>
      <c r="AA184" s="27"/>
      <c r="AB184" s="27"/>
      <c r="AC184" s="27"/>
      <c r="AD184" s="26"/>
      <c r="AE184" s="9"/>
    </row>
    <row r="185" spans="1:31" ht="27.75" customHeight="1">
      <c r="A185" s="14">
        <v>177</v>
      </c>
      <c r="B185" s="300"/>
      <c r="C185" s="16"/>
      <c r="D185" s="257"/>
      <c r="E185" s="301"/>
      <c r="F185" s="303"/>
      <c r="G185" s="302"/>
      <c r="H185" s="18"/>
      <c r="I185" s="50"/>
      <c r="J185" s="50"/>
      <c r="K185" s="50"/>
      <c r="L185" s="50"/>
      <c r="M185" s="50"/>
      <c r="N185" s="50"/>
      <c r="O185" s="50"/>
      <c r="P185" s="50"/>
      <c r="Q185" s="57"/>
      <c r="R185" s="58"/>
      <c r="S185" s="58"/>
      <c r="T185" s="58"/>
      <c r="U185" s="58"/>
      <c r="V185" s="256"/>
      <c r="W185" s="59"/>
      <c r="X185" s="60"/>
      <c r="Y185" s="27"/>
      <c r="Z185" s="27"/>
      <c r="AA185" s="27"/>
      <c r="AB185" s="27"/>
      <c r="AC185" s="27"/>
      <c r="AD185" s="26"/>
      <c r="AE185" s="9"/>
    </row>
    <row r="186" spans="1:31" ht="27.75" customHeight="1">
      <c r="A186" s="14">
        <v>178</v>
      </c>
      <c r="B186" s="300"/>
      <c r="C186" s="16"/>
      <c r="D186" s="257"/>
      <c r="E186" s="301"/>
      <c r="F186" s="303"/>
      <c r="G186" s="302"/>
      <c r="H186" s="18"/>
      <c r="I186" s="50"/>
      <c r="J186" s="50"/>
      <c r="K186" s="50"/>
      <c r="L186" s="50"/>
      <c r="M186" s="50"/>
      <c r="N186" s="50"/>
      <c r="O186" s="50"/>
      <c r="P186" s="50"/>
      <c r="Q186" s="57"/>
      <c r="R186" s="58"/>
      <c r="S186" s="58"/>
      <c r="T186" s="58"/>
      <c r="U186" s="58"/>
      <c r="V186" s="256"/>
      <c r="W186" s="59"/>
      <c r="X186" s="60"/>
      <c r="Y186" s="27"/>
      <c r="Z186" s="27"/>
      <c r="AA186" s="27"/>
      <c r="AB186" s="27"/>
      <c r="AC186" s="27"/>
      <c r="AD186" s="26"/>
      <c r="AE186" s="9"/>
    </row>
    <row r="187" spans="1:31" ht="27.75" customHeight="1">
      <c r="A187" s="14">
        <v>179</v>
      </c>
      <c r="B187" s="300"/>
      <c r="C187" s="16"/>
      <c r="D187" s="257"/>
      <c r="E187" s="301"/>
      <c r="F187" s="303"/>
      <c r="G187" s="302"/>
      <c r="H187" s="18"/>
      <c r="I187" s="50"/>
      <c r="J187" s="50"/>
      <c r="K187" s="50"/>
      <c r="L187" s="50"/>
      <c r="M187" s="50"/>
      <c r="N187" s="50"/>
      <c r="O187" s="50"/>
      <c r="P187" s="50"/>
      <c r="Q187" s="57"/>
      <c r="R187" s="58"/>
      <c r="S187" s="58"/>
      <c r="T187" s="58"/>
      <c r="U187" s="58"/>
      <c r="V187" s="256"/>
      <c r="W187" s="59"/>
      <c r="X187" s="60"/>
      <c r="Y187" s="27"/>
      <c r="Z187" s="27"/>
      <c r="AA187" s="27"/>
      <c r="AB187" s="27"/>
      <c r="AC187" s="27"/>
      <c r="AD187" s="26"/>
      <c r="AE187" s="9"/>
    </row>
    <row r="188" spans="1:31" ht="27.75" customHeight="1">
      <c r="A188" s="14">
        <v>180</v>
      </c>
      <c r="B188" s="300"/>
      <c r="C188" s="16"/>
      <c r="D188" s="257"/>
      <c r="E188" s="301"/>
      <c r="F188" s="303"/>
      <c r="G188" s="302"/>
      <c r="H188" s="18"/>
      <c r="I188" s="50"/>
      <c r="J188" s="50"/>
      <c r="K188" s="50"/>
      <c r="L188" s="50"/>
      <c r="M188" s="50"/>
      <c r="N188" s="50"/>
      <c r="O188" s="50"/>
      <c r="P188" s="50"/>
      <c r="Q188" s="57"/>
      <c r="R188" s="58"/>
      <c r="S188" s="58"/>
      <c r="T188" s="58"/>
      <c r="U188" s="58"/>
      <c r="V188" s="256"/>
      <c r="W188" s="59"/>
      <c r="X188" s="60"/>
      <c r="Y188" s="27"/>
      <c r="Z188" s="27"/>
      <c r="AA188" s="27"/>
      <c r="AB188" s="27"/>
      <c r="AC188" s="27"/>
      <c r="AD188" s="26"/>
      <c r="AE188" s="9"/>
    </row>
    <row r="189" spans="1:31" ht="27.75" customHeight="1">
      <c r="A189" s="14">
        <v>181</v>
      </c>
      <c r="B189" s="300"/>
      <c r="C189" s="16"/>
      <c r="D189" s="257"/>
      <c r="E189" s="301"/>
      <c r="F189" s="303"/>
      <c r="G189" s="302"/>
      <c r="H189" s="18"/>
      <c r="I189" s="50"/>
      <c r="J189" s="50"/>
      <c r="K189" s="50"/>
      <c r="L189" s="50"/>
      <c r="M189" s="50"/>
      <c r="N189" s="50"/>
      <c r="O189" s="50"/>
      <c r="P189" s="50"/>
      <c r="Q189" s="57"/>
      <c r="R189" s="58"/>
      <c r="S189" s="58"/>
      <c r="T189" s="58"/>
      <c r="U189" s="58"/>
      <c r="V189" s="256"/>
      <c r="W189" s="59"/>
      <c r="X189" s="60"/>
      <c r="Y189" s="27"/>
      <c r="Z189" s="27"/>
      <c r="AA189" s="27"/>
      <c r="AB189" s="27"/>
      <c r="AC189" s="27"/>
      <c r="AD189" s="26"/>
      <c r="AE189" s="9"/>
    </row>
    <row r="190" spans="1:31" ht="27.75" customHeight="1">
      <c r="A190" s="14">
        <v>182</v>
      </c>
      <c r="B190" s="300"/>
      <c r="C190" s="16"/>
      <c r="D190" s="257"/>
      <c r="E190" s="301"/>
      <c r="F190" s="303"/>
      <c r="G190" s="302"/>
      <c r="H190" s="18"/>
      <c r="I190" s="50"/>
      <c r="J190" s="50"/>
      <c r="K190" s="50"/>
      <c r="L190" s="50"/>
      <c r="M190" s="50"/>
      <c r="N190" s="50"/>
      <c r="O190" s="50"/>
      <c r="P190" s="50"/>
      <c r="Q190" s="57"/>
      <c r="R190" s="58"/>
      <c r="S190" s="58"/>
      <c r="T190" s="58"/>
      <c r="U190" s="58"/>
      <c r="V190" s="256"/>
      <c r="W190" s="59"/>
      <c r="X190" s="60"/>
      <c r="Y190" s="27"/>
      <c r="Z190" s="27"/>
      <c r="AA190" s="27"/>
      <c r="AB190" s="27"/>
      <c r="AC190" s="27"/>
      <c r="AD190" s="26"/>
      <c r="AE190" s="9"/>
    </row>
    <row r="191" spans="1:31" ht="27.75" customHeight="1">
      <c r="A191" s="14">
        <v>183</v>
      </c>
      <c r="B191" s="300"/>
      <c r="C191" s="16"/>
      <c r="D191" s="257"/>
      <c r="E191" s="301"/>
      <c r="F191" s="303"/>
      <c r="G191" s="302"/>
      <c r="H191" s="18"/>
      <c r="I191" s="50"/>
      <c r="J191" s="50"/>
      <c r="K191" s="50"/>
      <c r="L191" s="50"/>
      <c r="M191" s="50"/>
      <c r="N191" s="50"/>
      <c r="O191" s="50"/>
      <c r="P191" s="50"/>
      <c r="Q191" s="57"/>
      <c r="R191" s="58"/>
      <c r="S191" s="58"/>
      <c r="T191" s="58"/>
      <c r="U191" s="58"/>
      <c r="V191" s="256"/>
      <c r="W191" s="59"/>
      <c r="X191" s="60"/>
      <c r="Y191" s="27"/>
      <c r="Z191" s="27"/>
      <c r="AA191" s="27"/>
      <c r="AB191" s="27"/>
      <c r="AC191" s="27"/>
      <c r="AD191" s="26"/>
      <c r="AE191" s="9"/>
    </row>
    <row r="192" spans="1:31" ht="27.75" customHeight="1">
      <c r="A192" s="14">
        <v>184</v>
      </c>
      <c r="B192" s="300"/>
      <c r="C192" s="16"/>
      <c r="D192" s="257"/>
      <c r="E192" s="301"/>
      <c r="F192" s="303"/>
      <c r="G192" s="302"/>
      <c r="H192" s="18"/>
      <c r="I192" s="50"/>
      <c r="J192" s="50"/>
      <c r="K192" s="50"/>
      <c r="L192" s="50"/>
      <c r="M192" s="50"/>
      <c r="N192" s="50"/>
      <c r="O192" s="50"/>
      <c r="P192" s="50"/>
      <c r="Q192" s="57"/>
      <c r="R192" s="58"/>
      <c r="S192" s="58"/>
      <c r="T192" s="58"/>
      <c r="U192" s="58"/>
      <c r="V192" s="256"/>
      <c r="W192" s="59"/>
      <c r="X192" s="60"/>
      <c r="Y192" s="27"/>
      <c r="Z192" s="27"/>
      <c r="AA192" s="27"/>
      <c r="AB192" s="27"/>
      <c r="AC192" s="27"/>
      <c r="AD192" s="26"/>
      <c r="AE192" s="9"/>
    </row>
    <row r="193" spans="1:31" ht="27.75" customHeight="1">
      <c r="A193" s="14">
        <v>185</v>
      </c>
      <c r="B193" s="300"/>
      <c r="C193" s="16"/>
      <c r="D193" s="257"/>
      <c r="E193" s="301"/>
      <c r="F193" s="303"/>
      <c r="G193" s="302"/>
      <c r="H193" s="18"/>
      <c r="I193" s="50"/>
      <c r="J193" s="50"/>
      <c r="K193" s="50"/>
      <c r="L193" s="50"/>
      <c r="M193" s="50"/>
      <c r="N193" s="50"/>
      <c r="O193" s="50"/>
      <c r="P193" s="50"/>
      <c r="Q193" s="57"/>
      <c r="R193" s="58"/>
      <c r="S193" s="58"/>
      <c r="T193" s="58"/>
      <c r="U193" s="58"/>
      <c r="V193" s="256"/>
      <c r="W193" s="59"/>
      <c r="X193" s="60"/>
      <c r="Y193" s="27"/>
      <c r="Z193" s="27"/>
      <c r="AA193" s="27"/>
      <c r="AB193" s="27"/>
      <c r="AC193" s="27"/>
      <c r="AD193" s="26"/>
      <c r="AE193" s="9"/>
    </row>
    <row r="194" spans="1:31" ht="27.75" customHeight="1">
      <c r="A194" s="14">
        <v>186</v>
      </c>
      <c r="B194" s="300"/>
      <c r="C194" s="16"/>
      <c r="D194" s="257"/>
      <c r="E194" s="301"/>
      <c r="F194" s="303"/>
      <c r="G194" s="302"/>
      <c r="H194" s="18"/>
      <c r="I194" s="50"/>
      <c r="J194" s="50"/>
      <c r="K194" s="50"/>
      <c r="L194" s="50"/>
      <c r="M194" s="50"/>
      <c r="N194" s="50"/>
      <c r="O194" s="50"/>
      <c r="P194" s="50"/>
      <c r="Q194" s="57"/>
      <c r="R194" s="58"/>
      <c r="S194" s="58"/>
      <c r="T194" s="58"/>
      <c r="U194" s="58"/>
      <c r="V194" s="256"/>
      <c r="W194" s="59"/>
      <c r="X194" s="60"/>
      <c r="Y194" s="27"/>
      <c r="Z194" s="27"/>
      <c r="AA194" s="27"/>
      <c r="AB194" s="27"/>
      <c r="AC194" s="27"/>
      <c r="AD194" s="26"/>
      <c r="AE194" s="9"/>
    </row>
    <row r="195" spans="1:31" ht="27.75" customHeight="1">
      <c r="A195" s="14">
        <v>187</v>
      </c>
      <c r="B195" s="300"/>
      <c r="C195" s="16"/>
      <c r="D195" s="257"/>
      <c r="E195" s="301"/>
      <c r="F195" s="303"/>
      <c r="G195" s="302"/>
      <c r="H195" s="18"/>
      <c r="I195" s="50"/>
      <c r="J195" s="50"/>
      <c r="K195" s="50"/>
      <c r="L195" s="50"/>
      <c r="M195" s="50"/>
      <c r="N195" s="50"/>
      <c r="O195" s="50"/>
      <c r="P195" s="50"/>
      <c r="Q195" s="57"/>
      <c r="R195" s="58"/>
      <c r="S195" s="58"/>
      <c r="T195" s="58"/>
      <c r="U195" s="58"/>
      <c r="V195" s="256"/>
      <c r="W195" s="59"/>
      <c r="X195" s="60"/>
      <c r="Y195" s="27"/>
      <c r="Z195" s="27"/>
      <c r="AA195" s="27"/>
      <c r="AB195" s="27"/>
      <c r="AC195" s="27"/>
      <c r="AD195" s="26"/>
      <c r="AE195" s="9"/>
    </row>
    <row r="196" spans="1:31" ht="27.75" customHeight="1">
      <c r="A196" s="14">
        <v>188</v>
      </c>
      <c r="B196" s="300"/>
      <c r="C196" s="16"/>
      <c r="D196" s="257"/>
      <c r="E196" s="301"/>
      <c r="F196" s="303"/>
      <c r="G196" s="302"/>
      <c r="H196" s="18"/>
      <c r="I196" s="50"/>
      <c r="J196" s="50"/>
      <c r="K196" s="50"/>
      <c r="L196" s="50"/>
      <c r="M196" s="50"/>
      <c r="N196" s="50"/>
      <c r="O196" s="50"/>
      <c r="P196" s="50"/>
      <c r="Q196" s="57"/>
      <c r="R196" s="58"/>
      <c r="S196" s="58"/>
      <c r="T196" s="58"/>
      <c r="U196" s="58"/>
      <c r="V196" s="256"/>
      <c r="W196" s="59"/>
      <c r="X196" s="60"/>
      <c r="Y196" s="27"/>
      <c r="Z196" s="27"/>
      <c r="AA196" s="27"/>
      <c r="AB196" s="27"/>
      <c r="AC196" s="27"/>
      <c r="AD196" s="26"/>
      <c r="AE196" s="9"/>
    </row>
    <row r="197" spans="1:31" ht="27.75" customHeight="1">
      <c r="A197" s="14">
        <v>189</v>
      </c>
      <c r="B197" s="300"/>
      <c r="C197" s="16"/>
      <c r="D197" s="257"/>
      <c r="E197" s="301"/>
      <c r="F197" s="303"/>
      <c r="G197" s="302"/>
      <c r="H197" s="18"/>
      <c r="I197" s="50"/>
      <c r="J197" s="50"/>
      <c r="K197" s="50"/>
      <c r="L197" s="50"/>
      <c r="M197" s="50"/>
      <c r="N197" s="50"/>
      <c r="O197" s="50"/>
      <c r="P197" s="50"/>
      <c r="Q197" s="57"/>
      <c r="R197" s="58"/>
      <c r="S197" s="58"/>
      <c r="T197" s="58"/>
      <c r="U197" s="58"/>
      <c r="V197" s="256"/>
      <c r="W197" s="59"/>
      <c r="X197" s="60"/>
      <c r="Y197" s="27"/>
      <c r="Z197" s="27"/>
      <c r="AA197" s="27"/>
      <c r="AB197" s="27"/>
      <c r="AC197" s="27"/>
      <c r="AD197" s="26"/>
      <c r="AE197" s="9"/>
    </row>
    <row r="198" spans="1:31" ht="27.75" customHeight="1">
      <c r="A198" s="14">
        <v>190</v>
      </c>
      <c r="B198" s="300"/>
      <c r="C198" s="16"/>
      <c r="D198" s="257"/>
      <c r="E198" s="301"/>
      <c r="F198" s="303"/>
      <c r="G198" s="302"/>
      <c r="H198" s="18"/>
      <c r="I198" s="50"/>
      <c r="J198" s="50"/>
      <c r="K198" s="50"/>
      <c r="L198" s="50"/>
      <c r="M198" s="50"/>
      <c r="N198" s="50"/>
      <c r="O198" s="50"/>
      <c r="P198" s="50"/>
      <c r="Q198" s="57"/>
      <c r="R198" s="58"/>
      <c r="S198" s="58"/>
      <c r="T198" s="58"/>
      <c r="U198" s="58"/>
      <c r="V198" s="256"/>
      <c r="W198" s="59"/>
      <c r="X198" s="60"/>
      <c r="Y198" s="27"/>
      <c r="Z198" s="27"/>
      <c r="AA198" s="27"/>
      <c r="AB198" s="27"/>
      <c r="AC198" s="27"/>
      <c r="AD198" s="26"/>
      <c r="AE198" s="9"/>
    </row>
    <row r="199" spans="1:31" ht="27.75" customHeight="1">
      <c r="A199" s="14">
        <v>191</v>
      </c>
      <c r="B199" s="300"/>
      <c r="C199" s="16"/>
      <c r="D199" s="257"/>
      <c r="E199" s="301"/>
      <c r="F199" s="303"/>
      <c r="G199" s="302"/>
      <c r="H199" s="18"/>
      <c r="I199" s="50"/>
      <c r="J199" s="50"/>
      <c r="K199" s="50"/>
      <c r="L199" s="50"/>
      <c r="M199" s="50"/>
      <c r="N199" s="50"/>
      <c r="O199" s="50"/>
      <c r="P199" s="50"/>
      <c r="Q199" s="57"/>
      <c r="R199" s="58"/>
      <c r="S199" s="58"/>
      <c r="T199" s="58"/>
      <c r="U199" s="58"/>
      <c r="V199" s="256"/>
      <c r="W199" s="59"/>
      <c r="X199" s="60"/>
      <c r="Y199" s="27"/>
      <c r="Z199" s="27"/>
      <c r="AA199" s="27"/>
      <c r="AB199" s="27"/>
      <c r="AC199" s="27"/>
      <c r="AD199" s="26"/>
      <c r="AE199" s="9"/>
    </row>
    <row r="200" spans="1:31" ht="27.75" customHeight="1">
      <c r="A200" s="14">
        <v>192</v>
      </c>
      <c r="B200" s="300"/>
      <c r="C200" s="16"/>
      <c r="D200" s="257"/>
      <c r="E200" s="301"/>
      <c r="F200" s="303"/>
      <c r="G200" s="302"/>
      <c r="H200" s="18"/>
      <c r="I200" s="50"/>
      <c r="J200" s="50"/>
      <c r="K200" s="50"/>
      <c r="L200" s="50"/>
      <c r="M200" s="50"/>
      <c r="N200" s="50"/>
      <c r="O200" s="50"/>
      <c r="P200" s="50"/>
      <c r="Q200" s="57"/>
      <c r="R200" s="58"/>
      <c r="S200" s="58"/>
      <c r="T200" s="58"/>
      <c r="U200" s="58"/>
      <c r="V200" s="256"/>
      <c r="W200" s="59"/>
      <c r="X200" s="60"/>
      <c r="Y200" s="27"/>
      <c r="Z200" s="27"/>
      <c r="AA200" s="27"/>
      <c r="AB200" s="27"/>
      <c r="AC200" s="27"/>
      <c r="AD200" s="26"/>
      <c r="AE200" s="9"/>
    </row>
    <row r="201" spans="1:31" ht="27.75" customHeight="1">
      <c r="A201" s="14">
        <v>193</v>
      </c>
      <c r="B201" s="300"/>
      <c r="C201" s="16"/>
      <c r="D201" s="257"/>
      <c r="E201" s="301"/>
      <c r="F201" s="303"/>
      <c r="G201" s="302"/>
      <c r="H201" s="18"/>
      <c r="I201" s="50"/>
      <c r="J201" s="50"/>
      <c r="K201" s="50"/>
      <c r="L201" s="50"/>
      <c r="M201" s="50"/>
      <c r="N201" s="50"/>
      <c r="O201" s="50"/>
      <c r="P201" s="50"/>
      <c r="Q201" s="57"/>
      <c r="R201" s="58"/>
      <c r="S201" s="58"/>
      <c r="T201" s="58"/>
      <c r="U201" s="58"/>
      <c r="V201" s="256"/>
      <c r="W201" s="59"/>
      <c r="X201" s="60"/>
      <c r="Y201" s="27"/>
      <c r="Z201" s="27"/>
      <c r="AA201" s="27"/>
      <c r="AB201" s="27"/>
      <c r="AC201" s="27"/>
      <c r="AD201" s="26"/>
      <c r="AE201" s="9"/>
    </row>
    <row r="202" spans="1:31" ht="27.75" customHeight="1">
      <c r="A202" s="14">
        <v>194</v>
      </c>
      <c r="B202" s="300"/>
      <c r="C202" s="16"/>
      <c r="D202" s="257"/>
      <c r="E202" s="301"/>
      <c r="F202" s="303"/>
      <c r="G202" s="302"/>
      <c r="H202" s="18"/>
      <c r="I202" s="50"/>
      <c r="J202" s="50"/>
      <c r="K202" s="50"/>
      <c r="L202" s="50"/>
      <c r="M202" s="50"/>
      <c r="N202" s="50"/>
      <c r="O202" s="50"/>
      <c r="P202" s="50"/>
      <c r="Q202" s="57"/>
      <c r="R202" s="58"/>
      <c r="S202" s="58"/>
      <c r="T202" s="58"/>
      <c r="U202" s="58"/>
      <c r="V202" s="256"/>
      <c r="W202" s="59"/>
      <c r="X202" s="60"/>
      <c r="Y202" s="27"/>
      <c r="Z202" s="27"/>
      <c r="AA202" s="27"/>
      <c r="AB202" s="27"/>
      <c r="AC202" s="27"/>
      <c r="AD202" s="26"/>
      <c r="AE202" s="9"/>
    </row>
    <row r="203" spans="1:31" ht="27.75" customHeight="1">
      <c r="A203" s="14">
        <v>195</v>
      </c>
      <c r="B203" s="300"/>
      <c r="C203" s="16"/>
      <c r="D203" s="257"/>
      <c r="E203" s="301"/>
      <c r="F203" s="303"/>
      <c r="G203" s="302"/>
      <c r="H203" s="18"/>
      <c r="I203" s="50"/>
      <c r="J203" s="50"/>
      <c r="K203" s="50"/>
      <c r="L203" s="50"/>
      <c r="M203" s="50"/>
      <c r="N203" s="50"/>
      <c r="O203" s="50"/>
      <c r="P203" s="50"/>
      <c r="Q203" s="57"/>
      <c r="R203" s="58"/>
      <c r="S203" s="58"/>
      <c r="T203" s="58"/>
      <c r="U203" s="58"/>
      <c r="V203" s="256"/>
      <c r="W203" s="59"/>
      <c r="X203" s="60"/>
      <c r="Y203" s="27"/>
      <c r="Z203" s="27"/>
      <c r="AA203" s="27"/>
      <c r="AB203" s="27"/>
      <c r="AC203" s="27"/>
      <c r="AD203" s="26"/>
      <c r="AE203" s="9"/>
    </row>
    <row r="204" spans="1:31" ht="27.75" customHeight="1">
      <c r="A204" s="14">
        <v>196</v>
      </c>
      <c r="B204" s="300"/>
      <c r="C204" s="16"/>
      <c r="D204" s="257"/>
      <c r="E204" s="301"/>
      <c r="F204" s="303"/>
      <c r="G204" s="302"/>
      <c r="H204" s="18"/>
      <c r="I204" s="50"/>
      <c r="J204" s="50"/>
      <c r="K204" s="50"/>
      <c r="L204" s="50"/>
      <c r="M204" s="50"/>
      <c r="N204" s="50"/>
      <c r="O204" s="50"/>
      <c r="P204" s="50"/>
      <c r="Q204" s="57"/>
      <c r="R204" s="58"/>
      <c r="S204" s="58"/>
      <c r="T204" s="58"/>
      <c r="U204" s="58"/>
      <c r="V204" s="256"/>
      <c r="W204" s="59"/>
      <c r="X204" s="60"/>
      <c r="Y204" s="27"/>
      <c r="Z204" s="27"/>
      <c r="AA204" s="27"/>
      <c r="AB204" s="27"/>
      <c r="AC204" s="27"/>
      <c r="AD204" s="26"/>
      <c r="AE204" s="9"/>
    </row>
    <row r="205" spans="1:31" ht="27.75" customHeight="1">
      <c r="A205" s="14">
        <v>197</v>
      </c>
      <c r="B205" s="300"/>
      <c r="C205" s="16"/>
      <c r="D205" s="257"/>
      <c r="E205" s="301"/>
      <c r="F205" s="303"/>
      <c r="G205" s="302"/>
      <c r="H205" s="18"/>
      <c r="I205" s="50"/>
      <c r="J205" s="50"/>
      <c r="K205" s="50"/>
      <c r="L205" s="50"/>
      <c r="M205" s="50"/>
      <c r="N205" s="50"/>
      <c r="O205" s="50"/>
      <c r="P205" s="50"/>
      <c r="Q205" s="57"/>
      <c r="R205" s="58"/>
      <c r="S205" s="58"/>
      <c r="T205" s="58"/>
      <c r="U205" s="58"/>
      <c r="V205" s="256"/>
      <c r="W205" s="59"/>
      <c r="X205" s="60"/>
      <c r="Y205" s="27"/>
      <c r="Z205" s="27"/>
      <c r="AA205" s="27"/>
      <c r="AB205" s="27"/>
      <c r="AC205" s="27"/>
      <c r="AD205" s="26"/>
      <c r="AE205" s="9"/>
    </row>
    <row r="206" spans="1:31" ht="27.75" customHeight="1">
      <c r="A206" s="14">
        <v>198</v>
      </c>
      <c r="B206" s="300"/>
      <c r="C206" s="16"/>
      <c r="D206" s="257"/>
      <c r="E206" s="301"/>
      <c r="F206" s="303"/>
      <c r="G206" s="302"/>
      <c r="H206" s="18"/>
      <c r="I206" s="50"/>
      <c r="J206" s="50"/>
      <c r="K206" s="50"/>
      <c r="L206" s="50"/>
      <c r="M206" s="50"/>
      <c r="N206" s="50"/>
      <c r="O206" s="50"/>
      <c r="P206" s="50"/>
      <c r="Q206" s="57"/>
      <c r="R206" s="58"/>
      <c r="S206" s="58"/>
      <c r="T206" s="58"/>
      <c r="U206" s="58"/>
      <c r="V206" s="256"/>
      <c r="W206" s="59"/>
      <c r="X206" s="60"/>
      <c r="Y206" s="27"/>
      <c r="Z206" s="27"/>
      <c r="AA206" s="27"/>
      <c r="AB206" s="27"/>
      <c r="AC206" s="27"/>
      <c r="AD206" s="26"/>
      <c r="AE206" s="9"/>
    </row>
    <row r="207" spans="1:31" ht="27.75" customHeight="1">
      <c r="A207" s="14">
        <v>199</v>
      </c>
      <c r="B207" s="300"/>
      <c r="C207" s="16"/>
      <c r="D207" s="257"/>
      <c r="E207" s="301"/>
      <c r="F207" s="303"/>
      <c r="G207" s="302"/>
      <c r="H207" s="18"/>
      <c r="I207" s="50"/>
      <c r="J207" s="50"/>
      <c r="K207" s="50"/>
      <c r="L207" s="50"/>
      <c r="M207" s="50"/>
      <c r="N207" s="50"/>
      <c r="O207" s="50"/>
      <c r="P207" s="50"/>
      <c r="Q207" s="57"/>
      <c r="R207" s="58"/>
      <c r="S207" s="58"/>
      <c r="T207" s="58"/>
      <c r="U207" s="58"/>
      <c r="V207" s="256"/>
      <c r="W207" s="59"/>
      <c r="X207" s="60"/>
      <c r="Y207" s="27"/>
      <c r="Z207" s="27"/>
      <c r="AA207" s="27"/>
      <c r="AB207" s="27"/>
      <c r="AC207" s="27"/>
      <c r="AD207" s="26"/>
      <c r="AE207" s="9"/>
    </row>
    <row r="208" spans="1:31" ht="27.75" customHeight="1">
      <c r="A208" s="14">
        <v>200</v>
      </c>
      <c r="B208" s="300"/>
      <c r="C208" s="16"/>
      <c r="D208" s="257"/>
      <c r="E208" s="301"/>
      <c r="F208" s="303"/>
      <c r="G208" s="302"/>
      <c r="H208" s="18"/>
      <c r="I208" s="50"/>
      <c r="J208" s="50"/>
      <c r="K208" s="50"/>
      <c r="L208" s="50"/>
      <c r="M208" s="50"/>
      <c r="N208" s="50"/>
      <c r="O208" s="50"/>
      <c r="P208" s="50"/>
      <c r="Q208" s="57"/>
      <c r="R208" s="58"/>
      <c r="S208" s="58"/>
      <c r="T208" s="58"/>
      <c r="U208" s="58"/>
      <c r="V208" s="256"/>
      <c r="W208" s="59"/>
      <c r="X208" s="60"/>
      <c r="Y208" s="27"/>
      <c r="Z208" s="27"/>
      <c r="AA208" s="27"/>
      <c r="AB208" s="27"/>
      <c r="AC208" s="27"/>
      <c r="AD208" s="26"/>
      <c r="AE208" s="9"/>
    </row>
    <row r="209" spans="1:31" ht="27.75" customHeight="1">
      <c r="A209" s="14">
        <v>201</v>
      </c>
      <c r="B209" s="300"/>
      <c r="C209" s="16"/>
      <c r="D209" s="257"/>
      <c r="E209" s="301"/>
      <c r="F209" s="303"/>
      <c r="G209" s="302"/>
      <c r="H209" s="18"/>
      <c r="I209" s="50"/>
      <c r="J209" s="50"/>
      <c r="K209" s="50"/>
      <c r="L209" s="50"/>
      <c r="M209" s="50"/>
      <c r="N209" s="50"/>
      <c r="O209" s="50"/>
      <c r="P209" s="50"/>
      <c r="Q209" s="57"/>
      <c r="R209" s="58"/>
      <c r="S209" s="58"/>
      <c r="T209" s="58"/>
      <c r="U209" s="58"/>
      <c r="V209" s="256"/>
      <c r="W209" s="59"/>
      <c r="X209" s="60"/>
      <c r="Y209" s="27"/>
      <c r="Z209" s="27"/>
      <c r="AA209" s="27"/>
      <c r="AB209" s="27"/>
      <c r="AC209" s="27"/>
      <c r="AD209" s="26"/>
      <c r="AE209" s="9"/>
    </row>
    <row r="210" spans="1:31" ht="27.75" customHeight="1">
      <c r="A210" s="14">
        <v>202</v>
      </c>
      <c r="B210" s="300"/>
      <c r="C210" s="16"/>
      <c r="D210" s="257"/>
      <c r="E210" s="301"/>
      <c r="F210" s="303"/>
      <c r="G210" s="302"/>
      <c r="H210" s="18"/>
      <c r="I210" s="50"/>
      <c r="J210" s="50"/>
      <c r="K210" s="50"/>
      <c r="L210" s="50"/>
      <c r="M210" s="50"/>
      <c r="N210" s="50"/>
      <c r="O210" s="50"/>
      <c r="P210" s="50"/>
      <c r="Q210" s="57"/>
      <c r="R210" s="58"/>
      <c r="S210" s="58"/>
      <c r="T210" s="58"/>
      <c r="U210" s="58"/>
      <c r="V210" s="256"/>
      <c r="W210" s="59"/>
      <c r="X210" s="60"/>
      <c r="Y210" s="27"/>
      <c r="Z210" s="27"/>
      <c r="AA210" s="27"/>
      <c r="AB210" s="27"/>
      <c r="AC210" s="27"/>
      <c r="AD210" s="26"/>
      <c r="AE210" s="9"/>
    </row>
    <row r="211" spans="1:31" ht="27.75" customHeight="1">
      <c r="A211" s="14">
        <v>203</v>
      </c>
      <c r="B211" s="300"/>
      <c r="C211" s="16"/>
      <c r="D211" s="257"/>
      <c r="E211" s="301"/>
      <c r="F211" s="303"/>
      <c r="G211" s="302"/>
      <c r="H211" s="18"/>
      <c r="I211" s="50"/>
      <c r="J211" s="50"/>
      <c r="K211" s="50"/>
      <c r="L211" s="50"/>
      <c r="M211" s="50"/>
      <c r="N211" s="50"/>
      <c r="O211" s="50"/>
      <c r="P211" s="50"/>
      <c r="Q211" s="57"/>
      <c r="R211" s="58"/>
      <c r="S211" s="58"/>
      <c r="T211" s="58"/>
      <c r="U211" s="58"/>
      <c r="V211" s="256"/>
      <c r="W211" s="59"/>
      <c r="X211" s="60"/>
      <c r="Y211" s="27"/>
      <c r="Z211" s="27"/>
      <c r="AA211" s="27"/>
      <c r="AB211" s="27"/>
      <c r="AC211" s="27"/>
      <c r="AD211" s="26"/>
      <c r="AE211" s="9"/>
    </row>
    <row r="212" spans="1:31" ht="27.75" customHeight="1">
      <c r="A212" s="14">
        <v>204</v>
      </c>
      <c r="B212" s="300"/>
      <c r="C212" s="16"/>
      <c r="D212" s="257"/>
      <c r="E212" s="301"/>
      <c r="F212" s="303"/>
      <c r="G212" s="302"/>
      <c r="H212" s="18"/>
      <c r="I212" s="50"/>
      <c r="J212" s="50"/>
      <c r="K212" s="50"/>
      <c r="L212" s="50"/>
      <c r="M212" s="50"/>
      <c r="N212" s="50"/>
      <c r="O212" s="50"/>
      <c r="P212" s="50"/>
      <c r="Q212" s="57"/>
      <c r="R212" s="58"/>
      <c r="S212" s="58"/>
      <c r="T212" s="58"/>
      <c r="U212" s="58"/>
      <c r="V212" s="256"/>
      <c r="W212" s="59"/>
      <c r="X212" s="60"/>
      <c r="Y212" s="27"/>
      <c r="Z212" s="27"/>
      <c r="AA212" s="27"/>
      <c r="AB212" s="27"/>
      <c r="AC212" s="27"/>
      <c r="AD212" s="26"/>
      <c r="AE212" s="9"/>
    </row>
    <row r="213" spans="1:31" ht="27.75" customHeight="1">
      <c r="A213" s="14">
        <v>205</v>
      </c>
      <c r="B213" s="300"/>
      <c r="C213" s="16"/>
      <c r="D213" s="257"/>
      <c r="E213" s="301"/>
      <c r="F213" s="303"/>
      <c r="G213" s="302"/>
      <c r="H213" s="18"/>
      <c r="I213" s="50"/>
      <c r="J213" s="50"/>
      <c r="K213" s="50"/>
      <c r="L213" s="50"/>
      <c r="M213" s="50"/>
      <c r="N213" s="50"/>
      <c r="O213" s="50"/>
      <c r="P213" s="50"/>
      <c r="Q213" s="57"/>
      <c r="R213" s="58"/>
      <c r="S213" s="58"/>
      <c r="T213" s="58"/>
      <c r="U213" s="58"/>
      <c r="V213" s="256"/>
      <c r="W213" s="59"/>
      <c r="X213" s="60"/>
      <c r="Y213" s="27"/>
      <c r="Z213" s="27"/>
      <c r="AA213" s="27"/>
      <c r="AB213" s="27"/>
      <c r="AC213" s="27"/>
      <c r="AD213" s="26"/>
      <c r="AE213" s="9"/>
    </row>
    <row r="214" spans="1:31" ht="27.75" customHeight="1">
      <c r="A214" s="14">
        <v>206</v>
      </c>
      <c r="B214" s="300"/>
      <c r="C214" s="16"/>
      <c r="D214" s="257"/>
      <c r="E214" s="301"/>
      <c r="F214" s="303"/>
      <c r="G214" s="302"/>
      <c r="H214" s="18"/>
      <c r="I214" s="50"/>
      <c r="J214" s="50"/>
      <c r="K214" s="50"/>
      <c r="L214" s="50"/>
      <c r="M214" s="50"/>
      <c r="N214" s="50"/>
      <c r="O214" s="50"/>
      <c r="P214" s="50"/>
      <c r="Q214" s="57"/>
      <c r="R214" s="58"/>
      <c r="S214" s="58"/>
      <c r="T214" s="58"/>
      <c r="U214" s="58"/>
      <c r="V214" s="256"/>
      <c r="W214" s="59"/>
      <c r="X214" s="60"/>
      <c r="Y214" s="27"/>
      <c r="Z214" s="27"/>
      <c r="AA214" s="27"/>
      <c r="AB214" s="27"/>
      <c r="AC214" s="27"/>
      <c r="AD214" s="26"/>
      <c r="AE214" s="9"/>
    </row>
    <row r="215" spans="1:31" ht="27.75" customHeight="1">
      <c r="A215" s="14">
        <v>207</v>
      </c>
      <c r="B215" s="300"/>
      <c r="C215" s="16"/>
      <c r="D215" s="257"/>
      <c r="E215" s="301"/>
      <c r="F215" s="303"/>
      <c r="G215" s="302"/>
      <c r="H215" s="18"/>
      <c r="I215" s="50"/>
      <c r="J215" s="50"/>
      <c r="K215" s="50"/>
      <c r="L215" s="50"/>
      <c r="M215" s="50"/>
      <c r="N215" s="50"/>
      <c r="O215" s="50"/>
      <c r="P215" s="50"/>
      <c r="Q215" s="57"/>
      <c r="R215" s="58"/>
      <c r="S215" s="58"/>
      <c r="T215" s="58"/>
      <c r="U215" s="58"/>
      <c r="V215" s="256"/>
      <c r="W215" s="59"/>
      <c r="X215" s="60"/>
      <c r="Y215" s="27"/>
      <c r="Z215" s="27"/>
      <c r="AA215" s="27"/>
      <c r="AB215" s="27"/>
      <c r="AC215" s="27"/>
      <c r="AD215" s="26"/>
      <c r="AE215" s="9"/>
    </row>
    <row r="216" spans="1:31" ht="27.75" customHeight="1">
      <c r="A216" s="14">
        <v>208</v>
      </c>
      <c r="B216" s="300"/>
      <c r="C216" s="16"/>
      <c r="D216" s="257"/>
      <c r="E216" s="301"/>
      <c r="F216" s="303"/>
      <c r="G216" s="302"/>
      <c r="H216" s="18"/>
      <c r="I216" s="50"/>
      <c r="J216" s="50"/>
      <c r="K216" s="50"/>
      <c r="L216" s="50"/>
      <c r="M216" s="50"/>
      <c r="N216" s="50"/>
      <c r="O216" s="50"/>
      <c r="P216" s="50"/>
      <c r="Q216" s="57"/>
      <c r="R216" s="58"/>
      <c r="S216" s="58"/>
      <c r="T216" s="58"/>
      <c r="U216" s="58"/>
      <c r="V216" s="256"/>
      <c r="W216" s="59"/>
      <c r="X216" s="60"/>
      <c r="Y216" s="27"/>
      <c r="Z216" s="27"/>
      <c r="AA216" s="27"/>
      <c r="AB216" s="27"/>
      <c r="AC216" s="27"/>
      <c r="AD216" s="26"/>
      <c r="AE216" s="9"/>
    </row>
    <row r="217" spans="1:31" ht="27.75" customHeight="1">
      <c r="A217" s="14">
        <v>209</v>
      </c>
      <c r="B217" s="300"/>
      <c r="C217" s="16"/>
      <c r="D217" s="257"/>
      <c r="E217" s="301"/>
      <c r="F217" s="303"/>
      <c r="G217" s="302"/>
      <c r="H217" s="18"/>
      <c r="I217" s="50"/>
      <c r="J217" s="50"/>
      <c r="K217" s="50"/>
      <c r="L217" s="50"/>
      <c r="M217" s="50"/>
      <c r="N217" s="50"/>
      <c r="O217" s="50"/>
      <c r="P217" s="50"/>
      <c r="Q217" s="57"/>
      <c r="R217" s="58"/>
      <c r="S217" s="58"/>
      <c r="T217" s="58"/>
      <c r="U217" s="58"/>
      <c r="V217" s="256"/>
      <c r="W217" s="59"/>
      <c r="X217" s="60"/>
      <c r="Y217" s="27"/>
      <c r="Z217" s="27"/>
      <c r="AA217" s="27"/>
      <c r="AB217" s="27"/>
      <c r="AC217" s="27"/>
      <c r="AD217" s="26"/>
      <c r="AE217" s="9"/>
    </row>
    <row r="218" spans="1:31" ht="27.75" customHeight="1">
      <c r="A218" s="14">
        <v>210</v>
      </c>
      <c r="B218" s="300"/>
      <c r="C218" s="16"/>
      <c r="D218" s="257"/>
      <c r="E218" s="301"/>
      <c r="F218" s="303"/>
      <c r="G218" s="302"/>
      <c r="H218" s="18"/>
      <c r="I218" s="50"/>
      <c r="J218" s="50"/>
      <c r="K218" s="50"/>
      <c r="L218" s="50"/>
      <c r="M218" s="50"/>
      <c r="N218" s="50"/>
      <c r="O218" s="50"/>
      <c r="P218" s="50"/>
      <c r="Q218" s="57"/>
      <c r="R218" s="58"/>
      <c r="S218" s="58"/>
      <c r="T218" s="58"/>
      <c r="U218" s="58"/>
      <c r="V218" s="256"/>
      <c r="W218" s="59"/>
      <c r="X218" s="60"/>
      <c r="Y218" s="27"/>
      <c r="Z218" s="27"/>
      <c r="AA218" s="27"/>
      <c r="AB218" s="27"/>
      <c r="AC218" s="27"/>
      <c r="AD218" s="26"/>
      <c r="AE218" s="9"/>
    </row>
    <row r="219" spans="1:31" ht="27.75" customHeight="1">
      <c r="A219" s="14">
        <v>211</v>
      </c>
      <c r="B219" s="300"/>
      <c r="C219" s="16"/>
      <c r="D219" s="257"/>
      <c r="E219" s="301"/>
      <c r="F219" s="303"/>
      <c r="G219" s="302"/>
      <c r="H219" s="18"/>
      <c r="I219" s="50"/>
      <c r="J219" s="50"/>
      <c r="K219" s="50"/>
      <c r="L219" s="50"/>
      <c r="M219" s="50"/>
      <c r="N219" s="50"/>
      <c r="O219" s="50"/>
      <c r="P219" s="50"/>
      <c r="Q219" s="57"/>
      <c r="R219" s="58"/>
      <c r="S219" s="58"/>
      <c r="T219" s="58"/>
      <c r="U219" s="58"/>
      <c r="V219" s="256"/>
      <c r="W219" s="59"/>
      <c r="X219" s="60"/>
      <c r="Y219" s="27"/>
      <c r="Z219" s="27"/>
      <c r="AA219" s="27"/>
      <c r="AB219" s="27"/>
      <c r="AC219" s="27"/>
      <c r="AD219" s="26"/>
      <c r="AE219" s="9"/>
    </row>
    <row r="220" spans="1:31" ht="27.75" customHeight="1">
      <c r="A220" s="14">
        <v>212</v>
      </c>
      <c r="B220" s="300"/>
      <c r="C220" s="16"/>
      <c r="D220" s="257"/>
      <c r="E220" s="301"/>
      <c r="F220" s="303"/>
      <c r="G220" s="302"/>
      <c r="H220" s="18"/>
      <c r="I220" s="50"/>
      <c r="J220" s="50"/>
      <c r="K220" s="50"/>
      <c r="L220" s="50"/>
      <c r="M220" s="50"/>
      <c r="N220" s="50"/>
      <c r="O220" s="50"/>
      <c r="P220" s="50"/>
      <c r="Q220" s="57"/>
      <c r="R220" s="58"/>
      <c r="S220" s="58"/>
      <c r="T220" s="58"/>
      <c r="U220" s="58"/>
      <c r="V220" s="256"/>
      <c r="W220" s="59"/>
      <c r="X220" s="60"/>
      <c r="Y220" s="27"/>
      <c r="Z220" s="27"/>
      <c r="AA220" s="27"/>
      <c r="AB220" s="27"/>
      <c r="AC220" s="27"/>
      <c r="AD220" s="26"/>
      <c r="AE220" s="9"/>
    </row>
    <row r="221" spans="1:31" ht="27.75" customHeight="1">
      <c r="A221" s="14">
        <v>213</v>
      </c>
      <c r="B221" s="300"/>
      <c r="C221" s="16"/>
      <c r="D221" s="257"/>
      <c r="E221" s="301"/>
      <c r="F221" s="303"/>
      <c r="G221" s="302"/>
      <c r="H221" s="18"/>
      <c r="I221" s="50"/>
      <c r="J221" s="50"/>
      <c r="K221" s="50"/>
      <c r="L221" s="50"/>
      <c r="M221" s="50"/>
      <c r="N221" s="50"/>
      <c r="O221" s="50"/>
      <c r="P221" s="50"/>
      <c r="Q221" s="57"/>
      <c r="R221" s="58"/>
      <c r="S221" s="58"/>
      <c r="T221" s="58"/>
      <c r="U221" s="58"/>
      <c r="V221" s="256"/>
      <c r="W221" s="59"/>
      <c r="X221" s="60"/>
      <c r="Y221" s="27"/>
      <c r="Z221" s="27"/>
      <c r="AA221" s="27"/>
      <c r="AB221" s="27"/>
      <c r="AC221" s="27"/>
      <c r="AD221" s="26"/>
      <c r="AE221" s="9"/>
    </row>
    <row r="222" spans="1:31" ht="27.75" customHeight="1">
      <c r="A222" s="14">
        <v>214</v>
      </c>
      <c r="B222" s="300"/>
      <c r="C222" s="16"/>
      <c r="D222" s="257"/>
      <c r="E222" s="301"/>
      <c r="F222" s="303"/>
      <c r="G222" s="302"/>
      <c r="H222" s="18"/>
      <c r="I222" s="50"/>
      <c r="J222" s="50"/>
      <c r="K222" s="50"/>
      <c r="L222" s="50"/>
      <c r="M222" s="50"/>
      <c r="N222" s="50"/>
      <c r="O222" s="50"/>
      <c r="P222" s="50"/>
      <c r="Q222" s="57"/>
      <c r="R222" s="58"/>
      <c r="S222" s="58"/>
      <c r="T222" s="58"/>
      <c r="U222" s="58"/>
      <c r="V222" s="256"/>
      <c r="W222" s="59"/>
      <c r="X222" s="60"/>
      <c r="Y222" s="27"/>
      <c r="Z222" s="27"/>
      <c r="AA222" s="27"/>
      <c r="AB222" s="27"/>
      <c r="AC222" s="27"/>
      <c r="AD222" s="26"/>
      <c r="AE222" s="9"/>
    </row>
    <row r="223" spans="1:31" ht="27.75" customHeight="1">
      <c r="A223" s="14">
        <v>215</v>
      </c>
      <c r="B223" s="300"/>
      <c r="C223" s="16"/>
      <c r="D223" s="257"/>
      <c r="E223" s="301"/>
      <c r="F223" s="303"/>
      <c r="G223" s="302"/>
      <c r="H223" s="18"/>
      <c r="I223" s="50"/>
      <c r="J223" s="50"/>
      <c r="K223" s="50"/>
      <c r="L223" s="50"/>
      <c r="M223" s="50"/>
      <c r="N223" s="50"/>
      <c r="O223" s="50"/>
      <c r="P223" s="50"/>
      <c r="Q223" s="57"/>
      <c r="R223" s="58"/>
      <c r="S223" s="58"/>
      <c r="T223" s="58"/>
      <c r="U223" s="58"/>
      <c r="V223" s="256"/>
      <c r="W223" s="59"/>
      <c r="X223" s="60"/>
      <c r="Y223" s="27"/>
      <c r="Z223" s="27"/>
      <c r="AA223" s="27"/>
      <c r="AB223" s="27"/>
      <c r="AC223" s="27"/>
      <c r="AD223" s="26"/>
      <c r="AE223" s="9"/>
    </row>
    <row r="224" spans="1:31" ht="27.75" customHeight="1">
      <c r="A224" s="14">
        <v>216</v>
      </c>
      <c r="B224" s="300"/>
      <c r="C224" s="16"/>
      <c r="D224" s="257"/>
      <c r="E224" s="301"/>
      <c r="F224" s="303"/>
      <c r="G224" s="302"/>
      <c r="H224" s="18"/>
      <c r="I224" s="50"/>
      <c r="J224" s="50"/>
      <c r="K224" s="50"/>
      <c r="L224" s="50"/>
      <c r="M224" s="50"/>
      <c r="N224" s="50"/>
      <c r="O224" s="50"/>
      <c r="P224" s="50"/>
      <c r="Q224" s="57"/>
      <c r="R224" s="58"/>
      <c r="S224" s="58"/>
      <c r="T224" s="58"/>
      <c r="U224" s="58"/>
      <c r="V224" s="256"/>
      <c r="W224" s="59"/>
      <c r="X224" s="60"/>
      <c r="Y224" s="27"/>
      <c r="Z224" s="27"/>
      <c r="AA224" s="27"/>
      <c r="AB224" s="27"/>
      <c r="AC224" s="27"/>
      <c r="AD224" s="26"/>
      <c r="AE224" s="9"/>
    </row>
    <row r="225" spans="1:31" ht="27.75" customHeight="1">
      <c r="A225" s="14">
        <v>217</v>
      </c>
      <c r="B225" s="300"/>
      <c r="C225" s="16"/>
      <c r="D225" s="257"/>
      <c r="E225" s="301"/>
      <c r="F225" s="303"/>
      <c r="G225" s="302"/>
      <c r="H225" s="18"/>
      <c r="I225" s="50"/>
      <c r="J225" s="50"/>
      <c r="K225" s="50"/>
      <c r="L225" s="50"/>
      <c r="M225" s="50"/>
      <c r="N225" s="50"/>
      <c r="O225" s="50"/>
      <c r="P225" s="50"/>
      <c r="Q225" s="57"/>
      <c r="R225" s="58"/>
      <c r="S225" s="58"/>
      <c r="T225" s="58"/>
      <c r="U225" s="58"/>
      <c r="V225" s="256"/>
      <c r="W225" s="59"/>
      <c r="X225" s="60"/>
      <c r="Y225" s="27"/>
      <c r="Z225" s="27"/>
      <c r="AA225" s="27"/>
      <c r="AB225" s="27"/>
      <c r="AC225" s="27"/>
      <c r="AD225" s="26"/>
      <c r="AE225" s="9"/>
    </row>
    <row r="226" spans="1:31" ht="27.75" customHeight="1">
      <c r="A226" s="14">
        <v>218</v>
      </c>
      <c r="B226" s="300"/>
      <c r="C226" s="16"/>
      <c r="D226" s="257"/>
      <c r="E226" s="301"/>
      <c r="F226" s="303"/>
      <c r="G226" s="302"/>
      <c r="H226" s="18"/>
      <c r="I226" s="50"/>
      <c r="J226" s="50"/>
      <c r="K226" s="50"/>
      <c r="L226" s="50"/>
      <c r="M226" s="50"/>
      <c r="N226" s="50"/>
      <c r="O226" s="50"/>
      <c r="P226" s="50"/>
      <c r="Q226" s="57"/>
      <c r="R226" s="58"/>
      <c r="S226" s="58"/>
      <c r="T226" s="58"/>
      <c r="U226" s="58"/>
      <c r="V226" s="256"/>
      <c r="W226" s="59"/>
      <c r="X226" s="60"/>
      <c r="Y226" s="27"/>
      <c r="Z226" s="27"/>
      <c r="AA226" s="27"/>
      <c r="AB226" s="27"/>
      <c r="AC226" s="27"/>
      <c r="AD226" s="26"/>
      <c r="AE226" s="9"/>
    </row>
    <row r="227" spans="1:31" ht="27.75" customHeight="1">
      <c r="A227" s="14">
        <v>219</v>
      </c>
      <c r="B227" s="300"/>
      <c r="C227" s="16"/>
      <c r="D227" s="257"/>
      <c r="E227" s="301"/>
      <c r="F227" s="303"/>
      <c r="G227" s="302"/>
      <c r="H227" s="18"/>
      <c r="I227" s="50"/>
      <c r="J227" s="50"/>
      <c r="K227" s="50"/>
      <c r="L227" s="50"/>
      <c r="M227" s="50"/>
      <c r="N227" s="50"/>
      <c r="O227" s="50"/>
      <c r="P227" s="50"/>
      <c r="Q227" s="57"/>
      <c r="R227" s="58"/>
      <c r="S227" s="58"/>
      <c r="T227" s="58"/>
      <c r="U227" s="58"/>
      <c r="V227" s="256"/>
      <c r="W227" s="59"/>
      <c r="X227" s="60"/>
      <c r="Y227" s="27"/>
      <c r="Z227" s="27"/>
      <c r="AA227" s="27"/>
      <c r="AB227" s="27"/>
      <c r="AC227" s="27"/>
      <c r="AD227" s="26"/>
      <c r="AE227" s="9"/>
    </row>
    <row r="228" spans="1:31" ht="27.75" customHeight="1">
      <c r="A228" s="14">
        <v>220</v>
      </c>
      <c r="B228" s="300"/>
      <c r="C228" s="16"/>
      <c r="D228" s="257"/>
      <c r="E228" s="301"/>
      <c r="F228" s="303"/>
      <c r="G228" s="302"/>
      <c r="H228" s="18"/>
      <c r="I228" s="50"/>
      <c r="J228" s="50"/>
      <c r="K228" s="50"/>
      <c r="L228" s="50"/>
      <c r="M228" s="50"/>
      <c r="N228" s="50"/>
      <c r="O228" s="50"/>
      <c r="P228" s="50"/>
      <c r="Q228" s="57"/>
      <c r="R228" s="58"/>
      <c r="S228" s="58"/>
      <c r="T228" s="58"/>
      <c r="U228" s="58"/>
      <c r="V228" s="256"/>
      <c r="W228" s="59"/>
      <c r="X228" s="60"/>
      <c r="Y228" s="27"/>
      <c r="Z228" s="27"/>
      <c r="AA228" s="27"/>
      <c r="AB228" s="27"/>
      <c r="AC228" s="27"/>
      <c r="AD228" s="26"/>
      <c r="AE228" s="9"/>
    </row>
    <row r="229" spans="1:31" ht="27.75" customHeight="1">
      <c r="A229" s="14">
        <v>221</v>
      </c>
      <c r="B229" s="300"/>
      <c r="C229" s="16"/>
      <c r="D229" s="257"/>
      <c r="E229" s="301"/>
      <c r="F229" s="303"/>
      <c r="G229" s="302"/>
      <c r="H229" s="18"/>
      <c r="I229" s="50"/>
      <c r="J229" s="50"/>
      <c r="K229" s="50"/>
      <c r="L229" s="50"/>
      <c r="M229" s="50"/>
      <c r="N229" s="50"/>
      <c r="O229" s="50"/>
      <c r="P229" s="50"/>
      <c r="Q229" s="57"/>
      <c r="R229" s="58"/>
      <c r="S229" s="58"/>
      <c r="T229" s="58"/>
      <c r="U229" s="58"/>
      <c r="V229" s="256"/>
      <c r="W229" s="59"/>
      <c r="X229" s="60"/>
      <c r="Y229" s="27"/>
      <c r="Z229" s="27"/>
      <c r="AA229" s="27"/>
      <c r="AB229" s="27"/>
      <c r="AC229" s="27"/>
      <c r="AD229" s="26"/>
      <c r="AE229" s="9"/>
    </row>
    <row r="230" spans="1:31" ht="27.75" customHeight="1">
      <c r="A230" s="14">
        <v>222</v>
      </c>
      <c r="B230" s="300"/>
      <c r="C230" s="16"/>
      <c r="D230" s="257"/>
      <c r="E230" s="301"/>
      <c r="F230" s="303"/>
      <c r="G230" s="302"/>
      <c r="H230" s="18"/>
      <c r="I230" s="50"/>
      <c r="J230" s="50"/>
      <c r="K230" s="50"/>
      <c r="L230" s="50"/>
      <c r="M230" s="50"/>
      <c r="N230" s="50"/>
      <c r="O230" s="50"/>
      <c r="P230" s="50"/>
      <c r="Q230" s="57"/>
      <c r="R230" s="58"/>
      <c r="S230" s="58"/>
      <c r="T230" s="58"/>
      <c r="U230" s="58"/>
      <c r="V230" s="256"/>
      <c r="W230" s="59"/>
      <c r="X230" s="60"/>
      <c r="Y230" s="27"/>
      <c r="Z230" s="27"/>
      <c r="AA230" s="27"/>
      <c r="AB230" s="27"/>
      <c r="AC230" s="27"/>
      <c r="AD230" s="26"/>
      <c r="AE230" s="9"/>
    </row>
    <row r="231" spans="1:31" ht="27.75" customHeight="1">
      <c r="A231" s="14">
        <v>223</v>
      </c>
      <c r="B231" s="300"/>
      <c r="C231" s="16"/>
      <c r="D231" s="257"/>
      <c r="E231" s="301"/>
      <c r="F231" s="303"/>
      <c r="G231" s="302"/>
      <c r="H231" s="18"/>
      <c r="I231" s="50"/>
      <c r="J231" s="50"/>
      <c r="K231" s="50"/>
      <c r="L231" s="50"/>
      <c r="M231" s="50"/>
      <c r="N231" s="50"/>
      <c r="O231" s="50"/>
      <c r="P231" s="50"/>
      <c r="Q231" s="57"/>
      <c r="R231" s="58"/>
      <c r="S231" s="58"/>
      <c r="T231" s="58"/>
      <c r="U231" s="58"/>
      <c r="V231" s="256"/>
      <c r="W231" s="59"/>
      <c r="X231" s="60"/>
      <c r="Y231" s="27"/>
      <c r="Z231" s="27"/>
      <c r="AA231" s="27"/>
      <c r="AB231" s="27"/>
      <c r="AC231" s="27"/>
      <c r="AD231" s="26"/>
      <c r="AE231" s="9"/>
    </row>
    <row r="232" spans="1:31" ht="27.75" customHeight="1">
      <c r="A232" s="14">
        <v>224</v>
      </c>
      <c r="B232" s="300"/>
      <c r="C232" s="16"/>
      <c r="D232" s="257"/>
      <c r="E232" s="301"/>
      <c r="F232" s="303"/>
      <c r="G232" s="302"/>
      <c r="H232" s="18"/>
      <c r="I232" s="50"/>
      <c r="J232" s="50"/>
      <c r="K232" s="50"/>
      <c r="L232" s="50"/>
      <c r="M232" s="50"/>
      <c r="N232" s="50"/>
      <c r="O232" s="50"/>
      <c r="P232" s="50"/>
      <c r="Q232" s="57"/>
      <c r="R232" s="58"/>
      <c r="S232" s="58"/>
      <c r="T232" s="58"/>
      <c r="U232" s="58"/>
      <c r="V232" s="256"/>
      <c r="W232" s="59"/>
      <c r="X232" s="60"/>
      <c r="Y232" s="27"/>
      <c r="Z232" s="27"/>
      <c r="AA232" s="27"/>
      <c r="AB232" s="27"/>
      <c r="AC232" s="27"/>
      <c r="AD232" s="26"/>
      <c r="AE232" s="9"/>
    </row>
    <row r="233" spans="1:31" ht="27.75" customHeight="1">
      <c r="A233" s="14">
        <v>225</v>
      </c>
      <c r="B233" s="300"/>
      <c r="C233" s="16"/>
      <c r="D233" s="257"/>
      <c r="E233" s="301"/>
      <c r="F233" s="303"/>
      <c r="G233" s="302"/>
      <c r="H233" s="18"/>
      <c r="I233" s="50"/>
      <c r="J233" s="50"/>
      <c r="K233" s="50"/>
      <c r="L233" s="50"/>
      <c r="M233" s="50"/>
      <c r="N233" s="50"/>
      <c r="O233" s="50"/>
      <c r="P233" s="50"/>
      <c r="Q233" s="57"/>
      <c r="R233" s="58"/>
      <c r="S233" s="58"/>
      <c r="T233" s="58"/>
      <c r="U233" s="58"/>
      <c r="V233" s="256"/>
      <c r="W233" s="59"/>
      <c r="X233" s="60"/>
      <c r="Y233" s="27"/>
      <c r="Z233" s="27"/>
      <c r="AA233" s="27"/>
      <c r="AB233" s="27"/>
      <c r="AC233" s="27"/>
      <c r="AD233" s="26"/>
      <c r="AE233" s="9"/>
    </row>
    <row r="234" spans="1:31" ht="27.75" customHeight="1">
      <c r="A234" s="14">
        <v>226</v>
      </c>
      <c r="B234" s="300"/>
      <c r="C234" s="16"/>
      <c r="D234" s="257"/>
      <c r="E234" s="301"/>
      <c r="F234" s="303"/>
      <c r="G234" s="302"/>
      <c r="H234" s="18"/>
      <c r="I234" s="50"/>
      <c r="J234" s="50"/>
      <c r="K234" s="50"/>
      <c r="L234" s="50"/>
      <c r="M234" s="50"/>
      <c r="N234" s="50"/>
      <c r="O234" s="50"/>
      <c r="P234" s="50"/>
      <c r="Q234" s="57"/>
      <c r="R234" s="58"/>
      <c r="S234" s="58"/>
      <c r="T234" s="58"/>
      <c r="U234" s="58"/>
      <c r="V234" s="256"/>
      <c r="W234" s="59"/>
      <c r="X234" s="60"/>
      <c r="Y234" s="27"/>
      <c r="Z234" s="27"/>
      <c r="AA234" s="27"/>
      <c r="AB234" s="27"/>
      <c r="AC234" s="27"/>
      <c r="AD234" s="26"/>
      <c r="AE234" s="9"/>
    </row>
    <row r="235" spans="1:31" ht="27.75" customHeight="1">
      <c r="A235" s="14">
        <v>227</v>
      </c>
      <c r="B235" s="300"/>
      <c r="C235" s="16"/>
      <c r="D235" s="257"/>
      <c r="E235" s="301"/>
      <c r="F235" s="303"/>
      <c r="G235" s="302"/>
      <c r="H235" s="18"/>
      <c r="I235" s="50"/>
      <c r="J235" s="50"/>
      <c r="K235" s="50"/>
      <c r="L235" s="50"/>
      <c r="M235" s="50"/>
      <c r="N235" s="50"/>
      <c r="O235" s="50"/>
      <c r="P235" s="50"/>
      <c r="Q235" s="57"/>
      <c r="R235" s="58"/>
      <c r="S235" s="58"/>
      <c r="T235" s="58"/>
      <c r="U235" s="58"/>
      <c r="V235" s="256"/>
      <c r="W235" s="59"/>
      <c r="X235" s="60"/>
      <c r="Y235" s="27"/>
      <c r="Z235" s="27"/>
      <c r="AA235" s="27"/>
      <c r="AB235" s="27"/>
      <c r="AC235" s="27"/>
      <c r="AD235" s="26"/>
      <c r="AE235" s="9"/>
    </row>
    <row r="236" spans="1:31" ht="27.75" customHeight="1">
      <c r="A236" s="14">
        <v>228</v>
      </c>
      <c r="B236" s="300"/>
      <c r="C236" s="16"/>
      <c r="D236" s="257"/>
      <c r="E236" s="301"/>
      <c r="F236" s="303"/>
      <c r="G236" s="302"/>
      <c r="H236" s="18"/>
      <c r="I236" s="50"/>
      <c r="J236" s="50"/>
      <c r="K236" s="50"/>
      <c r="L236" s="50"/>
      <c r="M236" s="50"/>
      <c r="N236" s="50"/>
      <c r="O236" s="50"/>
      <c r="P236" s="50"/>
      <c r="Q236" s="57"/>
      <c r="R236" s="58"/>
      <c r="S236" s="58"/>
      <c r="T236" s="58"/>
      <c r="U236" s="58"/>
      <c r="V236" s="256"/>
      <c r="W236" s="59"/>
      <c r="X236" s="60"/>
      <c r="Y236" s="27"/>
      <c r="Z236" s="27"/>
      <c r="AA236" s="27"/>
      <c r="AB236" s="27"/>
      <c r="AC236" s="27"/>
      <c r="AD236" s="26"/>
      <c r="AE236" s="9"/>
    </row>
    <row r="237" spans="1:31" ht="27.75" customHeight="1">
      <c r="A237" s="14">
        <v>229</v>
      </c>
      <c r="B237" s="300"/>
      <c r="C237" s="16"/>
      <c r="D237" s="257"/>
      <c r="E237" s="301"/>
      <c r="F237" s="303"/>
      <c r="G237" s="302"/>
      <c r="H237" s="18"/>
      <c r="I237" s="50"/>
      <c r="J237" s="50"/>
      <c r="K237" s="50"/>
      <c r="L237" s="50"/>
      <c r="M237" s="50"/>
      <c r="N237" s="50"/>
      <c r="O237" s="50"/>
      <c r="P237" s="50"/>
      <c r="Q237" s="57"/>
      <c r="R237" s="58"/>
      <c r="S237" s="58"/>
      <c r="T237" s="58"/>
      <c r="U237" s="58"/>
      <c r="V237" s="256"/>
      <c r="W237" s="59"/>
      <c r="X237" s="60"/>
      <c r="Y237" s="27"/>
      <c r="Z237" s="27"/>
      <c r="AA237" s="27"/>
      <c r="AB237" s="27"/>
      <c r="AC237" s="27"/>
      <c r="AD237" s="26"/>
      <c r="AE237" s="9"/>
    </row>
    <row r="238" spans="1:31" ht="27.75" customHeight="1">
      <c r="A238" s="14">
        <v>230</v>
      </c>
      <c r="B238" s="300"/>
      <c r="C238" s="16"/>
      <c r="D238" s="257"/>
      <c r="E238" s="301"/>
      <c r="F238" s="303"/>
      <c r="G238" s="302"/>
      <c r="H238" s="18"/>
      <c r="I238" s="50"/>
      <c r="J238" s="50"/>
      <c r="K238" s="50"/>
      <c r="L238" s="50"/>
      <c r="M238" s="50"/>
      <c r="N238" s="50"/>
      <c r="O238" s="50"/>
      <c r="P238" s="50"/>
      <c r="Q238" s="57"/>
      <c r="R238" s="58"/>
      <c r="S238" s="58"/>
      <c r="T238" s="58"/>
      <c r="U238" s="58"/>
      <c r="V238" s="256"/>
      <c r="W238" s="59"/>
      <c r="X238" s="60"/>
      <c r="Y238" s="27"/>
      <c r="Z238" s="27"/>
      <c r="AA238" s="27"/>
      <c r="AB238" s="27"/>
      <c r="AC238" s="27"/>
      <c r="AD238" s="26"/>
      <c r="AE238" s="9"/>
    </row>
    <row r="239" spans="1:31" ht="27.75" customHeight="1">
      <c r="A239" s="14">
        <v>231</v>
      </c>
      <c r="B239" s="300"/>
      <c r="C239" s="16"/>
      <c r="D239" s="257"/>
      <c r="E239" s="301"/>
      <c r="F239" s="303"/>
      <c r="G239" s="302"/>
      <c r="H239" s="18"/>
      <c r="I239" s="50"/>
      <c r="J239" s="50"/>
      <c r="K239" s="50"/>
      <c r="L239" s="50"/>
      <c r="M239" s="50"/>
      <c r="N239" s="50"/>
      <c r="O239" s="50"/>
      <c r="P239" s="50"/>
      <c r="Q239" s="57"/>
      <c r="R239" s="58"/>
      <c r="S239" s="58"/>
      <c r="T239" s="58"/>
      <c r="U239" s="58"/>
      <c r="V239" s="256"/>
      <c r="W239" s="59"/>
      <c r="X239" s="60"/>
      <c r="Y239" s="27"/>
      <c r="Z239" s="27"/>
      <c r="AA239" s="27"/>
      <c r="AB239" s="27"/>
      <c r="AC239" s="27"/>
      <c r="AD239" s="26"/>
      <c r="AE239" s="9"/>
    </row>
    <row r="240" spans="1:31" ht="27.75" customHeight="1">
      <c r="A240" s="14">
        <v>232</v>
      </c>
      <c r="B240" s="300"/>
      <c r="C240" s="16"/>
      <c r="D240" s="257"/>
      <c r="E240" s="301"/>
      <c r="F240" s="303"/>
      <c r="G240" s="302"/>
      <c r="H240" s="18"/>
      <c r="I240" s="50"/>
      <c r="J240" s="50"/>
      <c r="K240" s="50"/>
      <c r="L240" s="50"/>
      <c r="M240" s="50"/>
      <c r="N240" s="50"/>
      <c r="O240" s="50"/>
      <c r="P240" s="50"/>
      <c r="Q240" s="57"/>
      <c r="R240" s="58"/>
      <c r="S240" s="58"/>
      <c r="T240" s="58"/>
      <c r="U240" s="58"/>
      <c r="V240" s="256"/>
      <c r="W240" s="59"/>
      <c r="X240" s="60"/>
      <c r="Y240" s="27"/>
      <c r="Z240" s="27"/>
      <c r="AA240" s="27"/>
      <c r="AB240" s="27"/>
      <c r="AC240" s="27"/>
      <c r="AD240" s="26"/>
      <c r="AE240" s="9"/>
    </row>
    <row r="241" spans="1:31" ht="27.75" customHeight="1">
      <c r="A241" s="14">
        <v>233</v>
      </c>
      <c r="B241" s="300"/>
      <c r="C241" s="16"/>
      <c r="D241" s="257"/>
      <c r="E241" s="301"/>
      <c r="F241" s="303"/>
      <c r="G241" s="302"/>
      <c r="H241" s="18"/>
      <c r="I241" s="50"/>
      <c r="J241" s="50"/>
      <c r="K241" s="50"/>
      <c r="L241" s="50"/>
      <c r="M241" s="50"/>
      <c r="N241" s="50"/>
      <c r="O241" s="50"/>
      <c r="P241" s="50"/>
      <c r="Q241" s="57"/>
      <c r="R241" s="58"/>
      <c r="S241" s="58"/>
      <c r="T241" s="58"/>
      <c r="U241" s="58"/>
      <c r="V241" s="256"/>
      <c r="W241" s="59"/>
      <c r="X241" s="60"/>
      <c r="Y241" s="27"/>
      <c r="Z241" s="27"/>
      <c r="AA241" s="27"/>
      <c r="AB241" s="27"/>
      <c r="AC241" s="27"/>
      <c r="AD241" s="26"/>
      <c r="AE241" s="9"/>
    </row>
    <row r="242" spans="1:31" ht="27.75" customHeight="1">
      <c r="A242" s="14">
        <v>234</v>
      </c>
      <c r="B242" s="300"/>
      <c r="C242" s="16"/>
      <c r="D242" s="257"/>
      <c r="E242" s="301"/>
      <c r="F242" s="303"/>
      <c r="G242" s="302"/>
      <c r="H242" s="18"/>
      <c r="I242" s="50"/>
      <c r="J242" s="50"/>
      <c r="K242" s="50"/>
      <c r="L242" s="50"/>
      <c r="M242" s="50"/>
      <c r="N242" s="50"/>
      <c r="O242" s="50"/>
      <c r="P242" s="50"/>
      <c r="Q242" s="57"/>
      <c r="R242" s="58"/>
      <c r="S242" s="58"/>
      <c r="T242" s="58"/>
      <c r="U242" s="58"/>
      <c r="V242" s="256"/>
      <c r="W242" s="59"/>
      <c r="X242" s="60"/>
      <c r="Y242" s="27"/>
      <c r="Z242" s="27"/>
      <c r="AA242" s="27"/>
      <c r="AB242" s="27"/>
      <c r="AC242" s="27"/>
      <c r="AD242" s="26"/>
      <c r="AE242" s="9"/>
    </row>
    <row r="243" spans="1:31" ht="27.75" customHeight="1">
      <c r="A243" s="14">
        <v>235</v>
      </c>
      <c r="B243" s="300"/>
      <c r="C243" s="16"/>
      <c r="D243" s="257"/>
      <c r="E243" s="301"/>
      <c r="F243" s="303"/>
      <c r="G243" s="302"/>
      <c r="H243" s="18"/>
      <c r="I243" s="50"/>
      <c r="J243" s="50"/>
      <c r="K243" s="50"/>
      <c r="L243" s="50"/>
      <c r="M243" s="50"/>
      <c r="N243" s="50"/>
      <c r="O243" s="50"/>
      <c r="P243" s="50"/>
      <c r="Q243" s="57"/>
      <c r="R243" s="58"/>
      <c r="S243" s="58"/>
      <c r="T243" s="58"/>
      <c r="U243" s="58"/>
      <c r="V243" s="256"/>
      <c r="W243" s="59"/>
      <c r="X243" s="60"/>
      <c r="Y243" s="27"/>
      <c r="Z243" s="27"/>
      <c r="AA243" s="27"/>
      <c r="AB243" s="27"/>
      <c r="AC243" s="27"/>
      <c r="AD243" s="26"/>
      <c r="AE243" s="9"/>
    </row>
    <row r="244" spans="1:31" ht="27.75" customHeight="1">
      <c r="A244" s="14">
        <v>236</v>
      </c>
      <c r="B244" s="300"/>
      <c r="C244" s="16"/>
      <c r="D244" s="257"/>
      <c r="E244" s="301"/>
      <c r="F244" s="303"/>
      <c r="G244" s="302"/>
      <c r="H244" s="18"/>
      <c r="I244" s="50"/>
      <c r="J244" s="50"/>
      <c r="K244" s="50"/>
      <c r="L244" s="50"/>
      <c r="M244" s="50"/>
      <c r="N244" s="50"/>
      <c r="O244" s="50"/>
      <c r="P244" s="50"/>
      <c r="Q244" s="57"/>
      <c r="R244" s="58"/>
      <c r="S244" s="58"/>
      <c r="T244" s="58"/>
      <c r="U244" s="58"/>
      <c r="V244" s="256"/>
      <c r="W244" s="59"/>
      <c r="X244" s="60"/>
      <c r="Y244" s="27"/>
      <c r="Z244" s="27"/>
      <c r="AA244" s="27"/>
      <c r="AB244" s="27"/>
      <c r="AC244" s="27"/>
      <c r="AD244" s="26"/>
      <c r="AE244" s="9"/>
    </row>
    <row r="245" spans="1:31" ht="27.75" customHeight="1">
      <c r="A245" s="14">
        <v>237</v>
      </c>
      <c r="B245" s="300"/>
      <c r="C245" s="16"/>
      <c r="D245" s="257"/>
      <c r="E245" s="301"/>
      <c r="F245" s="303"/>
      <c r="G245" s="302"/>
      <c r="H245" s="18"/>
      <c r="I245" s="50"/>
      <c r="J245" s="50"/>
      <c r="K245" s="50"/>
      <c r="L245" s="50"/>
      <c r="M245" s="50"/>
      <c r="N245" s="50"/>
      <c r="O245" s="50"/>
      <c r="P245" s="50"/>
      <c r="Q245" s="57"/>
      <c r="R245" s="58"/>
      <c r="S245" s="58"/>
      <c r="T245" s="58"/>
      <c r="U245" s="58"/>
      <c r="V245" s="256"/>
      <c r="W245" s="59"/>
      <c r="X245" s="60"/>
      <c r="Y245" s="27"/>
      <c r="Z245" s="27"/>
      <c r="AA245" s="27"/>
      <c r="AB245" s="27"/>
      <c r="AC245" s="27"/>
      <c r="AD245" s="26"/>
      <c r="AE245" s="9"/>
    </row>
    <row r="246" spans="1:31" ht="27.75" customHeight="1">
      <c r="A246" s="14">
        <v>238</v>
      </c>
      <c r="B246" s="300"/>
      <c r="C246" s="16"/>
      <c r="D246" s="257"/>
      <c r="E246" s="301"/>
      <c r="F246" s="303"/>
      <c r="G246" s="302"/>
      <c r="H246" s="18"/>
      <c r="I246" s="50"/>
      <c r="J246" s="50"/>
      <c r="K246" s="50"/>
      <c r="L246" s="50"/>
      <c r="M246" s="50"/>
      <c r="N246" s="50"/>
      <c r="O246" s="50"/>
      <c r="P246" s="50"/>
      <c r="Q246" s="57"/>
      <c r="R246" s="58"/>
      <c r="S246" s="58"/>
      <c r="T246" s="58"/>
      <c r="U246" s="58"/>
      <c r="V246" s="256"/>
      <c r="W246" s="59"/>
      <c r="X246" s="60"/>
      <c r="Y246" s="27"/>
      <c r="Z246" s="27"/>
      <c r="AA246" s="27"/>
      <c r="AB246" s="27"/>
      <c r="AC246" s="27"/>
      <c r="AD246" s="26"/>
      <c r="AE246" s="9"/>
    </row>
    <row r="247" spans="1:31" ht="27.75" customHeight="1">
      <c r="A247" s="14">
        <v>239</v>
      </c>
      <c r="B247" s="300"/>
      <c r="C247" s="16"/>
      <c r="D247" s="257"/>
      <c r="E247" s="301"/>
      <c r="F247" s="303"/>
      <c r="G247" s="302"/>
      <c r="H247" s="18"/>
      <c r="I247" s="50"/>
      <c r="J247" s="50"/>
      <c r="K247" s="50"/>
      <c r="L247" s="50"/>
      <c r="M247" s="50"/>
      <c r="N247" s="50"/>
      <c r="O247" s="50"/>
      <c r="P247" s="50"/>
      <c r="Q247" s="57"/>
      <c r="R247" s="58"/>
      <c r="S247" s="58"/>
      <c r="T247" s="58"/>
      <c r="U247" s="58"/>
      <c r="V247" s="256"/>
      <c r="W247" s="59"/>
      <c r="X247" s="60"/>
      <c r="Y247" s="27"/>
      <c r="Z247" s="27"/>
      <c r="AA247" s="27"/>
      <c r="AB247" s="27"/>
      <c r="AC247" s="27"/>
      <c r="AD247" s="26"/>
      <c r="AE247" s="9"/>
    </row>
    <row r="248" spans="1:31" ht="27.75" customHeight="1">
      <c r="A248" s="14">
        <v>240</v>
      </c>
      <c r="B248" s="300"/>
      <c r="C248" s="16"/>
      <c r="D248" s="257"/>
      <c r="E248" s="301"/>
      <c r="F248" s="303"/>
      <c r="G248" s="302"/>
      <c r="H248" s="18"/>
      <c r="I248" s="50"/>
      <c r="J248" s="50"/>
      <c r="K248" s="50"/>
      <c r="L248" s="50"/>
      <c r="M248" s="50"/>
      <c r="N248" s="50"/>
      <c r="O248" s="50"/>
      <c r="P248" s="50"/>
      <c r="Q248" s="57"/>
      <c r="R248" s="58"/>
      <c r="S248" s="58"/>
      <c r="T248" s="58"/>
      <c r="U248" s="58"/>
      <c r="V248" s="256"/>
      <c r="W248" s="59"/>
      <c r="X248" s="60"/>
      <c r="Y248" s="27"/>
      <c r="Z248" s="27"/>
      <c r="AA248" s="27"/>
      <c r="AB248" s="27"/>
      <c r="AC248" s="27"/>
      <c r="AD248" s="26"/>
      <c r="AE248" s="9"/>
    </row>
    <row r="249" spans="1:31" ht="27.75" customHeight="1">
      <c r="A249" s="14">
        <v>241</v>
      </c>
      <c r="B249" s="300"/>
      <c r="C249" s="16"/>
      <c r="D249" s="257"/>
      <c r="E249" s="301"/>
      <c r="F249" s="303"/>
      <c r="G249" s="302"/>
      <c r="H249" s="18"/>
      <c r="I249" s="50"/>
      <c r="J249" s="50"/>
      <c r="K249" s="50"/>
      <c r="L249" s="50"/>
      <c r="M249" s="50"/>
      <c r="N249" s="50"/>
      <c r="O249" s="50"/>
      <c r="P249" s="50"/>
      <c r="Q249" s="57"/>
      <c r="R249" s="58"/>
      <c r="S249" s="58"/>
      <c r="T249" s="58"/>
      <c r="U249" s="58"/>
      <c r="V249" s="256"/>
      <c r="W249" s="59"/>
      <c r="X249" s="60"/>
      <c r="Y249" s="27"/>
      <c r="Z249" s="27"/>
      <c r="AA249" s="27"/>
      <c r="AB249" s="27"/>
      <c r="AC249" s="27"/>
      <c r="AD249" s="26"/>
      <c r="AE249" s="9"/>
    </row>
    <row r="250" spans="1:31" ht="27.75" customHeight="1">
      <c r="A250" s="14">
        <v>242</v>
      </c>
      <c r="B250" s="300"/>
      <c r="C250" s="16"/>
      <c r="D250" s="257"/>
      <c r="E250" s="301"/>
      <c r="F250" s="303"/>
      <c r="G250" s="302"/>
      <c r="H250" s="18"/>
      <c r="I250" s="50"/>
      <c r="J250" s="50"/>
      <c r="K250" s="50"/>
      <c r="L250" s="50"/>
      <c r="M250" s="50"/>
      <c r="N250" s="50"/>
      <c r="O250" s="50"/>
      <c r="P250" s="50"/>
      <c r="Q250" s="57"/>
      <c r="R250" s="58"/>
      <c r="S250" s="58"/>
      <c r="T250" s="58"/>
      <c r="U250" s="58"/>
      <c r="V250" s="256"/>
      <c r="W250" s="59"/>
      <c r="X250" s="60"/>
      <c r="Y250" s="27"/>
      <c r="Z250" s="27"/>
      <c r="AA250" s="27"/>
      <c r="AB250" s="27"/>
      <c r="AC250" s="27"/>
      <c r="AD250" s="26"/>
      <c r="AE250" s="9"/>
    </row>
    <row r="251" spans="1:31" ht="27.75" customHeight="1">
      <c r="A251" s="14">
        <v>243</v>
      </c>
      <c r="B251" s="300"/>
      <c r="C251" s="16"/>
      <c r="D251" s="257"/>
      <c r="E251" s="301"/>
      <c r="F251" s="303"/>
      <c r="G251" s="302"/>
      <c r="H251" s="18"/>
      <c r="I251" s="50"/>
      <c r="J251" s="50"/>
      <c r="K251" s="50"/>
      <c r="L251" s="50"/>
      <c r="M251" s="50"/>
      <c r="N251" s="50"/>
      <c r="O251" s="50"/>
      <c r="P251" s="50"/>
      <c r="Q251" s="57"/>
      <c r="R251" s="58"/>
      <c r="S251" s="58"/>
      <c r="T251" s="58"/>
      <c r="U251" s="58"/>
      <c r="V251" s="256"/>
      <c r="W251" s="59"/>
      <c r="X251" s="60"/>
      <c r="Y251" s="27"/>
      <c r="Z251" s="27"/>
      <c r="AA251" s="27"/>
      <c r="AB251" s="27"/>
      <c r="AC251" s="27"/>
      <c r="AD251" s="26"/>
      <c r="AE251" s="9"/>
    </row>
    <row r="252" spans="1:31" ht="27.75" customHeight="1">
      <c r="A252" s="14">
        <v>244</v>
      </c>
      <c r="B252" s="300"/>
      <c r="C252" s="16"/>
      <c r="D252" s="257"/>
      <c r="E252" s="301"/>
      <c r="F252" s="303"/>
      <c r="G252" s="302"/>
      <c r="H252" s="18"/>
      <c r="I252" s="50"/>
      <c r="J252" s="50"/>
      <c r="K252" s="50"/>
      <c r="L252" s="50"/>
      <c r="M252" s="50"/>
      <c r="N252" s="50"/>
      <c r="O252" s="50"/>
      <c r="P252" s="50"/>
      <c r="Q252" s="57"/>
      <c r="R252" s="58"/>
      <c r="S252" s="58"/>
      <c r="T252" s="58"/>
      <c r="U252" s="58"/>
      <c r="V252" s="256"/>
      <c r="W252" s="59"/>
      <c r="X252" s="60"/>
      <c r="Y252" s="27"/>
      <c r="Z252" s="27"/>
      <c r="AA252" s="27"/>
      <c r="AB252" s="27"/>
      <c r="AC252" s="27"/>
      <c r="AD252" s="26"/>
      <c r="AE252" s="9"/>
    </row>
    <row r="253" spans="1:31" ht="27.75" customHeight="1">
      <c r="A253" s="14">
        <v>245</v>
      </c>
      <c r="B253" s="300"/>
      <c r="C253" s="16"/>
      <c r="D253" s="257"/>
      <c r="E253" s="301"/>
      <c r="F253" s="303"/>
      <c r="G253" s="302"/>
      <c r="H253" s="18"/>
      <c r="I253" s="50"/>
      <c r="J253" s="50"/>
      <c r="K253" s="50"/>
      <c r="L253" s="50"/>
      <c r="M253" s="50"/>
      <c r="N253" s="50"/>
      <c r="O253" s="50"/>
      <c r="P253" s="50"/>
      <c r="Q253" s="57"/>
      <c r="R253" s="58"/>
      <c r="S253" s="58"/>
      <c r="T253" s="58"/>
      <c r="U253" s="58"/>
      <c r="V253" s="256"/>
      <c r="W253" s="59"/>
      <c r="X253" s="60"/>
      <c r="Y253" s="27"/>
      <c r="Z253" s="27"/>
      <c r="AA253" s="27"/>
      <c r="AB253" s="27"/>
      <c r="AC253" s="27"/>
      <c r="AD253" s="26"/>
      <c r="AE253" s="9"/>
    </row>
    <row r="254" spans="1:31" ht="27.75" customHeight="1">
      <c r="A254" s="14">
        <v>246</v>
      </c>
      <c r="B254" s="300"/>
      <c r="C254" s="16"/>
      <c r="D254" s="257"/>
      <c r="E254" s="301"/>
      <c r="F254" s="303"/>
      <c r="G254" s="302"/>
      <c r="H254" s="18"/>
      <c r="I254" s="50"/>
      <c r="J254" s="50"/>
      <c r="K254" s="50"/>
      <c r="L254" s="50"/>
      <c r="M254" s="50"/>
      <c r="N254" s="50"/>
      <c r="O254" s="50"/>
      <c r="P254" s="50"/>
      <c r="Q254" s="57"/>
      <c r="R254" s="58"/>
      <c r="S254" s="58"/>
      <c r="T254" s="58"/>
      <c r="U254" s="58"/>
      <c r="V254" s="256"/>
      <c r="W254" s="59"/>
      <c r="X254" s="60"/>
      <c r="Y254" s="27"/>
      <c r="Z254" s="27"/>
      <c r="AA254" s="27"/>
      <c r="AB254" s="27"/>
      <c r="AC254" s="27"/>
      <c r="AD254" s="26"/>
      <c r="AE254" s="9"/>
    </row>
    <row r="255" spans="1:31" ht="27.75" customHeight="1">
      <c r="A255" s="14">
        <v>247</v>
      </c>
      <c r="B255" s="300"/>
      <c r="C255" s="16"/>
      <c r="D255" s="257"/>
      <c r="E255" s="301"/>
      <c r="F255" s="303"/>
      <c r="G255" s="302"/>
      <c r="H255" s="18"/>
      <c r="I255" s="50"/>
      <c r="J255" s="50"/>
      <c r="K255" s="50"/>
      <c r="L255" s="50"/>
      <c r="M255" s="50"/>
      <c r="N255" s="50"/>
      <c r="O255" s="50"/>
      <c r="P255" s="50"/>
      <c r="Q255" s="57"/>
      <c r="R255" s="58"/>
      <c r="S255" s="58"/>
      <c r="T255" s="58"/>
      <c r="U255" s="58"/>
      <c r="V255" s="256"/>
      <c r="W255" s="59"/>
      <c r="X255" s="60"/>
      <c r="Y255" s="27"/>
      <c r="Z255" s="27"/>
      <c r="AA255" s="27"/>
      <c r="AB255" s="27"/>
      <c r="AC255" s="27"/>
      <c r="AD255" s="26"/>
      <c r="AE255" s="9"/>
    </row>
    <row r="256" spans="1:31" ht="27.75" customHeight="1">
      <c r="A256" s="14">
        <v>248</v>
      </c>
      <c r="B256" s="300"/>
      <c r="C256" s="16"/>
      <c r="D256" s="257"/>
      <c r="E256" s="301"/>
      <c r="F256" s="303"/>
      <c r="G256" s="302"/>
      <c r="H256" s="18"/>
      <c r="I256" s="50"/>
      <c r="J256" s="50"/>
      <c r="K256" s="50"/>
      <c r="L256" s="50"/>
      <c r="M256" s="50"/>
      <c r="N256" s="50"/>
      <c r="O256" s="50"/>
      <c r="P256" s="50"/>
      <c r="Q256" s="57"/>
      <c r="R256" s="58"/>
      <c r="S256" s="58"/>
      <c r="T256" s="58"/>
      <c r="U256" s="58"/>
      <c r="V256" s="256"/>
      <c r="W256" s="59"/>
      <c r="X256" s="60"/>
      <c r="Y256" s="27"/>
      <c r="Z256" s="27"/>
      <c r="AA256" s="27"/>
      <c r="AB256" s="27"/>
      <c r="AC256" s="27"/>
      <c r="AD256" s="26"/>
      <c r="AE256" s="9"/>
    </row>
    <row r="257" spans="1:31" ht="27.75" customHeight="1">
      <c r="A257" s="14">
        <v>249</v>
      </c>
      <c r="B257" s="300"/>
      <c r="C257" s="16"/>
      <c r="D257" s="257"/>
      <c r="E257" s="301"/>
      <c r="F257" s="303"/>
      <c r="G257" s="302"/>
      <c r="H257" s="18"/>
      <c r="I257" s="50"/>
      <c r="J257" s="50"/>
      <c r="K257" s="50"/>
      <c r="L257" s="50"/>
      <c r="M257" s="50"/>
      <c r="N257" s="50"/>
      <c r="O257" s="50"/>
      <c r="P257" s="50"/>
      <c r="Q257" s="57"/>
      <c r="R257" s="58"/>
      <c r="S257" s="58"/>
      <c r="T257" s="58"/>
      <c r="U257" s="58"/>
      <c r="V257" s="256"/>
      <c r="W257" s="59"/>
      <c r="X257" s="60"/>
      <c r="Y257" s="27"/>
      <c r="Z257" s="27"/>
      <c r="AA257" s="27"/>
      <c r="AB257" s="27"/>
      <c r="AC257" s="27"/>
      <c r="AD257" s="26"/>
      <c r="AE257" s="9"/>
    </row>
    <row r="258" spans="1:31" ht="27.75" customHeight="1">
      <c r="A258" s="14">
        <v>250</v>
      </c>
      <c r="B258" s="300"/>
      <c r="C258" s="16"/>
      <c r="D258" s="257"/>
      <c r="E258" s="301"/>
      <c r="F258" s="303"/>
      <c r="G258" s="302"/>
      <c r="H258" s="18"/>
      <c r="I258" s="50"/>
      <c r="J258" s="50"/>
      <c r="K258" s="50"/>
      <c r="L258" s="50"/>
      <c r="M258" s="50"/>
      <c r="N258" s="50"/>
      <c r="O258" s="50"/>
      <c r="P258" s="50"/>
      <c r="Q258" s="57"/>
      <c r="R258" s="58"/>
      <c r="S258" s="58"/>
      <c r="T258" s="58"/>
      <c r="U258" s="58"/>
      <c r="V258" s="256"/>
      <c r="W258" s="59"/>
      <c r="X258" s="60"/>
      <c r="Y258" s="27"/>
      <c r="Z258" s="27"/>
      <c r="AA258" s="27"/>
      <c r="AB258" s="27"/>
      <c r="AC258" s="27"/>
      <c r="AD258" s="26"/>
      <c r="AE258" s="9"/>
    </row>
    <row r="259" spans="1:31" ht="27.75" customHeight="1">
      <c r="A259" s="14">
        <v>251</v>
      </c>
      <c r="B259" s="300"/>
      <c r="C259" s="16"/>
      <c r="D259" s="257"/>
      <c r="E259" s="301"/>
      <c r="F259" s="303"/>
      <c r="G259" s="302"/>
      <c r="H259" s="18"/>
      <c r="I259" s="50"/>
      <c r="J259" s="50"/>
      <c r="K259" s="50"/>
      <c r="L259" s="50"/>
      <c r="M259" s="50"/>
      <c r="N259" s="50"/>
      <c r="O259" s="50"/>
      <c r="P259" s="50"/>
      <c r="Q259" s="57"/>
      <c r="R259" s="58"/>
      <c r="S259" s="58"/>
      <c r="T259" s="58"/>
      <c r="U259" s="58"/>
      <c r="V259" s="256"/>
      <c r="W259" s="59"/>
      <c r="X259" s="60"/>
      <c r="Y259" s="27"/>
      <c r="Z259" s="27"/>
      <c r="AA259" s="27"/>
      <c r="AB259" s="27"/>
      <c r="AC259" s="27"/>
      <c r="AD259" s="26"/>
      <c r="AE259" s="9"/>
    </row>
    <row r="260" spans="1:31" ht="27.75" customHeight="1">
      <c r="A260" s="14">
        <v>252</v>
      </c>
      <c r="B260" s="300"/>
      <c r="C260" s="16"/>
      <c r="D260" s="257"/>
      <c r="E260" s="301"/>
      <c r="F260" s="303"/>
      <c r="G260" s="302"/>
      <c r="H260" s="18"/>
      <c r="I260" s="50"/>
      <c r="J260" s="50"/>
      <c r="K260" s="50"/>
      <c r="L260" s="50"/>
      <c r="M260" s="50"/>
      <c r="N260" s="50"/>
      <c r="O260" s="50"/>
      <c r="P260" s="50"/>
      <c r="Q260" s="57"/>
      <c r="R260" s="58"/>
      <c r="S260" s="58"/>
      <c r="T260" s="58"/>
      <c r="U260" s="58"/>
      <c r="V260" s="256"/>
      <c r="W260" s="59"/>
      <c r="X260" s="60"/>
      <c r="Y260" s="27"/>
      <c r="Z260" s="27"/>
      <c r="AA260" s="27"/>
      <c r="AB260" s="27"/>
      <c r="AC260" s="27"/>
      <c r="AD260" s="26"/>
      <c r="AE260" s="9"/>
    </row>
    <row r="261" spans="1:31" ht="27.75" customHeight="1">
      <c r="A261" s="14">
        <v>253</v>
      </c>
      <c r="B261" s="300"/>
      <c r="C261" s="16"/>
      <c r="D261" s="257"/>
      <c r="E261" s="301"/>
      <c r="F261" s="303"/>
      <c r="G261" s="302"/>
      <c r="H261" s="18"/>
      <c r="I261" s="50"/>
      <c r="J261" s="50"/>
      <c r="K261" s="50"/>
      <c r="L261" s="50"/>
      <c r="M261" s="50"/>
      <c r="N261" s="50"/>
      <c r="O261" s="50"/>
      <c r="P261" s="50"/>
      <c r="Q261" s="57"/>
      <c r="R261" s="58"/>
      <c r="S261" s="58"/>
      <c r="T261" s="58"/>
      <c r="U261" s="58"/>
      <c r="V261" s="256"/>
      <c r="W261" s="59"/>
      <c r="X261" s="60"/>
      <c r="Y261" s="27"/>
      <c r="Z261" s="27"/>
      <c r="AA261" s="27"/>
      <c r="AB261" s="27"/>
      <c r="AC261" s="27"/>
      <c r="AD261" s="26"/>
      <c r="AE261" s="9"/>
    </row>
    <row r="262" spans="1:31" ht="27.75" customHeight="1">
      <c r="A262" s="14">
        <v>254</v>
      </c>
      <c r="B262" s="300"/>
      <c r="C262" s="16"/>
      <c r="D262" s="257"/>
      <c r="E262" s="301"/>
      <c r="F262" s="303"/>
      <c r="G262" s="302"/>
      <c r="H262" s="18"/>
      <c r="I262" s="50"/>
      <c r="J262" s="50"/>
      <c r="K262" s="50"/>
      <c r="L262" s="50"/>
      <c r="M262" s="50"/>
      <c r="N262" s="50"/>
      <c r="O262" s="50"/>
      <c r="P262" s="50"/>
      <c r="Q262" s="57"/>
      <c r="R262" s="58"/>
      <c r="S262" s="58"/>
      <c r="T262" s="58"/>
      <c r="U262" s="58"/>
      <c r="V262" s="256"/>
      <c r="W262" s="59"/>
      <c r="X262" s="60"/>
      <c r="Y262" s="27"/>
      <c r="Z262" s="27"/>
      <c r="AA262" s="27"/>
      <c r="AB262" s="27"/>
      <c r="AC262" s="27"/>
      <c r="AD262" s="26"/>
      <c r="AE262" s="9"/>
    </row>
    <row r="263" spans="1:31" ht="27.75" customHeight="1">
      <c r="A263" s="14">
        <v>255</v>
      </c>
      <c r="B263" s="300"/>
      <c r="C263" s="16"/>
      <c r="D263" s="257"/>
      <c r="E263" s="301"/>
      <c r="F263" s="303"/>
      <c r="G263" s="302"/>
      <c r="H263" s="18"/>
      <c r="I263" s="50"/>
      <c r="J263" s="50"/>
      <c r="K263" s="50"/>
      <c r="L263" s="50"/>
      <c r="M263" s="50"/>
      <c r="N263" s="50"/>
      <c r="O263" s="50"/>
      <c r="P263" s="50"/>
      <c r="Q263" s="57"/>
      <c r="R263" s="58"/>
      <c r="S263" s="58"/>
      <c r="T263" s="58"/>
      <c r="U263" s="58"/>
      <c r="V263" s="256"/>
      <c r="W263" s="59"/>
      <c r="X263" s="60"/>
      <c r="Y263" s="27"/>
      <c r="Z263" s="27"/>
      <c r="AA263" s="27"/>
      <c r="AB263" s="27"/>
      <c r="AC263" s="27"/>
      <c r="AD263" s="26"/>
      <c r="AE263" s="9"/>
    </row>
    <row r="264" spans="1:31" ht="27.75" customHeight="1">
      <c r="A264" s="14">
        <v>256</v>
      </c>
      <c r="B264" s="300"/>
      <c r="C264" s="16"/>
      <c r="D264" s="257"/>
      <c r="E264" s="301"/>
      <c r="F264" s="303"/>
      <c r="G264" s="302"/>
      <c r="H264" s="18"/>
      <c r="I264" s="50"/>
      <c r="J264" s="50"/>
      <c r="K264" s="50"/>
      <c r="L264" s="50"/>
      <c r="M264" s="50"/>
      <c r="N264" s="50"/>
      <c r="O264" s="50"/>
      <c r="P264" s="50"/>
      <c r="Q264" s="57"/>
      <c r="R264" s="58"/>
      <c r="S264" s="58"/>
      <c r="T264" s="58"/>
      <c r="U264" s="58"/>
      <c r="V264" s="256"/>
      <c r="W264" s="59"/>
      <c r="X264" s="60"/>
      <c r="Y264" s="27"/>
      <c r="Z264" s="27"/>
      <c r="AA264" s="27"/>
      <c r="AB264" s="27"/>
      <c r="AC264" s="27"/>
      <c r="AD264" s="26"/>
      <c r="AE264" s="9"/>
    </row>
    <row r="265" spans="1:31" ht="27.75" customHeight="1">
      <c r="A265" s="14">
        <v>257</v>
      </c>
      <c r="B265" s="300"/>
      <c r="C265" s="16"/>
      <c r="D265" s="257"/>
      <c r="E265" s="301"/>
      <c r="F265" s="303"/>
      <c r="G265" s="302"/>
      <c r="H265" s="18"/>
      <c r="I265" s="50"/>
      <c r="J265" s="50"/>
      <c r="K265" s="50"/>
      <c r="L265" s="50"/>
      <c r="M265" s="50"/>
      <c r="N265" s="50"/>
      <c r="O265" s="50"/>
      <c r="P265" s="50"/>
      <c r="Q265" s="57"/>
      <c r="R265" s="58"/>
      <c r="S265" s="58"/>
      <c r="T265" s="58"/>
      <c r="U265" s="58"/>
      <c r="V265" s="256"/>
      <c r="W265" s="59"/>
      <c r="X265" s="60"/>
      <c r="Y265" s="27"/>
      <c r="Z265" s="27"/>
      <c r="AA265" s="27"/>
      <c r="AB265" s="27"/>
      <c r="AC265" s="27"/>
      <c r="AD265" s="26"/>
      <c r="AE265" s="9"/>
    </row>
    <row r="266" spans="1:31" ht="27.75" customHeight="1">
      <c r="A266" s="14">
        <v>258</v>
      </c>
      <c r="B266" s="300"/>
      <c r="C266" s="16"/>
      <c r="D266" s="257"/>
      <c r="E266" s="301"/>
      <c r="F266" s="303"/>
      <c r="G266" s="302"/>
      <c r="H266" s="18"/>
      <c r="I266" s="50"/>
      <c r="J266" s="50"/>
      <c r="K266" s="50"/>
      <c r="L266" s="50"/>
      <c r="M266" s="50"/>
      <c r="N266" s="50"/>
      <c r="O266" s="50"/>
      <c r="P266" s="50"/>
      <c r="Q266" s="57"/>
      <c r="R266" s="58"/>
      <c r="S266" s="58"/>
      <c r="T266" s="58"/>
      <c r="U266" s="58"/>
      <c r="V266" s="256"/>
      <c r="W266" s="59"/>
      <c r="X266" s="60"/>
      <c r="Y266" s="27"/>
      <c r="Z266" s="27"/>
      <c r="AA266" s="27"/>
      <c r="AB266" s="27"/>
      <c r="AC266" s="27"/>
      <c r="AD266" s="26"/>
      <c r="AE266" s="9"/>
    </row>
    <row r="267" spans="1:31" ht="27.75" customHeight="1">
      <c r="A267" s="14">
        <v>259</v>
      </c>
      <c r="B267" s="300"/>
      <c r="C267" s="16"/>
      <c r="D267" s="257"/>
      <c r="E267" s="301"/>
      <c r="F267" s="303"/>
      <c r="G267" s="302"/>
      <c r="H267" s="18"/>
      <c r="I267" s="50"/>
      <c r="J267" s="50"/>
      <c r="K267" s="50"/>
      <c r="L267" s="50"/>
      <c r="M267" s="50"/>
      <c r="N267" s="50"/>
      <c r="O267" s="50"/>
      <c r="P267" s="50"/>
      <c r="Q267" s="57"/>
      <c r="R267" s="58"/>
      <c r="S267" s="58"/>
      <c r="T267" s="58"/>
      <c r="U267" s="58"/>
      <c r="V267" s="256"/>
      <c r="W267" s="59"/>
      <c r="X267" s="60"/>
      <c r="Y267" s="27"/>
      <c r="Z267" s="27"/>
      <c r="AA267" s="27"/>
      <c r="AB267" s="27"/>
      <c r="AC267" s="27"/>
      <c r="AD267" s="26"/>
      <c r="AE267" s="9"/>
    </row>
    <row r="268" spans="1:31" ht="27.75" customHeight="1">
      <c r="A268" s="14">
        <v>260</v>
      </c>
      <c r="B268" s="300"/>
      <c r="C268" s="16"/>
      <c r="D268" s="257"/>
      <c r="E268" s="301"/>
      <c r="F268" s="303"/>
      <c r="G268" s="302"/>
      <c r="H268" s="18"/>
      <c r="I268" s="50"/>
      <c r="J268" s="50"/>
      <c r="K268" s="50"/>
      <c r="L268" s="50"/>
      <c r="M268" s="50"/>
      <c r="N268" s="50"/>
      <c r="O268" s="50"/>
      <c r="P268" s="50"/>
      <c r="Q268" s="57"/>
      <c r="R268" s="58"/>
      <c r="S268" s="58"/>
      <c r="T268" s="58"/>
      <c r="U268" s="58"/>
      <c r="V268" s="256"/>
      <c r="W268" s="59"/>
      <c r="X268" s="60"/>
      <c r="Y268" s="27"/>
      <c r="Z268" s="27"/>
      <c r="AA268" s="27"/>
      <c r="AB268" s="27"/>
      <c r="AC268" s="27"/>
      <c r="AD268" s="26"/>
      <c r="AE268" s="9"/>
    </row>
    <row r="269" spans="1:31" ht="27.75" customHeight="1">
      <c r="A269" s="14">
        <v>261</v>
      </c>
      <c r="B269" s="300"/>
      <c r="C269" s="16"/>
      <c r="D269" s="257"/>
      <c r="E269" s="301"/>
      <c r="F269" s="303"/>
      <c r="G269" s="302"/>
      <c r="H269" s="18"/>
      <c r="I269" s="50"/>
      <c r="J269" s="50"/>
      <c r="K269" s="50"/>
      <c r="L269" s="50"/>
      <c r="M269" s="50"/>
      <c r="N269" s="50"/>
      <c r="O269" s="50"/>
      <c r="P269" s="50"/>
      <c r="Q269" s="57"/>
      <c r="R269" s="58"/>
      <c r="S269" s="58"/>
      <c r="T269" s="58"/>
      <c r="U269" s="58"/>
      <c r="V269" s="256"/>
      <c r="W269" s="59"/>
      <c r="X269" s="60"/>
      <c r="Y269" s="27"/>
      <c r="Z269" s="27"/>
      <c r="AA269" s="27"/>
      <c r="AB269" s="27"/>
      <c r="AC269" s="27"/>
      <c r="AD269" s="26"/>
      <c r="AE269" s="9"/>
    </row>
    <row r="270" spans="1:31" ht="27.75" customHeight="1">
      <c r="A270" s="14">
        <v>262</v>
      </c>
      <c r="B270" s="300"/>
      <c r="C270" s="16"/>
      <c r="D270" s="257"/>
      <c r="E270" s="301"/>
      <c r="F270" s="303"/>
      <c r="G270" s="302"/>
      <c r="H270" s="18"/>
      <c r="I270" s="50"/>
      <c r="J270" s="50"/>
      <c r="K270" s="50"/>
      <c r="L270" s="50"/>
      <c r="M270" s="50"/>
      <c r="N270" s="50"/>
      <c r="O270" s="50"/>
      <c r="P270" s="50"/>
      <c r="Q270" s="57"/>
      <c r="R270" s="58"/>
      <c r="S270" s="58"/>
      <c r="T270" s="58"/>
      <c r="U270" s="58"/>
      <c r="V270" s="256"/>
      <c r="W270" s="59"/>
      <c r="X270" s="60"/>
      <c r="Y270" s="27"/>
      <c r="Z270" s="27"/>
      <c r="AA270" s="27"/>
      <c r="AB270" s="27"/>
      <c r="AC270" s="27"/>
      <c r="AD270" s="26"/>
      <c r="AE270" s="9"/>
    </row>
    <row r="271" spans="1:31" ht="27.75" customHeight="1">
      <c r="A271" s="14">
        <v>263</v>
      </c>
      <c r="B271" s="300"/>
      <c r="C271" s="16"/>
      <c r="D271" s="257"/>
      <c r="E271" s="301"/>
      <c r="F271" s="303"/>
      <c r="G271" s="302"/>
      <c r="H271" s="18"/>
      <c r="I271" s="50"/>
      <c r="J271" s="50"/>
      <c r="K271" s="50"/>
      <c r="L271" s="50"/>
      <c r="M271" s="50"/>
      <c r="N271" s="50"/>
      <c r="O271" s="50"/>
      <c r="P271" s="50"/>
      <c r="Q271" s="57"/>
      <c r="R271" s="58"/>
      <c r="S271" s="58"/>
      <c r="T271" s="58"/>
      <c r="U271" s="58"/>
      <c r="V271" s="256"/>
      <c r="W271" s="59"/>
      <c r="X271" s="60"/>
      <c r="Y271" s="27"/>
      <c r="Z271" s="27"/>
      <c r="AA271" s="27"/>
      <c r="AB271" s="27"/>
      <c r="AC271" s="27"/>
      <c r="AD271" s="26"/>
      <c r="AE271" s="9"/>
    </row>
    <row r="272" spans="1:31" ht="27.75" customHeight="1">
      <c r="A272" s="14">
        <v>264</v>
      </c>
      <c r="B272" s="300"/>
      <c r="C272" s="16"/>
      <c r="D272" s="257"/>
      <c r="E272" s="301"/>
      <c r="F272" s="303"/>
      <c r="G272" s="302"/>
      <c r="H272" s="18"/>
      <c r="I272" s="50"/>
      <c r="J272" s="50"/>
      <c r="K272" s="50"/>
      <c r="L272" s="50"/>
      <c r="M272" s="50"/>
      <c r="N272" s="50"/>
      <c r="O272" s="50"/>
      <c r="P272" s="50"/>
      <c r="Q272" s="57"/>
      <c r="R272" s="58"/>
      <c r="S272" s="58"/>
      <c r="T272" s="58"/>
      <c r="U272" s="58"/>
      <c r="V272" s="256"/>
      <c r="W272" s="59"/>
      <c r="X272" s="60"/>
      <c r="Y272" s="27"/>
      <c r="Z272" s="27"/>
      <c r="AA272" s="27"/>
      <c r="AB272" s="27"/>
      <c r="AC272" s="27"/>
      <c r="AD272" s="26"/>
      <c r="AE272" s="9"/>
    </row>
    <row r="273" spans="1:31" ht="27.75" customHeight="1">
      <c r="A273" s="14">
        <v>265</v>
      </c>
      <c r="B273" s="300"/>
      <c r="C273" s="16"/>
      <c r="D273" s="257"/>
      <c r="E273" s="301"/>
      <c r="F273" s="303"/>
      <c r="G273" s="302"/>
      <c r="H273" s="18"/>
      <c r="I273" s="50"/>
      <c r="J273" s="50"/>
      <c r="K273" s="50"/>
      <c r="L273" s="50"/>
      <c r="M273" s="50"/>
      <c r="N273" s="50"/>
      <c r="O273" s="50"/>
      <c r="P273" s="50"/>
      <c r="Q273" s="57"/>
      <c r="R273" s="58"/>
      <c r="S273" s="58"/>
      <c r="T273" s="58"/>
      <c r="U273" s="58"/>
      <c r="V273" s="256"/>
      <c r="W273" s="59"/>
      <c r="X273" s="60"/>
      <c r="Y273" s="27"/>
      <c r="Z273" s="27"/>
      <c r="AA273" s="27"/>
      <c r="AB273" s="27"/>
      <c r="AC273" s="27"/>
      <c r="AD273" s="26"/>
      <c r="AE273" s="9"/>
    </row>
    <row r="274" spans="1:31" ht="27.75" customHeight="1">
      <c r="A274" s="14">
        <v>266</v>
      </c>
      <c r="B274" s="300"/>
      <c r="C274" s="16"/>
      <c r="D274" s="257"/>
      <c r="E274" s="301"/>
      <c r="F274" s="303"/>
      <c r="G274" s="302"/>
      <c r="H274" s="18"/>
      <c r="I274" s="50"/>
      <c r="J274" s="50"/>
      <c r="K274" s="50"/>
      <c r="L274" s="50"/>
      <c r="M274" s="50"/>
      <c r="N274" s="50"/>
      <c r="O274" s="50"/>
      <c r="P274" s="50"/>
      <c r="Q274" s="57"/>
      <c r="R274" s="58"/>
      <c r="S274" s="58"/>
      <c r="T274" s="58"/>
      <c r="U274" s="58"/>
      <c r="V274" s="256"/>
      <c r="W274" s="59"/>
      <c r="X274" s="60"/>
      <c r="Y274" s="27"/>
      <c r="Z274" s="27"/>
      <c r="AA274" s="27"/>
      <c r="AB274" s="27"/>
      <c r="AC274" s="27"/>
      <c r="AD274" s="26"/>
      <c r="AE274" s="9"/>
    </row>
    <row r="275" spans="1:31" ht="27.75" customHeight="1">
      <c r="A275" s="14">
        <v>267</v>
      </c>
      <c r="B275" s="300"/>
      <c r="C275" s="16"/>
      <c r="D275" s="257"/>
      <c r="E275" s="301"/>
      <c r="F275" s="303"/>
      <c r="G275" s="302"/>
      <c r="H275" s="18"/>
      <c r="I275" s="50"/>
      <c r="J275" s="50"/>
      <c r="K275" s="50"/>
      <c r="L275" s="50"/>
      <c r="M275" s="50"/>
      <c r="N275" s="50"/>
      <c r="O275" s="50"/>
      <c r="P275" s="50"/>
      <c r="Q275" s="57"/>
      <c r="R275" s="58"/>
      <c r="S275" s="58"/>
      <c r="T275" s="58"/>
      <c r="U275" s="58"/>
      <c r="V275" s="256"/>
      <c r="W275" s="59"/>
      <c r="X275" s="60"/>
      <c r="Y275" s="27"/>
      <c r="Z275" s="27"/>
      <c r="AA275" s="27"/>
      <c r="AB275" s="27"/>
      <c r="AC275" s="27"/>
      <c r="AD275" s="26"/>
      <c r="AE275" s="9"/>
    </row>
    <row r="276" spans="1:31" ht="27.75" customHeight="1">
      <c r="A276" s="14">
        <v>268</v>
      </c>
      <c r="B276" s="300"/>
      <c r="C276" s="16"/>
      <c r="D276" s="257"/>
      <c r="E276" s="301"/>
      <c r="F276" s="303"/>
      <c r="G276" s="302"/>
      <c r="H276" s="18"/>
      <c r="I276" s="50"/>
      <c r="J276" s="50"/>
      <c r="K276" s="50"/>
      <c r="L276" s="50"/>
      <c r="M276" s="50"/>
      <c r="N276" s="50"/>
      <c r="O276" s="50"/>
      <c r="P276" s="50"/>
      <c r="Q276" s="57"/>
      <c r="R276" s="58"/>
      <c r="S276" s="58"/>
      <c r="T276" s="58"/>
      <c r="U276" s="58"/>
      <c r="V276" s="256"/>
      <c r="W276" s="59"/>
      <c r="X276" s="60"/>
      <c r="Y276" s="27"/>
      <c r="Z276" s="27"/>
      <c r="AA276" s="27"/>
      <c r="AB276" s="27"/>
      <c r="AC276" s="27"/>
      <c r="AD276" s="26"/>
      <c r="AE276" s="9"/>
    </row>
    <row r="277" spans="1:31" ht="27.75" customHeight="1">
      <c r="A277" s="14">
        <v>269</v>
      </c>
      <c r="B277" s="300"/>
      <c r="C277" s="16"/>
      <c r="D277" s="257"/>
      <c r="E277" s="301"/>
      <c r="F277" s="303"/>
      <c r="G277" s="302"/>
      <c r="H277" s="18"/>
      <c r="I277" s="50"/>
      <c r="J277" s="50"/>
      <c r="K277" s="50"/>
      <c r="L277" s="50"/>
      <c r="M277" s="50"/>
      <c r="N277" s="50"/>
      <c r="O277" s="50"/>
      <c r="P277" s="50"/>
      <c r="Q277" s="57"/>
      <c r="R277" s="58"/>
      <c r="S277" s="58"/>
      <c r="T277" s="58"/>
      <c r="U277" s="58"/>
      <c r="V277" s="256"/>
      <c r="W277" s="59"/>
      <c r="X277" s="60"/>
      <c r="Y277" s="27"/>
      <c r="Z277" s="27"/>
      <c r="AA277" s="27"/>
      <c r="AB277" s="27"/>
      <c r="AC277" s="27"/>
      <c r="AD277" s="26"/>
      <c r="AE277" s="9"/>
    </row>
    <row r="278" spans="1:31" ht="27.75" customHeight="1">
      <c r="A278" s="14">
        <v>270</v>
      </c>
      <c r="B278" s="300"/>
      <c r="C278" s="16"/>
      <c r="D278" s="257"/>
      <c r="E278" s="301"/>
      <c r="F278" s="303"/>
      <c r="G278" s="302"/>
      <c r="H278" s="18"/>
      <c r="I278" s="50"/>
      <c r="J278" s="50"/>
      <c r="K278" s="50"/>
      <c r="L278" s="50"/>
      <c r="M278" s="50"/>
      <c r="N278" s="50"/>
      <c r="O278" s="50"/>
      <c r="P278" s="50"/>
      <c r="Q278" s="57"/>
      <c r="R278" s="58"/>
      <c r="S278" s="58"/>
      <c r="T278" s="58"/>
      <c r="U278" s="58"/>
      <c r="V278" s="256"/>
      <c r="W278" s="59"/>
      <c r="X278" s="60"/>
      <c r="Y278" s="27"/>
      <c r="Z278" s="27"/>
      <c r="AA278" s="27"/>
      <c r="AB278" s="27"/>
      <c r="AC278" s="27"/>
      <c r="AD278" s="26"/>
      <c r="AE278" s="9"/>
    </row>
    <row r="279" spans="1:31" ht="27.75" customHeight="1">
      <c r="A279" s="14">
        <v>271</v>
      </c>
      <c r="B279" s="300"/>
      <c r="C279" s="16"/>
      <c r="D279" s="257"/>
      <c r="E279" s="301"/>
      <c r="F279" s="303"/>
      <c r="G279" s="302"/>
      <c r="H279" s="18"/>
      <c r="I279" s="50"/>
      <c r="J279" s="50"/>
      <c r="K279" s="50"/>
      <c r="L279" s="50"/>
      <c r="M279" s="50"/>
      <c r="N279" s="50"/>
      <c r="O279" s="50"/>
      <c r="P279" s="50"/>
      <c r="Q279" s="57"/>
      <c r="R279" s="58"/>
      <c r="S279" s="58"/>
      <c r="T279" s="58"/>
      <c r="U279" s="58"/>
      <c r="V279" s="256"/>
      <c r="W279" s="59"/>
      <c r="X279" s="60"/>
      <c r="Y279" s="27"/>
      <c r="Z279" s="27"/>
      <c r="AA279" s="27"/>
      <c r="AB279" s="27"/>
      <c r="AC279" s="27"/>
      <c r="AD279" s="26"/>
      <c r="AE279" s="9"/>
    </row>
    <row r="280" spans="1:31" ht="27.75" customHeight="1">
      <c r="A280" s="14">
        <v>272</v>
      </c>
      <c r="B280" s="300"/>
      <c r="C280" s="16"/>
      <c r="D280" s="257"/>
      <c r="E280" s="301"/>
      <c r="F280" s="303"/>
      <c r="G280" s="302"/>
      <c r="H280" s="18"/>
      <c r="I280" s="50"/>
      <c r="J280" s="50"/>
      <c r="K280" s="50"/>
      <c r="L280" s="50"/>
      <c r="M280" s="50"/>
      <c r="N280" s="50"/>
      <c r="O280" s="50"/>
      <c r="P280" s="50"/>
      <c r="Q280" s="57"/>
      <c r="R280" s="58"/>
      <c r="S280" s="58"/>
      <c r="T280" s="58"/>
      <c r="U280" s="58"/>
      <c r="V280" s="256"/>
      <c r="W280" s="59"/>
      <c r="X280" s="60"/>
      <c r="Y280" s="27"/>
      <c r="Z280" s="27"/>
      <c r="AA280" s="27"/>
      <c r="AB280" s="27"/>
      <c r="AC280" s="27"/>
      <c r="AD280" s="26"/>
      <c r="AE280" s="9"/>
    </row>
    <row r="281" spans="1:31" ht="27.75" customHeight="1">
      <c r="A281" s="285">
        <v>273</v>
      </c>
      <c r="B281" s="300"/>
      <c r="C281" s="16"/>
      <c r="D281" s="257"/>
      <c r="E281" s="301"/>
      <c r="F281" s="303"/>
      <c r="G281" s="302"/>
      <c r="H281" s="18"/>
      <c r="I281" s="50"/>
      <c r="J281" s="50"/>
      <c r="K281" s="50"/>
      <c r="L281" s="50"/>
      <c r="M281" s="50"/>
      <c r="N281" s="50"/>
      <c r="O281" s="50"/>
      <c r="P281" s="50"/>
      <c r="Q281" s="57"/>
      <c r="R281" s="58"/>
      <c r="S281" s="58"/>
      <c r="T281" s="58"/>
      <c r="U281" s="58"/>
      <c r="V281" s="256"/>
      <c r="W281" s="59"/>
      <c r="X281" s="60"/>
      <c r="Y281" s="27"/>
      <c r="Z281" s="27"/>
      <c r="AA281" s="27"/>
      <c r="AB281" s="27"/>
      <c r="AC281" s="27"/>
      <c r="AD281" s="26"/>
      <c r="AE281" s="9"/>
    </row>
    <row r="282" spans="1:31" ht="27.75" customHeight="1">
      <c r="A282" s="14">
        <v>274</v>
      </c>
      <c r="B282" s="300"/>
      <c r="C282" s="16"/>
      <c r="D282" s="257"/>
      <c r="E282" s="301"/>
      <c r="F282" s="303"/>
      <c r="G282" s="302"/>
      <c r="H282" s="18"/>
      <c r="I282" s="50"/>
      <c r="J282" s="50"/>
      <c r="K282" s="50"/>
      <c r="L282" s="50"/>
      <c r="M282" s="50"/>
      <c r="N282" s="50"/>
      <c r="O282" s="50"/>
      <c r="P282" s="50"/>
      <c r="Q282" s="57"/>
      <c r="R282" s="58"/>
      <c r="S282" s="58"/>
      <c r="T282" s="58"/>
      <c r="U282" s="58"/>
      <c r="V282" s="256"/>
      <c r="W282" s="59"/>
      <c r="X282" s="60"/>
      <c r="Y282" s="27"/>
      <c r="Z282" s="27"/>
      <c r="AA282" s="27"/>
      <c r="AB282" s="27"/>
      <c r="AC282" s="27"/>
      <c r="AD282" s="26"/>
      <c r="AE282" s="9"/>
    </row>
    <row r="283" spans="1:31" ht="27.75" customHeight="1">
      <c r="A283" s="14">
        <v>275</v>
      </c>
      <c r="B283" s="300"/>
      <c r="C283" s="16"/>
      <c r="D283" s="257"/>
      <c r="E283" s="301"/>
      <c r="F283" s="303"/>
      <c r="G283" s="302"/>
      <c r="H283" s="18"/>
      <c r="I283" s="50"/>
      <c r="J283" s="50"/>
      <c r="K283" s="50"/>
      <c r="L283" s="50"/>
      <c r="M283" s="50"/>
      <c r="N283" s="50"/>
      <c r="O283" s="50"/>
      <c r="P283" s="50"/>
      <c r="Q283" s="57"/>
      <c r="R283" s="58"/>
      <c r="S283" s="58"/>
      <c r="T283" s="58"/>
      <c r="U283" s="58"/>
      <c r="V283" s="256"/>
      <c r="W283" s="59"/>
      <c r="X283" s="60"/>
      <c r="Y283" s="27"/>
      <c r="Z283" s="27"/>
      <c r="AA283" s="27"/>
      <c r="AB283" s="27"/>
      <c r="AC283" s="27"/>
      <c r="AD283" s="26"/>
      <c r="AE283" s="9"/>
    </row>
    <row r="284" spans="1:31" ht="27.75" customHeight="1">
      <c r="A284" s="14">
        <v>276</v>
      </c>
      <c r="B284" s="300"/>
      <c r="C284" s="16"/>
      <c r="D284" s="257"/>
      <c r="E284" s="301"/>
      <c r="F284" s="303"/>
      <c r="G284" s="302"/>
      <c r="H284" s="18"/>
      <c r="I284" s="50"/>
      <c r="J284" s="50"/>
      <c r="K284" s="50"/>
      <c r="L284" s="50"/>
      <c r="M284" s="50"/>
      <c r="N284" s="50"/>
      <c r="O284" s="50"/>
      <c r="P284" s="50"/>
      <c r="Q284" s="57"/>
      <c r="R284" s="58"/>
      <c r="S284" s="58"/>
      <c r="T284" s="58"/>
      <c r="U284" s="58"/>
      <c r="V284" s="256"/>
      <c r="W284" s="59"/>
      <c r="X284" s="60"/>
      <c r="Y284" s="27"/>
      <c r="Z284" s="27"/>
      <c r="AA284" s="27"/>
      <c r="AB284" s="27"/>
      <c r="AC284" s="27"/>
      <c r="AD284" s="26"/>
      <c r="AE284" s="9"/>
    </row>
    <row r="285" spans="1:31" ht="27.75" customHeight="1">
      <c r="A285" s="285">
        <v>277</v>
      </c>
      <c r="B285" s="300"/>
      <c r="C285" s="16"/>
      <c r="D285" s="257"/>
      <c r="E285" s="301"/>
      <c r="F285" s="303"/>
      <c r="G285" s="302"/>
      <c r="H285" s="18"/>
      <c r="I285" s="50"/>
      <c r="J285" s="50"/>
      <c r="K285" s="50"/>
      <c r="L285" s="50"/>
      <c r="M285" s="50"/>
      <c r="N285" s="50"/>
      <c r="O285" s="50"/>
      <c r="P285" s="50"/>
      <c r="Q285" s="57"/>
      <c r="R285" s="58"/>
      <c r="S285" s="58"/>
      <c r="T285" s="58"/>
      <c r="U285" s="58"/>
      <c r="V285" s="256"/>
      <c r="W285" s="59"/>
      <c r="X285" s="60"/>
      <c r="Y285" s="27"/>
      <c r="Z285" s="27"/>
      <c r="AA285" s="27"/>
      <c r="AB285" s="27"/>
      <c r="AC285" s="27"/>
      <c r="AD285" s="26"/>
      <c r="AE285" s="9"/>
    </row>
    <row r="286" spans="1:31" ht="27.75" customHeight="1">
      <c r="A286" s="14">
        <v>278</v>
      </c>
      <c r="B286" s="300"/>
      <c r="C286" s="16"/>
      <c r="D286" s="257"/>
      <c r="E286" s="301"/>
      <c r="F286" s="303"/>
      <c r="G286" s="302"/>
      <c r="H286" s="18"/>
      <c r="I286" s="50"/>
      <c r="J286" s="50"/>
      <c r="K286" s="50"/>
      <c r="L286" s="50"/>
      <c r="M286" s="50"/>
      <c r="N286" s="50"/>
      <c r="O286" s="50"/>
      <c r="P286" s="50"/>
      <c r="Q286" s="57"/>
      <c r="R286" s="58"/>
      <c r="S286" s="58"/>
      <c r="T286" s="58"/>
      <c r="U286" s="58"/>
      <c r="V286" s="256"/>
      <c r="W286" s="59"/>
      <c r="X286" s="60"/>
      <c r="Y286" s="27"/>
      <c r="Z286" s="27"/>
      <c r="AA286" s="27"/>
      <c r="AB286" s="27"/>
      <c r="AC286" s="27"/>
      <c r="AD286" s="26"/>
      <c r="AE286" s="9"/>
    </row>
    <row r="287" spans="1:31" ht="27.75" customHeight="1">
      <c r="A287" s="299"/>
      <c r="B287" s="61"/>
      <c r="C287" s="73"/>
      <c r="D287" s="61"/>
      <c r="E287" s="73"/>
      <c r="F287" s="75"/>
      <c r="G287" s="74">
        <f>SUM(I287:P287)</f>
        <v>0</v>
      </c>
      <c r="H287" s="21"/>
      <c r="I287" s="51">
        <f t="shared" ref="I287:P287" si="0">SUM(I9:I281)</f>
        <v>0</v>
      </c>
      <c r="J287" s="51">
        <f>SUM(J9:J286)</f>
        <v>0</v>
      </c>
      <c r="K287" s="51">
        <f t="shared" si="0"/>
        <v>0</v>
      </c>
      <c r="L287" s="51">
        <f t="shared" si="0"/>
        <v>0</v>
      </c>
      <c r="M287" s="51">
        <f t="shared" si="0"/>
        <v>0</v>
      </c>
      <c r="N287" s="51">
        <f t="shared" si="0"/>
        <v>0</v>
      </c>
      <c r="O287" s="51">
        <f t="shared" si="0"/>
        <v>0</v>
      </c>
      <c r="P287" s="51">
        <f t="shared" si="0"/>
        <v>0</v>
      </c>
      <c r="Q287" s="57"/>
      <c r="R287" s="58"/>
      <c r="S287" s="58"/>
      <c r="T287" s="58"/>
      <c r="U287" s="58"/>
      <c r="V287" s="61"/>
      <c r="W287" s="59"/>
      <c r="X287" s="60"/>
      <c r="Y287" s="27"/>
      <c r="Z287" s="27"/>
      <c r="AA287" s="27"/>
      <c r="AB287" s="27"/>
      <c r="AC287" s="27"/>
      <c r="AD287" s="26"/>
      <c r="AE287" s="9"/>
    </row>
    <row r="288" spans="1:31" ht="38.1" customHeight="1">
      <c r="A288" s="268" t="s">
        <v>394</v>
      </c>
      <c r="B288" s="269"/>
      <c r="C288" s="269"/>
      <c r="D288" s="269"/>
      <c r="E288" s="269"/>
      <c r="F288" s="269"/>
      <c r="G288" s="267"/>
      <c r="H288" s="267"/>
      <c r="I288" s="267"/>
      <c r="J288" s="267"/>
      <c r="K288" s="267"/>
      <c r="L288" s="267"/>
      <c r="M288" s="267"/>
      <c r="N288" s="267"/>
      <c r="O288" s="267"/>
      <c r="P288" s="270"/>
      <c r="Q288" s="271"/>
      <c r="R288" s="272"/>
      <c r="S288" s="501">
        <f>G326</f>
        <v>0</v>
      </c>
      <c r="T288" s="501"/>
      <c r="U288" s="502" t="s">
        <v>206</v>
      </c>
      <c r="V288" s="502"/>
      <c r="W288" s="260"/>
      <c r="X288" s="261"/>
    </row>
    <row r="289" spans="1:24" ht="34.5" customHeight="1">
      <c r="A289" s="266">
        <v>1</v>
      </c>
      <c r="B289" s="283"/>
      <c r="C289" s="262"/>
      <c r="D289" s="295"/>
      <c r="E289" s="293"/>
      <c r="F289" s="75"/>
      <c r="G289" s="294"/>
      <c r="H289" s="278"/>
      <c r="I289" s="279"/>
      <c r="J289" s="279"/>
      <c r="K289" s="279"/>
      <c r="L289" s="279"/>
      <c r="M289" s="279"/>
      <c r="N289" s="279"/>
      <c r="O289" s="279"/>
      <c r="P289" s="279"/>
      <c r="Q289" s="57"/>
      <c r="R289" s="82"/>
      <c r="S289" s="82"/>
      <c r="T289" s="82"/>
      <c r="U289" s="82"/>
      <c r="V289" s="275"/>
      <c r="W289" s="258"/>
      <c r="X289" s="259"/>
    </row>
    <row r="290" spans="1:24" ht="34.5" customHeight="1">
      <c r="A290" s="266">
        <v>2</v>
      </c>
      <c r="B290" s="283"/>
      <c r="C290" s="262"/>
      <c r="D290" s="295"/>
      <c r="E290" s="293"/>
      <c r="F290" s="75"/>
      <c r="G290" s="294"/>
      <c r="H290" s="263"/>
      <c r="I290" s="79"/>
      <c r="J290" s="79"/>
      <c r="K290" s="79"/>
      <c r="L290" s="79"/>
      <c r="M290" s="79"/>
      <c r="N290" s="79"/>
      <c r="O290" s="79"/>
      <c r="P290" s="79"/>
      <c r="Q290" s="57"/>
      <c r="R290" s="82"/>
      <c r="S290" s="82"/>
      <c r="T290" s="82"/>
      <c r="U290" s="82"/>
      <c r="V290" s="275"/>
      <c r="W290" s="83"/>
      <c r="X290" s="276"/>
    </row>
    <row r="291" spans="1:24" ht="34.5" customHeight="1">
      <c r="A291" s="266">
        <v>3</v>
      </c>
      <c r="B291" s="283"/>
      <c r="C291" s="262"/>
      <c r="D291" s="295"/>
      <c r="E291" s="293"/>
      <c r="F291" s="75"/>
      <c r="G291" s="294"/>
      <c r="H291" s="263"/>
      <c r="I291" s="79"/>
      <c r="J291" s="79"/>
      <c r="K291" s="79"/>
      <c r="L291" s="79"/>
      <c r="M291" s="79"/>
      <c r="N291" s="79"/>
      <c r="O291" s="79"/>
      <c r="P291" s="79"/>
      <c r="Q291" s="57"/>
      <c r="R291" s="82"/>
      <c r="S291" s="82"/>
      <c r="T291" s="82"/>
      <c r="U291" s="82"/>
      <c r="V291" s="275"/>
      <c r="W291" s="83"/>
      <c r="X291" s="276"/>
    </row>
    <row r="292" spans="1:24" ht="34.5" customHeight="1">
      <c r="A292" s="266">
        <v>4</v>
      </c>
      <c r="B292" s="283"/>
      <c r="C292" s="262"/>
      <c r="D292" s="295"/>
      <c r="E292" s="293"/>
      <c r="F292" s="75"/>
      <c r="G292" s="294"/>
      <c r="H292" s="263"/>
      <c r="I292" s="79"/>
      <c r="J292" s="79"/>
      <c r="K292" s="79"/>
      <c r="L292" s="79"/>
      <c r="M292" s="79"/>
      <c r="N292" s="79"/>
      <c r="O292" s="79"/>
      <c r="P292" s="79"/>
      <c r="Q292" s="57"/>
      <c r="R292" s="82"/>
      <c r="S292" s="82"/>
      <c r="T292" s="82"/>
      <c r="U292" s="82"/>
      <c r="V292" s="275"/>
      <c r="W292" s="83"/>
      <c r="X292" s="276"/>
    </row>
    <row r="293" spans="1:24" ht="34.5" customHeight="1">
      <c r="A293" s="266">
        <v>5</v>
      </c>
      <c r="B293" s="283"/>
      <c r="C293" s="262"/>
      <c r="D293" s="295"/>
      <c r="E293" s="293"/>
      <c r="F293" s="75"/>
      <c r="G293" s="294"/>
      <c r="H293" s="263"/>
      <c r="I293" s="79"/>
      <c r="J293" s="79"/>
      <c r="K293" s="79"/>
      <c r="L293" s="79"/>
      <c r="M293" s="79"/>
      <c r="N293" s="79"/>
      <c r="O293" s="79"/>
      <c r="P293" s="79"/>
      <c r="Q293" s="57"/>
      <c r="R293" s="82"/>
      <c r="S293" s="82"/>
      <c r="T293" s="82"/>
      <c r="U293" s="82"/>
      <c r="V293" s="275"/>
      <c r="W293" s="83"/>
      <c r="X293" s="276"/>
    </row>
    <row r="294" spans="1:24" ht="34.5" customHeight="1">
      <c r="A294" s="266">
        <v>6</v>
      </c>
      <c r="B294" s="283"/>
      <c r="C294" s="262"/>
      <c r="D294" s="295"/>
      <c r="E294" s="293"/>
      <c r="F294" s="75"/>
      <c r="G294" s="294"/>
      <c r="H294" s="263"/>
      <c r="I294" s="79"/>
      <c r="J294" s="79"/>
      <c r="K294" s="79"/>
      <c r="L294" s="79"/>
      <c r="M294" s="79"/>
      <c r="N294" s="79"/>
      <c r="O294" s="79"/>
      <c r="P294" s="79"/>
      <c r="Q294" s="57"/>
      <c r="R294" s="82"/>
      <c r="S294" s="82"/>
      <c r="T294" s="82"/>
      <c r="U294" s="82"/>
      <c r="V294" s="275"/>
      <c r="W294" s="83"/>
      <c r="X294" s="276"/>
    </row>
    <row r="295" spans="1:24" ht="34.5" customHeight="1">
      <c r="A295" s="266">
        <v>7</v>
      </c>
      <c r="B295" s="283"/>
      <c r="C295" s="262"/>
      <c r="D295" s="295"/>
      <c r="E295" s="293"/>
      <c r="F295" s="75"/>
      <c r="G295" s="294"/>
      <c r="H295" s="263"/>
      <c r="I295" s="79"/>
      <c r="J295" s="79"/>
      <c r="K295" s="79"/>
      <c r="L295" s="79"/>
      <c r="M295" s="79"/>
      <c r="N295" s="79"/>
      <c r="O295" s="79"/>
      <c r="P295" s="79"/>
      <c r="Q295" s="57"/>
      <c r="R295" s="82"/>
      <c r="S295" s="82"/>
      <c r="T295" s="82"/>
      <c r="U295" s="82"/>
      <c r="V295" s="275"/>
      <c r="W295" s="83"/>
      <c r="X295" s="276"/>
    </row>
    <row r="296" spans="1:24" ht="34.5" customHeight="1">
      <c r="A296" s="266">
        <v>8</v>
      </c>
      <c r="B296" s="283"/>
      <c r="C296" s="262"/>
      <c r="D296" s="295"/>
      <c r="E296" s="293"/>
      <c r="F296" s="75"/>
      <c r="G296" s="294"/>
      <c r="H296" s="263"/>
      <c r="I296" s="79"/>
      <c r="J296" s="79"/>
      <c r="K296" s="79"/>
      <c r="L296" s="79"/>
      <c r="M296" s="79"/>
      <c r="N296" s="79"/>
      <c r="O296" s="79"/>
      <c r="P296" s="79"/>
      <c r="Q296" s="57"/>
      <c r="R296" s="82"/>
      <c r="S296" s="82"/>
      <c r="T296" s="82"/>
      <c r="U296" s="82"/>
      <c r="V296" s="275"/>
      <c r="W296" s="83"/>
      <c r="X296" s="276"/>
    </row>
    <row r="297" spans="1:24" ht="34.5" customHeight="1">
      <c r="A297" s="266">
        <v>9</v>
      </c>
      <c r="B297" s="283"/>
      <c r="C297" s="262"/>
      <c r="D297" s="295"/>
      <c r="E297" s="293"/>
      <c r="F297" s="75"/>
      <c r="G297" s="294"/>
      <c r="H297" s="263"/>
      <c r="I297" s="79"/>
      <c r="J297" s="79"/>
      <c r="K297" s="79"/>
      <c r="L297" s="79"/>
      <c r="M297" s="79"/>
      <c r="N297" s="79"/>
      <c r="O297" s="79"/>
      <c r="P297" s="79"/>
      <c r="Q297" s="57"/>
      <c r="R297" s="82"/>
      <c r="S297" s="82"/>
      <c r="T297" s="82"/>
      <c r="U297" s="82"/>
      <c r="V297" s="275"/>
      <c r="W297" s="83"/>
      <c r="X297" s="276"/>
    </row>
    <row r="298" spans="1:24" ht="34.5" customHeight="1">
      <c r="A298" s="266">
        <v>10</v>
      </c>
      <c r="B298" s="283"/>
      <c r="C298" s="262"/>
      <c r="D298" s="295"/>
      <c r="E298" s="293"/>
      <c r="F298" s="75"/>
      <c r="G298" s="294"/>
      <c r="H298" s="263"/>
      <c r="I298" s="79"/>
      <c r="J298" s="79"/>
      <c r="K298" s="79"/>
      <c r="L298" s="79"/>
      <c r="M298" s="79"/>
      <c r="N298" s="79"/>
      <c r="O298" s="79"/>
      <c r="P298" s="79"/>
      <c r="Q298" s="57"/>
      <c r="R298" s="82"/>
      <c r="S298" s="82"/>
      <c r="T298" s="82"/>
      <c r="U298" s="82"/>
      <c r="V298" s="275"/>
      <c r="W298" s="83"/>
      <c r="X298" s="276"/>
    </row>
    <row r="299" spans="1:24" ht="34.5" customHeight="1">
      <c r="A299" s="266">
        <v>11</v>
      </c>
      <c r="B299" s="283"/>
      <c r="C299" s="262"/>
      <c r="D299" s="295"/>
      <c r="E299" s="293"/>
      <c r="F299" s="75"/>
      <c r="G299" s="294"/>
      <c r="H299" s="263"/>
      <c r="I299" s="79"/>
      <c r="J299" s="79"/>
      <c r="K299" s="79"/>
      <c r="L299" s="79"/>
      <c r="M299" s="79"/>
      <c r="N299" s="79"/>
      <c r="O299" s="79"/>
      <c r="P299" s="79"/>
      <c r="Q299" s="57"/>
      <c r="R299" s="82"/>
      <c r="S299" s="82"/>
      <c r="T299" s="82"/>
      <c r="U299" s="82"/>
      <c r="V299" s="275"/>
      <c r="W299" s="83"/>
      <c r="X299" s="276"/>
    </row>
    <row r="300" spans="1:24" ht="34.5" customHeight="1">
      <c r="A300" s="266">
        <v>12</v>
      </c>
      <c r="B300" s="283"/>
      <c r="C300" s="262"/>
      <c r="D300" s="295"/>
      <c r="E300" s="293"/>
      <c r="F300" s="75"/>
      <c r="G300" s="294"/>
      <c r="H300" s="263"/>
      <c r="I300" s="79"/>
      <c r="J300" s="79"/>
      <c r="K300" s="79"/>
      <c r="L300" s="79"/>
      <c r="M300" s="79"/>
      <c r="N300" s="79"/>
      <c r="O300" s="79"/>
      <c r="P300" s="79"/>
      <c r="Q300" s="57"/>
      <c r="R300" s="82"/>
      <c r="S300" s="82"/>
      <c r="T300" s="82"/>
      <c r="U300" s="82"/>
      <c r="V300" s="275"/>
      <c r="W300" s="83"/>
      <c r="X300" s="276"/>
    </row>
    <row r="301" spans="1:24" ht="34.5" customHeight="1">
      <c r="A301" s="266">
        <v>13</v>
      </c>
      <c r="B301" s="283"/>
      <c r="C301" s="262"/>
      <c r="D301" s="295"/>
      <c r="E301" s="293"/>
      <c r="F301" s="75"/>
      <c r="G301" s="294"/>
      <c r="H301" s="263"/>
      <c r="I301" s="79"/>
      <c r="J301" s="79"/>
      <c r="K301" s="79"/>
      <c r="L301" s="79"/>
      <c r="M301" s="79"/>
      <c r="N301" s="79"/>
      <c r="O301" s="79"/>
      <c r="P301" s="79"/>
      <c r="Q301" s="57"/>
      <c r="R301" s="82"/>
      <c r="S301" s="82"/>
      <c r="T301" s="82"/>
      <c r="U301" s="82"/>
      <c r="V301" s="275"/>
      <c r="W301" s="83"/>
      <c r="X301" s="276"/>
    </row>
    <row r="302" spans="1:24" ht="34.5" customHeight="1">
      <c r="A302" s="266">
        <v>14</v>
      </c>
      <c r="B302" s="283"/>
      <c r="C302" s="262"/>
      <c r="D302" s="295"/>
      <c r="E302" s="293"/>
      <c r="F302" s="75"/>
      <c r="G302" s="294"/>
      <c r="H302" s="263"/>
      <c r="I302" s="79"/>
      <c r="J302" s="79"/>
      <c r="K302" s="79"/>
      <c r="L302" s="79"/>
      <c r="M302" s="79"/>
      <c r="N302" s="79"/>
      <c r="O302" s="79"/>
      <c r="P302" s="79"/>
      <c r="Q302" s="57"/>
      <c r="R302" s="82"/>
      <c r="S302" s="82"/>
      <c r="T302" s="82"/>
      <c r="U302" s="82"/>
      <c r="V302" s="275"/>
      <c r="W302" s="83"/>
      <c r="X302" s="276"/>
    </row>
    <row r="303" spans="1:24" ht="34.5" customHeight="1">
      <c r="A303" s="266">
        <v>15</v>
      </c>
      <c r="B303" s="283"/>
      <c r="C303" s="262"/>
      <c r="D303" s="295"/>
      <c r="E303" s="293"/>
      <c r="F303" s="75"/>
      <c r="G303" s="294"/>
      <c r="H303" s="263"/>
      <c r="I303" s="79"/>
      <c r="J303" s="79"/>
      <c r="K303" s="79"/>
      <c r="L303" s="79"/>
      <c r="M303" s="79"/>
      <c r="N303" s="79"/>
      <c r="O303" s="79"/>
      <c r="P303" s="79"/>
      <c r="Q303" s="57"/>
      <c r="R303" s="82"/>
      <c r="S303" s="82"/>
      <c r="T303" s="82"/>
      <c r="U303" s="82"/>
      <c r="V303" s="275"/>
      <c r="W303" s="83"/>
      <c r="X303" s="276"/>
    </row>
    <row r="304" spans="1:24" ht="34.5" customHeight="1">
      <c r="A304" s="266">
        <v>16</v>
      </c>
      <c r="B304" s="283"/>
      <c r="C304" s="262"/>
      <c r="D304" s="295"/>
      <c r="E304" s="293"/>
      <c r="F304" s="75"/>
      <c r="G304" s="294"/>
      <c r="H304" s="263"/>
      <c r="I304" s="79"/>
      <c r="J304" s="79"/>
      <c r="K304" s="79"/>
      <c r="L304" s="79"/>
      <c r="M304" s="79"/>
      <c r="N304" s="79"/>
      <c r="O304" s="79"/>
      <c r="P304" s="79"/>
      <c r="Q304" s="57"/>
      <c r="R304" s="82"/>
      <c r="S304" s="82"/>
      <c r="T304" s="82"/>
      <c r="U304" s="82"/>
      <c r="V304" s="275"/>
      <c r="W304" s="83"/>
      <c r="X304" s="276"/>
    </row>
    <row r="305" spans="1:24" ht="34.5" customHeight="1">
      <c r="A305" s="266">
        <v>17</v>
      </c>
      <c r="B305" s="283"/>
      <c r="C305" s="262"/>
      <c r="D305" s="295"/>
      <c r="E305" s="293"/>
      <c r="F305" s="75"/>
      <c r="G305" s="294"/>
      <c r="H305" s="263"/>
      <c r="I305" s="79"/>
      <c r="J305" s="79"/>
      <c r="K305" s="79"/>
      <c r="L305" s="79"/>
      <c r="M305" s="79"/>
      <c r="N305" s="79"/>
      <c r="O305" s="79"/>
      <c r="P305" s="79"/>
      <c r="Q305" s="57"/>
      <c r="R305" s="82"/>
      <c r="S305" s="82"/>
      <c r="T305" s="82"/>
      <c r="U305" s="82"/>
      <c r="V305" s="275"/>
      <c r="W305" s="83"/>
      <c r="X305" s="276"/>
    </row>
    <row r="306" spans="1:24" ht="34.5" customHeight="1">
      <c r="A306" s="266">
        <v>18</v>
      </c>
      <c r="B306" s="283"/>
      <c r="C306" s="262"/>
      <c r="D306" s="295"/>
      <c r="E306" s="293"/>
      <c r="F306" s="75"/>
      <c r="G306" s="294"/>
      <c r="H306" s="263"/>
      <c r="I306" s="79"/>
      <c r="J306" s="79"/>
      <c r="K306" s="79"/>
      <c r="L306" s="79"/>
      <c r="M306" s="79"/>
      <c r="N306" s="79"/>
      <c r="O306" s="79"/>
      <c r="P306" s="79"/>
      <c r="Q306" s="57"/>
      <c r="R306" s="82"/>
      <c r="S306" s="82"/>
      <c r="T306" s="82"/>
      <c r="U306" s="82"/>
      <c r="V306" s="275"/>
      <c r="W306" s="83"/>
      <c r="X306" s="276"/>
    </row>
    <row r="307" spans="1:24" ht="34.5" customHeight="1">
      <c r="A307" s="266">
        <v>19</v>
      </c>
      <c r="B307" s="283"/>
      <c r="C307" s="262"/>
      <c r="D307" s="295"/>
      <c r="E307" s="293"/>
      <c r="F307" s="75"/>
      <c r="G307" s="294"/>
      <c r="H307" s="263"/>
      <c r="I307" s="79"/>
      <c r="J307" s="79"/>
      <c r="K307" s="79"/>
      <c r="L307" s="79"/>
      <c r="M307" s="79"/>
      <c r="N307" s="79"/>
      <c r="O307" s="79"/>
      <c r="P307" s="79"/>
      <c r="Q307" s="57"/>
      <c r="R307" s="82"/>
      <c r="S307" s="82"/>
      <c r="T307" s="82"/>
      <c r="U307" s="82"/>
      <c r="V307" s="275"/>
      <c r="W307" s="83"/>
      <c r="X307" s="276"/>
    </row>
    <row r="308" spans="1:24" ht="34.5" customHeight="1">
      <c r="A308" s="266">
        <v>20</v>
      </c>
      <c r="B308" s="283"/>
      <c r="C308" s="262"/>
      <c r="D308" s="295"/>
      <c r="E308" s="293"/>
      <c r="F308" s="75"/>
      <c r="G308" s="294"/>
      <c r="H308" s="263"/>
      <c r="I308" s="79"/>
      <c r="J308" s="79"/>
      <c r="K308" s="79"/>
      <c r="L308" s="79"/>
      <c r="M308" s="79"/>
      <c r="N308" s="79"/>
      <c r="O308" s="79"/>
      <c r="P308" s="79"/>
      <c r="Q308" s="57"/>
      <c r="R308" s="82"/>
      <c r="S308" s="82"/>
      <c r="T308" s="82"/>
      <c r="U308" s="82"/>
      <c r="V308" s="275"/>
      <c r="W308" s="83"/>
      <c r="X308" s="276"/>
    </row>
    <row r="309" spans="1:24" ht="34.5" customHeight="1">
      <c r="A309" s="266">
        <v>21</v>
      </c>
      <c r="B309" s="283"/>
      <c r="C309" s="262"/>
      <c r="D309" s="295"/>
      <c r="E309" s="293"/>
      <c r="F309" s="75"/>
      <c r="G309" s="294"/>
      <c r="H309" s="263"/>
      <c r="I309" s="79"/>
      <c r="J309" s="79"/>
      <c r="K309" s="79"/>
      <c r="L309" s="79"/>
      <c r="M309" s="79"/>
      <c r="N309" s="79"/>
      <c r="O309" s="79"/>
      <c r="P309" s="79"/>
      <c r="Q309" s="57"/>
      <c r="R309" s="82"/>
      <c r="S309" s="82"/>
      <c r="T309" s="82"/>
      <c r="U309" s="82"/>
      <c r="V309" s="275"/>
      <c r="W309" s="83"/>
      <c r="X309" s="276"/>
    </row>
    <row r="310" spans="1:24" ht="34.5" customHeight="1">
      <c r="A310" s="266">
        <v>22</v>
      </c>
      <c r="B310" s="283"/>
      <c r="C310" s="262"/>
      <c r="D310" s="295"/>
      <c r="E310" s="293"/>
      <c r="F310" s="75"/>
      <c r="G310" s="294"/>
      <c r="H310" s="263"/>
      <c r="I310" s="79"/>
      <c r="J310" s="79"/>
      <c r="K310" s="79"/>
      <c r="L310" s="79"/>
      <c r="M310" s="79"/>
      <c r="N310" s="79"/>
      <c r="O310" s="79"/>
      <c r="P310" s="79"/>
      <c r="Q310" s="57"/>
      <c r="R310" s="82"/>
      <c r="S310" s="82"/>
      <c r="T310" s="82"/>
      <c r="U310" s="82"/>
      <c r="V310" s="275"/>
      <c r="W310" s="83"/>
      <c r="X310" s="276"/>
    </row>
    <row r="311" spans="1:24" ht="34.5" customHeight="1">
      <c r="A311" s="266">
        <v>23</v>
      </c>
      <c r="B311" s="283"/>
      <c r="C311" s="262"/>
      <c r="D311" s="295"/>
      <c r="E311" s="293"/>
      <c r="F311" s="75"/>
      <c r="G311" s="294"/>
      <c r="H311" s="263"/>
      <c r="I311" s="79"/>
      <c r="J311" s="79"/>
      <c r="K311" s="79"/>
      <c r="L311" s="79"/>
      <c r="M311" s="79"/>
      <c r="N311" s="79"/>
      <c r="O311" s="79"/>
      <c r="P311" s="79"/>
      <c r="Q311" s="57"/>
      <c r="R311" s="82"/>
      <c r="S311" s="82"/>
      <c r="T311" s="82"/>
      <c r="U311" s="82"/>
      <c r="V311" s="275"/>
      <c r="W311" s="83"/>
      <c r="X311" s="276"/>
    </row>
    <row r="312" spans="1:24" ht="34.5" customHeight="1">
      <c r="A312" s="266">
        <v>24</v>
      </c>
      <c r="B312" s="283"/>
      <c r="C312" s="262"/>
      <c r="D312" s="295"/>
      <c r="E312" s="293"/>
      <c r="F312" s="75"/>
      <c r="G312" s="294"/>
      <c r="H312" s="263"/>
      <c r="I312" s="79"/>
      <c r="J312" s="79"/>
      <c r="K312" s="79"/>
      <c r="L312" s="79"/>
      <c r="M312" s="79"/>
      <c r="N312" s="79"/>
      <c r="O312" s="79"/>
      <c r="P312" s="79"/>
      <c r="Q312" s="57"/>
      <c r="R312" s="82"/>
      <c r="S312" s="82"/>
      <c r="T312" s="82"/>
      <c r="U312" s="82"/>
      <c r="V312" s="275"/>
      <c r="W312" s="83"/>
      <c r="X312" s="276"/>
    </row>
    <row r="313" spans="1:24" ht="34.5" customHeight="1">
      <c r="A313" s="266">
        <v>25</v>
      </c>
      <c r="B313" s="283"/>
      <c r="C313" s="262"/>
      <c r="D313" s="295"/>
      <c r="E313" s="293"/>
      <c r="F313" s="75"/>
      <c r="G313" s="294"/>
      <c r="H313" s="263"/>
      <c r="I313" s="79"/>
      <c r="J313" s="79"/>
      <c r="K313" s="79"/>
      <c r="L313" s="79"/>
      <c r="M313" s="79"/>
      <c r="N313" s="79"/>
      <c r="O313" s="79"/>
      <c r="P313" s="79"/>
      <c r="Q313" s="57"/>
      <c r="R313" s="82"/>
      <c r="S313" s="82"/>
      <c r="T313" s="82"/>
      <c r="U313" s="82"/>
      <c r="V313" s="275"/>
      <c r="W313" s="83"/>
      <c r="X313" s="276"/>
    </row>
    <row r="314" spans="1:24" ht="34.5" customHeight="1">
      <c r="A314" s="266">
        <v>26</v>
      </c>
      <c r="B314" s="283"/>
      <c r="C314" s="262"/>
      <c r="D314" s="295"/>
      <c r="E314" s="293"/>
      <c r="F314" s="75"/>
      <c r="G314" s="294"/>
      <c r="H314" s="263"/>
      <c r="I314" s="79"/>
      <c r="J314" s="79"/>
      <c r="K314" s="79"/>
      <c r="L314" s="79"/>
      <c r="M314" s="79"/>
      <c r="N314" s="79"/>
      <c r="O314" s="79"/>
      <c r="P314" s="79"/>
      <c r="Q314" s="57"/>
      <c r="R314" s="82"/>
      <c r="S314" s="82"/>
      <c r="T314" s="82"/>
      <c r="U314" s="82"/>
      <c r="V314" s="275"/>
      <c r="W314" s="83"/>
      <c r="X314" s="276"/>
    </row>
    <row r="315" spans="1:24" ht="34.5" customHeight="1">
      <c r="A315" s="266">
        <v>27</v>
      </c>
      <c r="B315" s="283"/>
      <c r="C315" s="262"/>
      <c r="D315" s="295"/>
      <c r="E315" s="293"/>
      <c r="F315" s="75"/>
      <c r="G315" s="294"/>
      <c r="H315" s="263"/>
      <c r="I315" s="79"/>
      <c r="J315" s="79"/>
      <c r="K315" s="79"/>
      <c r="L315" s="79"/>
      <c r="M315" s="79"/>
      <c r="N315" s="79"/>
      <c r="O315" s="79"/>
      <c r="P315" s="79"/>
      <c r="Q315" s="57"/>
      <c r="R315" s="82"/>
      <c r="S315" s="82"/>
      <c r="T315" s="82"/>
      <c r="U315" s="82"/>
      <c r="V315" s="275"/>
      <c r="W315" s="83"/>
      <c r="X315" s="276"/>
    </row>
    <row r="316" spans="1:24" ht="34.5" customHeight="1">
      <c r="A316" s="266">
        <v>28</v>
      </c>
      <c r="B316" s="283"/>
      <c r="C316" s="262"/>
      <c r="D316" s="295"/>
      <c r="E316" s="293"/>
      <c r="F316" s="75"/>
      <c r="G316" s="294"/>
      <c r="H316" s="263"/>
      <c r="I316" s="79"/>
      <c r="J316" s="79"/>
      <c r="K316" s="79"/>
      <c r="L316" s="79"/>
      <c r="M316" s="79"/>
      <c r="N316" s="79"/>
      <c r="O316" s="79"/>
      <c r="P316" s="79"/>
      <c r="Q316" s="57"/>
      <c r="R316" s="82"/>
      <c r="S316" s="82"/>
      <c r="T316" s="82"/>
      <c r="U316" s="82"/>
      <c r="V316" s="275"/>
      <c r="W316" s="83"/>
      <c r="X316" s="276"/>
    </row>
    <row r="317" spans="1:24" ht="34.5" customHeight="1">
      <c r="A317" s="266">
        <v>29</v>
      </c>
      <c r="B317" s="283"/>
      <c r="C317" s="262"/>
      <c r="D317" s="295"/>
      <c r="E317" s="293"/>
      <c r="F317" s="75"/>
      <c r="G317" s="294"/>
      <c r="H317" s="263"/>
      <c r="I317" s="79"/>
      <c r="J317" s="79"/>
      <c r="K317" s="79"/>
      <c r="L317" s="79"/>
      <c r="M317" s="79"/>
      <c r="N317" s="79"/>
      <c r="O317" s="79"/>
      <c r="P317" s="79"/>
      <c r="Q317" s="57"/>
      <c r="R317" s="82"/>
      <c r="S317" s="82"/>
      <c r="T317" s="82"/>
      <c r="U317" s="82"/>
      <c r="V317" s="275"/>
      <c r="W317" s="83"/>
      <c r="X317" s="276"/>
    </row>
    <row r="318" spans="1:24" ht="34.5" customHeight="1">
      <c r="A318" s="266">
        <v>30</v>
      </c>
      <c r="B318" s="283"/>
      <c r="C318" s="262"/>
      <c r="D318" s="295"/>
      <c r="E318" s="293"/>
      <c r="F318" s="75"/>
      <c r="G318" s="294"/>
      <c r="H318" s="263"/>
      <c r="I318" s="79"/>
      <c r="J318" s="79"/>
      <c r="K318" s="79"/>
      <c r="L318" s="79"/>
      <c r="M318" s="79"/>
      <c r="N318" s="79"/>
      <c r="O318" s="79"/>
      <c r="P318" s="79"/>
      <c r="Q318" s="57"/>
      <c r="R318" s="82"/>
      <c r="S318" s="82"/>
      <c r="T318" s="82"/>
      <c r="U318" s="82"/>
      <c r="V318" s="275"/>
      <c r="W318" s="83"/>
      <c r="X318" s="276"/>
    </row>
    <row r="319" spans="1:24" ht="34.5" customHeight="1">
      <c r="A319" s="266">
        <v>31</v>
      </c>
      <c r="B319" s="283"/>
      <c r="C319" s="262"/>
      <c r="D319" s="295"/>
      <c r="E319" s="293"/>
      <c r="F319" s="75"/>
      <c r="G319" s="294"/>
      <c r="H319" s="263"/>
      <c r="I319" s="79"/>
      <c r="J319" s="79"/>
      <c r="K319" s="79"/>
      <c r="L319" s="79"/>
      <c r="M319" s="79"/>
      <c r="N319" s="79"/>
      <c r="O319" s="79"/>
      <c r="P319" s="79"/>
      <c r="Q319" s="57"/>
      <c r="R319" s="82"/>
      <c r="S319" s="82"/>
      <c r="T319" s="82"/>
      <c r="U319" s="82"/>
      <c r="V319" s="275"/>
      <c r="W319" s="83"/>
      <c r="X319" s="276"/>
    </row>
    <row r="320" spans="1:24" ht="34.5" customHeight="1">
      <c r="A320" s="266">
        <v>32</v>
      </c>
      <c r="B320" s="283"/>
      <c r="C320" s="262"/>
      <c r="D320" s="295"/>
      <c r="E320" s="293"/>
      <c r="F320" s="75"/>
      <c r="G320" s="294"/>
      <c r="H320" s="263"/>
      <c r="I320" s="79"/>
      <c r="J320" s="79"/>
      <c r="K320" s="79"/>
      <c r="L320" s="79"/>
      <c r="M320" s="79"/>
      <c r="N320" s="79"/>
      <c r="O320" s="79"/>
      <c r="P320" s="79"/>
      <c r="Q320" s="57"/>
      <c r="R320" s="82"/>
      <c r="S320" s="82"/>
      <c r="T320" s="82"/>
      <c r="U320" s="82"/>
      <c r="V320" s="275"/>
      <c r="W320" s="83"/>
      <c r="X320" s="276"/>
    </row>
    <row r="321" spans="1:24" ht="34.5" customHeight="1">
      <c r="A321" s="266">
        <v>33</v>
      </c>
      <c r="B321" s="283"/>
      <c r="C321" s="262"/>
      <c r="D321" s="295"/>
      <c r="E321" s="293"/>
      <c r="F321" s="75"/>
      <c r="G321" s="294"/>
      <c r="H321" s="263"/>
      <c r="I321" s="79"/>
      <c r="J321" s="79"/>
      <c r="K321" s="79"/>
      <c r="L321" s="79"/>
      <c r="M321" s="79"/>
      <c r="N321" s="79"/>
      <c r="O321" s="79"/>
      <c r="P321" s="79"/>
      <c r="Q321" s="57"/>
      <c r="R321" s="82"/>
      <c r="S321" s="82"/>
      <c r="T321" s="82"/>
      <c r="U321" s="82"/>
      <c r="V321" s="275"/>
      <c r="W321" s="83"/>
      <c r="X321" s="276"/>
    </row>
    <row r="322" spans="1:24" ht="34.5" customHeight="1">
      <c r="A322" s="266">
        <v>34</v>
      </c>
      <c r="B322" s="283"/>
      <c r="C322" s="262"/>
      <c r="D322" s="295"/>
      <c r="E322" s="293"/>
      <c r="F322" s="75"/>
      <c r="G322" s="294"/>
      <c r="H322" s="263"/>
      <c r="I322" s="79"/>
      <c r="J322" s="79"/>
      <c r="K322" s="79"/>
      <c r="L322" s="79"/>
      <c r="M322" s="79"/>
      <c r="N322" s="79"/>
      <c r="O322" s="79"/>
      <c r="P322" s="79"/>
      <c r="Q322" s="57"/>
      <c r="R322" s="82"/>
      <c r="S322" s="82"/>
      <c r="T322" s="82"/>
      <c r="U322" s="82"/>
      <c r="V322" s="275"/>
      <c r="W322" s="83"/>
      <c r="X322" s="276"/>
    </row>
    <row r="323" spans="1:24" ht="34.5" customHeight="1">
      <c r="A323" s="266">
        <v>35</v>
      </c>
      <c r="B323" s="283"/>
      <c r="C323" s="262"/>
      <c r="D323" s="295"/>
      <c r="E323" s="293"/>
      <c r="F323" s="75"/>
      <c r="G323" s="294"/>
      <c r="H323" s="263"/>
      <c r="I323" s="79"/>
      <c r="J323" s="79"/>
      <c r="K323" s="79"/>
      <c r="L323" s="79"/>
      <c r="M323" s="79"/>
      <c r="N323" s="79"/>
      <c r="O323" s="79"/>
      <c r="P323" s="79"/>
      <c r="Q323" s="57"/>
      <c r="R323" s="82"/>
      <c r="S323" s="82"/>
      <c r="T323" s="82"/>
      <c r="U323" s="82"/>
      <c r="V323" s="275"/>
      <c r="W323" s="83"/>
      <c r="X323" s="276"/>
    </row>
    <row r="324" spans="1:24" ht="34.5" customHeight="1">
      <c r="A324" s="266">
        <v>36</v>
      </c>
      <c r="B324" s="283"/>
      <c r="C324" s="262"/>
      <c r="D324" s="295"/>
      <c r="E324" s="293"/>
      <c r="F324" s="75"/>
      <c r="G324" s="294"/>
      <c r="H324" s="263"/>
      <c r="I324" s="79"/>
      <c r="J324" s="79"/>
      <c r="K324" s="79"/>
      <c r="L324" s="79"/>
      <c r="M324" s="79"/>
      <c r="N324" s="79"/>
      <c r="O324" s="79"/>
      <c r="P324" s="79"/>
      <c r="Q324" s="57"/>
      <c r="R324" s="82"/>
      <c r="S324" s="82"/>
      <c r="T324" s="82"/>
      <c r="U324" s="82"/>
      <c r="V324" s="275"/>
      <c r="W324" s="83"/>
      <c r="X324" s="276"/>
    </row>
    <row r="325" spans="1:24" ht="51" customHeight="1">
      <c r="A325" s="266">
        <v>37</v>
      </c>
      <c r="B325" s="283"/>
      <c r="C325" s="262"/>
      <c r="D325" s="295"/>
      <c r="E325" s="293"/>
      <c r="F325" s="75"/>
      <c r="G325" s="294"/>
      <c r="H325" s="263"/>
      <c r="I325" s="79"/>
      <c r="J325" s="79"/>
      <c r="K325" s="79"/>
      <c r="L325" s="79"/>
      <c r="M325" s="79"/>
      <c r="N325" s="79"/>
      <c r="O325" s="79"/>
      <c r="P325" s="79"/>
      <c r="Q325" s="57"/>
      <c r="R325" s="82"/>
      <c r="S325" s="82"/>
      <c r="T325" s="82"/>
      <c r="U325" s="82"/>
      <c r="V325" s="275"/>
      <c r="W325" s="83"/>
      <c r="X325" s="276"/>
    </row>
    <row r="326" spans="1:24" ht="27.75" customHeight="1">
      <c r="A326" s="14"/>
      <c r="B326" s="19"/>
      <c r="C326" s="20"/>
      <c r="D326" s="19"/>
      <c r="E326" s="20"/>
      <c r="F326" s="17"/>
      <c r="G326" s="21">
        <f>SUM(I326:P326)</f>
        <v>0</v>
      </c>
      <c r="H326" s="21"/>
      <c r="I326" s="51">
        <f t="shared" ref="I326:P326" si="1">SUM(I289:I325)</f>
        <v>0</v>
      </c>
      <c r="J326" s="51">
        <f t="shared" si="1"/>
        <v>0</v>
      </c>
      <c r="K326" s="51">
        <f t="shared" si="1"/>
        <v>0</v>
      </c>
      <c r="L326" s="51">
        <f t="shared" si="1"/>
        <v>0</v>
      </c>
      <c r="M326" s="51">
        <f t="shared" si="1"/>
        <v>0</v>
      </c>
      <c r="N326" s="51">
        <f t="shared" si="1"/>
        <v>0</v>
      </c>
      <c r="O326" s="51">
        <f t="shared" si="1"/>
        <v>0</v>
      </c>
      <c r="P326" s="51">
        <f t="shared" si="1"/>
        <v>0</v>
      </c>
      <c r="Q326" s="57"/>
      <c r="R326" s="58"/>
      <c r="S326" s="58"/>
      <c r="T326" s="58"/>
      <c r="U326" s="58"/>
      <c r="V326" s="254"/>
      <c r="W326" s="59"/>
      <c r="X326" s="60"/>
    </row>
    <row r="327" spans="1:24" ht="27.75" customHeight="1">
      <c r="A327" s="268" t="s">
        <v>375</v>
      </c>
      <c r="B327" s="269"/>
      <c r="C327" s="269"/>
      <c r="D327" s="269"/>
      <c r="E327" s="269"/>
      <c r="F327" s="269"/>
      <c r="G327" s="267"/>
      <c r="H327" s="267"/>
      <c r="I327" s="267"/>
      <c r="J327" s="267"/>
      <c r="K327" s="267"/>
      <c r="L327" s="267"/>
      <c r="M327" s="267"/>
      <c r="N327" s="267"/>
      <c r="O327" s="267"/>
      <c r="P327" s="270"/>
      <c r="Q327" s="271"/>
      <c r="R327" s="272"/>
      <c r="S327" s="501">
        <f>G349</f>
        <v>0</v>
      </c>
      <c r="T327" s="501"/>
      <c r="U327" s="502" t="s">
        <v>206</v>
      </c>
      <c r="V327" s="502"/>
      <c r="W327" s="260"/>
      <c r="X327" s="261"/>
    </row>
    <row r="328" spans="1:24" ht="27.75" customHeight="1">
      <c r="A328" s="266">
        <v>1</v>
      </c>
      <c r="B328" s="296"/>
      <c r="C328" s="16"/>
      <c r="D328" s="15"/>
      <c r="E328" s="255"/>
      <c r="F328" s="17"/>
      <c r="G328" s="297"/>
      <c r="H328" s="278"/>
      <c r="I328" s="279"/>
      <c r="J328" s="279"/>
      <c r="K328" s="279"/>
      <c r="L328" s="279"/>
      <c r="M328" s="279"/>
      <c r="N328" s="279"/>
      <c r="O328" s="279"/>
      <c r="P328" s="279"/>
      <c r="Q328" s="280"/>
      <c r="R328" s="281"/>
      <c r="S328" s="281"/>
      <c r="T328" s="281"/>
      <c r="U328" s="281"/>
      <c r="V328" s="277"/>
      <c r="W328" s="258"/>
      <c r="X328" s="259"/>
    </row>
    <row r="329" spans="1:24" ht="27.75" customHeight="1">
      <c r="A329" s="266">
        <v>2</v>
      </c>
      <c r="B329" s="296"/>
      <c r="C329" s="16"/>
      <c r="D329" s="15"/>
      <c r="E329" s="255"/>
      <c r="F329" s="17"/>
      <c r="G329" s="297"/>
      <c r="H329" s="278"/>
      <c r="I329" s="79"/>
      <c r="J329" s="279"/>
      <c r="K329" s="79"/>
      <c r="L329" s="79"/>
      <c r="M329" s="79"/>
      <c r="N329" s="79"/>
      <c r="O329" s="79"/>
      <c r="P329" s="79"/>
      <c r="Q329" s="57"/>
      <c r="R329" s="82"/>
      <c r="S329" s="82"/>
      <c r="T329" s="281"/>
      <c r="U329" s="82"/>
      <c r="V329" s="277"/>
      <c r="W329" s="83"/>
      <c r="X329" s="276"/>
    </row>
    <row r="330" spans="1:24" ht="27.75" customHeight="1">
      <c r="A330" s="266">
        <v>3</v>
      </c>
      <c r="B330" s="296"/>
      <c r="C330" s="16"/>
      <c r="D330" s="15"/>
      <c r="E330" s="255"/>
      <c r="F330" s="17"/>
      <c r="G330" s="297"/>
      <c r="H330" s="278"/>
      <c r="I330" s="79"/>
      <c r="J330" s="279"/>
      <c r="K330" s="79"/>
      <c r="L330" s="79"/>
      <c r="M330" s="79"/>
      <c r="N330" s="79"/>
      <c r="O330" s="79"/>
      <c r="P330" s="79"/>
      <c r="Q330" s="57"/>
      <c r="R330" s="82"/>
      <c r="S330" s="82"/>
      <c r="T330" s="281"/>
      <c r="U330" s="82"/>
      <c r="V330" s="277"/>
      <c r="W330" s="83"/>
      <c r="X330" s="276"/>
    </row>
    <row r="331" spans="1:24" ht="27.75" customHeight="1">
      <c r="A331" s="266">
        <v>4</v>
      </c>
      <c r="B331" s="296"/>
      <c r="C331" s="16"/>
      <c r="D331" s="15"/>
      <c r="E331" s="255"/>
      <c r="F331" s="17"/>
      <c r="G331" s="297"/>
      <c r="H331" s="278"/>
      <c r="I331" s="79"/>
      <c r="J331" s="279"/>
      <c r="K331" s="79"/>
      <c r="L331" s="79"/>
      <c r="M331" s="79"/>
      <c r="N331" s="79"/>
      <c r="O331" s="79"/>
      <c r="P331" s="79"/>
      <c r="Q331" s="57"/>
      <c r="R331" s="82"/>
      <c r="S331" s="82"/>
      <c r="T331" s="281"/>
      <c r="U331" s="82"/>
      <c r="V331" s="277"/>
      <c r="W331" s="83"/>
      <c r="X331" s="276"/>
    </row>
    <row r="332" spans="1:24" ht="27.75" customHeight="1">
      <c r="A332" s="266">
        <v>5</v>
      </c>
      <c r="B332" s="296"/>
      <c r="C332" s="16"/>
      <c r="D332" s="15"/>
      <c r="E332" s="255"/>
      <c r="F332" s="17"/>
      <c r="G332" s="297"/>
      <c r="H332" s="278"/>
      <c r="I332" s="79"/>
      <c r="J332" s="279"/>
      <c r="K332" s="79"/>
      <c r="L332" s="79"/>
      <c r="M332" s="79"/>
      <c r="N332" s="79"/>
      <c r="O332" s="79"/>
      <c r="P332" s="79"/>
      <c r="Q332" s="57"/>
      <c r="R332" s="82"/>
      <c r="S332" s="82"/>
      <c r="T332" s="281"/>
      <c r="U332" s="82"/>
      <c r="V332" s="277"/>
      <c r="W332" s="83"/>
      <c r="X332" s="276"/>
    </row>
    <row r="333" spans="1:24" ht="27.75" customHeight="1">
      <c r="A333" s="266">
        <v>6</v>
      </c>
      <c r="B333" s="296"/>
      <c r="C333" s="16"/>
      <c r="D333" s="15"/>
      <c r="E333" s="255"/>
      <c r="F333" s="17"/>
      <c r="G333" s="297"/>
      <c r="H333" s="278"/>
      <c r="I333" s="79"/>
      <c r="J333" s="279"/>
      <c r="K333" s="79"/>
      <c r="L333" s="79"/>
      <c r="M333" s="79"/>
      <c r="N333" s="79"/>
      <c r="O333" s="79"/>
      <c r="P333" s="79"/>
      <c r="Q333" s="57"/>
      <c r="R333" s="82"/>
      <c r="S333" s="82"/>
      <c r="T333" s="281"/>
      <c r="U333" s="82"/>
      <c r="V333" s="277"/>
      <c r="W333" s="83"/>
      <c r="X333" s="276"/>
    </row>
    <row r="334" spans="1:24" ht="27.75" customHeight="1">
      <c r="A334" s="266">
        <v>7</v>
      </c>
      <c r="B334" s="296"/>
      <c r="C334" s="16"/>
      <c r="D334" s="15"/>
      <c r="E334" s="255"/>
      <c r="F334" s="17"/>
      <c r="G334" s="297"/>
      <c r="H334" s="278"/>
      <c r="I334" s="79"/>
      <c r="J334" s="279"/>
      <c r="K334" s="79"/>
      <c r="L334" s="79"/>
      <c r="M334" s="79"/>
      <c r="N334" s="79"/>
      <c r="O334" s="79"/>
      <c r="P334" s="79"/>
      <c r="Q334" s="57"/>
      <c r="R334" s="82"/>
      <c r="S334" s="82"/>
      <c r="T334" s="281"/>
      <c r="U334" s="82"/>
      <c r="V334" s="277"/>
      <c r="W334" s="83"/>
      <c r="X334" s="276"/>
    </row>
    <row r="335" spans="1:24" ht="27.75" customHeight="1">
      <c r="A335" s="266">
        <v>8</v>
      </c>
      <c r="B335" s="296"/>
      <c r="C335" s="16"/>
      <c r="D335" s="15"/>
      <c r="E335" s="255"/>
      <c r="F335" s="17"/>
      <c r="G335" s="297"/>
      <c r="H335" s="278"/>
      <c r="I335" s="79"/>
      <c r="J335" s="279"/>
      <c r="K335" s="79"/>
      <c r="L335" s="79"/>
      <c r="M335" s="79"/>
      <c r="N335" s="79"/>
      <c r="O335" s="79"/>
      <c r="P335" s="284"/>
      <c r="Q335" s="57"/>
      <c r="R335" s="82"/>
      <c r="S335" s="82"/>
      <c r="T335" s="281"/>
      <c r="U335" s="82"/>
      <c r="V335" s="277"/>
      <c r="W335" s="264"/>
      <c r="X335" s="265"/>
    </row>
    <row r="336" spans="1:24" ht="45.6" customHeight="1">
      <c r="A336" s="266">
        <v>9</v>
      </c>
      <c r="B336" s="296"/>
      <c r="C336" s="16"/>
      <c r="D336" s="15"/>
      <c r="E336" s="255"/>
      <c r="F336" s="17"/>
      <c r="G336" s="297"/>
      <c r="H336" s="278"/>
      <c r="I336" s="79"/>
      <c r="J336" s="279"/>
      <c r="K336" s="79"/>
      <c r="L336" s="79"/>
      <c r="M336" s="79"/>
      <c r="N336" s="79"/>
      <c r="O336" s="79"/>
      <c r="P336" s="79"/>
      <c r="Q336" s="57"/>
      <c r="R336" s="82"/>
      <c r="S336" s="82"/>
      <c r="T336" s="281"/>
      <c r="U336" s="82"/>
      <c r="V336" s="277"/>
      <c r="W336" s="83"/>
      <c r="X336" s="84"/>
    </row>
    <row r="337" spans="1:24" ht="42" customHeight="1">
      <c r="A337" s="266">
        <v>10</v>
      </c>
      <c r="B337" s="296"/>
      <c r="C337" s="16"/>
      <c r="D337" s="15"/>
      <c r="E337" s="255"/>
      <c r="F337" s="17"/>
      <c r="G337" s="297"/>
      <c r="H337" s="278"/>
      <c r="I337" s="79"/>
      <c r="J337" s="279"/>
      <c r="K337" s="79"/>
      <c r="L337" s="79"/>
      <c r="M337" s="79"/>
      <c r="N337" s="79"/>
      <c r="O337" s="79"/>
      <c r="P337" s="79"/>
      <c r="Q337" s="57"/>
      <c r="R337" s="82"/>
      <c r="S337" s="82"/>
      <c r="T337" s="281"/>
      <c r="U337" s="82"/>
      <c r="V337" s="277"/>
      <c r="W337" s="83"/>
      <c r="X337" s="84"/>
    </row>
    <row r="338" spans="1:24" ht="37.5" customHeight="1">
      <c r="A338" s="266">
        <v>11</v>
      </c>
      <c r="B338" s="296"/>
      <c r="C338" s="16"/>
      <c r="D338" s="15"/>
      <c r="E338" s="255"/>
      <c r="F338" s="17"/>
      <c r="G338" s="297"/>
      <c r="H338" s="278"/>
      <c r="I338" s="79"/>
      <c r="J338" s="279"/>
      <c r="K338" s="79"/>
      <c r="L338" s="79"/>
      <c r="M338" s="79"/>
      <c r="N338" s="79"/>
      <c r="O338" s="79"/>
      <c r="P338" s="79"/>
      <c r="Q338" s="57"/>
      <c r="R338" s="82"/>
      <c r="S338" s="82"/>
      <c r="T338" s="281"/>
      <c r="U338" s="82"/>
      <c r="V338" s="277"/>
      <c r="W338" s="83"/>
      <c r="X338" s="84"/>
    </row>
    <row r="339" spans="1:24" ht="35.450000000000003" customHeight="1">
      <c r="A339" s="266">
        <v>12</v>
      </c>
      <c r="B339" s="296"/>
      <c r="C339" s="16"/>
      <c r="D339" s="15"/>
      <c r="E339" s="255"/>
      <c r="F339" s="17"/>
      <c r="G339" s="297"/>
      <c r="H339" s="278"/>
      <c r="I339" s="79"/>
      <c r="J339" s="279"/>
      <c r="K339" s="79"/>
      <c r="L339" s="79"/>
      <c r="M339" s="79"/>
      <c r="N339" s="79"/>
      <c r="O339" s="79"/>
      <c r="P339" s="79"/>
      <c r="Q339" s="57"/>
      <c r="R339" s="82"/>
      <c r="S339" s="82"/>
      <c r="T339" s="281"/>
      <c r="U339" s="82"/>
      <c r="V339" s="277"/>
      <c r="W339" s="83"/>
      <c r="X339" s="84"/>
    </row>
    <row r="340" spans="1:24" ht="36.6" customHeight="1">
      <c r="A340" s="266">
        <v>13</v>
      </c>
      <c r="B340" s="296"/>
      <c r="C340" s="16"/>
      <c r="D340" s="15"/>
      <c r="E340" s="255"/>
      <c r="F340" s="17"/>
      <c r="G340" s="297"/>
      <c r="H340" s="278"/>
      <c r="I340" s="79"/>
      <c r="J340" s="279"/>
      <c r="K340" s="79"/>
      <c r="L340" s="79"/>
      <c r="M340" s="79"/>
      <c r="N340" s="79"/>
      <c r="O340" s="79"/>
      <c r="P340" s="79"/>
      <c r="Q340" s="57"/>
      <c r="R340" s="82"/>
      <c r="S340" s="82"/>
      <c r="T340" s="281"/>
      <c r="U340" s="82"/>
      <c r="V340" s="277"/>
      <c r="W340" s="83"/>
      <c r="X340" s="84"/>
    </row>
    <row r="341" spans="1:24" ht="41.1" customHeight="1">
      <c r="A341" s="266">
        <v>14</v>
      </c>
      <c r="B341" s="296"/>
      <c r="C341" s="16"/>
      <c r="D341" s="15"/>
      <c r="E341" s="255"/>
      <c r="F341" s="17"/>
      <c r="G341" s="297"/>
      <c r="H341" s="278"/>
      <c r="I341" s="79"/>
      <c r="J341" s="279"/>
      <c r="K341" s="79"/>
      <c r="L341" s="79"/>
      <c r="M341" s="79"/>
      <c r="N341" s="79"/>
      <c r="O341" s="79"/>
      <c r="P341" s="79"/>
      <c r="Q341" s="57"/>
      <c r="R341" s="82"/>
      <c r="S341" s="82"/>
      <c r="T341" s="281"/>
      <c r="U341" s="82"/>
      <c r="V341" s="277"/>
      <c r="W341" s="83"/>
      <c r="X341" s="84"/>
    </row>
    <row r="342" spans="1:24" ht="51.95" customHeight="1">
      <c r="A342" s="266">
        <v>15</v>
      </c>
      <c r="B342" s="296"/>
      <c r="C342" s="16"/>
      <c r="D342" s="15"/>
      <c r="E342" s="255"/>
      <c r="F342" s="17"/>
      <c r="G342" s="297"/>
      <c r="H342" s="278"/>
      <c r="I342" s="79"/>
      <c r="J342" s="279"/>
      <c r="K342" s="79"/>
      <c r="L342" s="79"/>
      <c r="M342" s="79"/>
      <c r="N342" s="79"/>
      <c r="O342" s="79"/>
      <c r="P342" s="79"/>
      <c r="Q342" s="57"/>
      <c r="R342" s="82"/>
      <c r="S342" s="82"/>
      <c r="T342" s="281"/>
      <c r="U342" s="82"/>
      <c r="V342" s="277"/>
      <c r="W342" s="83"/>
      <c r="X342" s="84"/>
    </row>
    <row r="343" spans="1:24" ht="27.75" customHeight="1">
      <c r="A343" s="266">
        <v>16</v>
      </c>
      <c r="B343" s="296"/>
      <c r="C343" s="16"/>
      <c r="D343" s="15"/>
      <c r="E343" s="255"/>
      <c r="F343" s="17"/>
      <c r="G343" s="297"/>
      <c r="H343" s="278"/>
      <c r="I343" s="79"/>
      <c r="J343" s="279"/>
      <c r="K343" s="79"/>
      <c r="L343" s="79"/>
      <c r="M343" s="79"/>
      <c r="N343" s="79"/>
      <c r="O343" s="79"/>
      <c r="P343" s="79"/>
      <c r="Q343" s="57"/>
      <c r="R343" s="82"/>
      <c r="S343" s="82"/>
      <c r="T343" s="281"/>
      <c r="U343" s="82"/>
      <c r="V343" s="277"/>
      <c r="W343" s="83"/>
      <c r="X343" s="84"/>
    </row>
    <row r="344" spans="1:24" ht="36.6" customHeight="1">
      <c r="A344" s="266">
        <v>17</v>
      </c>
      <c r="B344" s="296"/>
      <c r="C344" s="16"/>
      <c r="D344" s="15"/>
      <c r="E344" s="255"/>
      <c r="F344" s="17"/>
      <c r="G344" s="297"/>
      <c r="H344" s="278"/>
      <c r="I344" s="79"/>
      <c r="J344" s="279"/>
      <c r="K344" s="79"/>
      <c r="L344" s="79"/>
      <c r="M344" s="79"/>
      <c r="N344" s="79"/>
      <c r="O344" s="79"/>
      <c r="P344" s="79"/>
      <c r="Q344" s="57"/>
      <c r="R344" s="82"/>
      <c r="S344" s="82"/>
      <c r="T344" s="281"/>
      <c r="U344" s="82"/>
      <c r="V344" s="277"/>
      <c r="W344" s="83"/>
      <c r="X344" s="84"/>
    </row>
    <row r="345" spans="1:24" ht="41.1" customHeight="1">
      <c r="A345" s="266">
        <v>18</v>
      </c>
      <c r="B345" s="296"/>
      <c r="C345" s="16"/>
      <c r="D345" s="15"/>
      <c r="E345" s="255"/>
      <c r="F345" s="17"/>
      <c r="G345" s="297"/>
      <c r="H345" s="278"/>
      <c r="I345" s="79"/>
      <c r="J345" s="279"/>
      <c r="K345" s="79"/>
      <c r="L345" s="79"/>
      <c r="M345" s="79"/>
      <c r="N345" s="79"/>
      <c r="O345" s="79"/>
      <c r="P345" s="79"/>
      <c r="Q345" s="57"/>
      <c r="R345" s="82"/>
      <c r="S345" s="82"/>
      <c r="T345" s="281"/>
      <c r="U345" s="82"/>
      <c r="V345" s="277"/>
      <c r="W345" s="83"/>
      <c r="X345" s="84"/>
    </row>
    <row r="346" spans="1:24" ht="27.75" customHeight="1">
      <c r="A346" s="266">
        <v>19</v>
      </c>
      <c r="B346" s="296"/>
      <c r="C346" s="16"/>
      <c r="D346" s="15"/>
      <c r="E346" s="255"/>
      <c r="F346" s="17"/>
      <c r="G346" s="297"/>
      <c r="H346" s="278"/>
      <c r="I346" s="79"/>
      <c r="J346" s="279"/>
      <c r="K346" s="79"/>
      <c r="L346" s="79"/>
      <c r="M346" s="79"/>
      <c r="N346" s="79"/>
      <c r="O346" s="79"/>
      <c r="P346" s="79"/>
      <c r="Q346" s="57"/>
      <c r="R346" s="82"/>
      <c r="S346" s="82"/>
      <c r="T346" s="281"/>
      <c r="U346" s="82"/>
      <c r="V346" s="277"/>
      <c r="W346" s="83"/>
      <c r="X346" s="84"/>
    </row>
    <row r="347" spans="1:24" ht="27.75" customHeight="1">
      <c r="A347" s="266">
        <v>20</v>
      </c>
      <c r="B347" s="296"/>
      <c r="C347" s="16"/>
      <c r="D347" s="15"/>
      <c r="E347" s="255"/>
      <c r="F347" s="17"/>
      <c r="G347" s="297"/>
      <c r="H347" s="278"/>
      <c r="I347" s="79"/>
      <c r="J347" s="279"/>
      <c r="K347" s="79"/>
      <c r="L347" s="79"/>
      <c r="M347" s="79"/>
      <c r="N347" s="79"/>
      <c r="O347" s="79"/>
      <c r="P347" s="79"/>
      <c r="Q347" s="57"/>
      <c r="R347" s="82"/>
      <c r="S347" s="82"/>
      <c r="T347" s="281"/>
      <c r="U347" s="82"/>
      <c r="V347" s="277"/>
      <c r="W347" s="83"/>
      <c r="X347" s="84"/>
    </row>
    <row r="348" spans="1:24" ht="27.75" customHeight="1">
      <c r="A348" s="266">
        <v>21</v>
      </c>
      <c r="B348" s="296"/>
      <c r="C348" s="16"/>
      <c r="D348" s="15"/>
      <c r="E348" s="255"/>
      <c r="F348" s="17"/>
      <c r="G348" s="297"/>
      <c r="H348" s="278"/>
      <c r="I348" s="79"/>
      <c r="J348" s="279"/>
      <c r="K348" s="79"/>
      <c r="L348" s="79"/>
      <c r="M348" s="79"/>
      <c r="N348" s="79"/>
      <c r="O348" s="79"/>
      <c r="P348" s="79"/>
      <c r="Q348" s="57"/>
      <c r="R348" s="82"/>
      <c r="S348" s="82"/>
      <c r="T348" s="281"/>
      <c r="U348" s="82"/>
      <c r="V348" s="277"/>
      <c r="W348" s="83"/>
      <c r="X348" s="84"/>
    </row>
    <row r="349" spans="1:24" ht="27.75" customHeight="1">
      <c r="A349" s="14"/>
      <c r="B349" s="61"/>
      <c r="C349" s="73"/>
      <c r="D349" s="61"/>
      <c r="E349" s="73"/>
      <c r="F349" s="17"/>
      <c r="G349" s="21">
        <f>SUM(I349:P349)</f>
        <v>0</v>
      </c>
      <c r="H349" s="21"/>
      <c r="I349" s="51">
        <f>SUM(I327:I348)</f>
        <v>0</v>
      </c>
      <c r="J349" s="51">
        <f>SUM(J328:J348)</f>
        <v>0</v>
      </c>
      <c r="K349" s="51">
        <f>SUM(K328:K335)</f>
        <v>0</v>
      </c>
      <c r="L349" s="51">
        <f>SUM(L328:L335)</f>
        <v>0</v>
      </c>
      <c r="M349" s="51">
        <f>SUM(M328:M348)</f>
        <v>0</v>
      </c>
      <c r="N349" s="51">
        <f>SUM(N328:N335)</f>
        <v>0</v>
      </c>
      <c r="O349" s="51">
        <f>SUM(O328:O335)</f>
        <v>0</v>
      </c>
      <c r="P349" s="51">
        <f>SUM(P328:P335)</f>
        <v>0</v>
      </c>
      <c r="Q349" s="57"/>
      <c r="R349" s="58"/>
      <c r="S349" s="58"/>
      <c r="T349" s="58"/>
      <c r="U349" s="58"/>
      <c r="V349" s="254"/>
      <c r="W349" s="59"/>
      <c r="X349" s="60"/>
    </row>
    <row r="350" spans="1:24" ht="27.75" customHeight="1">
      <c r="A350" s="87" t="s">
        <v>377</v>
      </c>
      <c r="B350" s="88"/>
      <c r="C350" s="88"/>
      <c r="D350" s="88"/>
      <c r="E350" s="88"/>
      <c r="F350" s="88"/>
      <c r="G350" s="88"/>
      <c r="H350" s="88"/>
      <c r="I350" s="88"/>
      <c r="J350" s="88"/>
      <c r="K350" s="88"/>
      <c r="L350" s="88"/>
      <c r="M350" s="88"/>
      <c r="N350" s="88"/>
      <c r="O350" s="88"/>
      <c r="P350" s="89"/>
      <c r="Q350" s="90"/>
      <c r="R350" s="91"/>
      <c r="S350" s="501">
        <f>G379</f>
        <v>0</v>
      </c>
      <c r="T350" s="501"/>
      <c r="U350" s="522" t="s">
        <v>206</v>
      </c>
      <c r="V350" s="522"/>
      <c r="W350" s="92"/>
      <c r="X350" s="92"/>
    </row>
    <row r="351" spans="1:24" ht="27.75" customHeight="1">
      <c r="A351" s="14">
        <v>1</v>
      </c>
      <c r="B351" s="307" t="s">
        <v>395</v>
      </c>
      <c r="C351" s="16"/>
      <c r="D351" s="15"/>
      <c r="E351" s="253"/>
      <c r="F351" s="304"/>
      <c r="G351" s="315"/>
      <c r="H351" s="18"/>
      <c r="I351" s="50"/>
      <c r="J351" s="50"/>
      <c r="K351" s="50"/>
      <c r="L351" s="50"/>
      <c r="M351" s="50"/>
      <c r="N351" s="50"/>
      <c r="O351" s="50"/>
      <c r="P351" s="50"/>
      <c r="Q351" s="57"/>
      <c r="R351" s="58"/>
      <c r="S351" s="58"/>
      <c r="T351" s="58"/>
      <c r="U351" s="58"/>
      <c r="V351" s="305"/>
      <c r="W351" s="59"/>
      <c r="X351" s="60"/>
    </row>
    <row r="352" spans="1:24" ht="27.75" customHeight="1">
      <c r="A352" s="14">
        <v>2</v>
      </c>
      <c r="B352" s="306" t="s">
        <v>395</v>
      </c>
      <c r="C352" s="16"/>
      <c r="D352" s="15"/>
      <c r="E352" s="253"/>
      <c r="F352" s="304"/>
      <c r="G352" s="315"/>
      <c r="H352" s="18"/>
      <c r="I352" s="50"/>
      <c r="J352" s="50"/>
      <c r="K352" s="50"/>
      <c r="L352" s="50"/>
      <c r="M352" s="50"/>
      <c r="N352" s="50"/>
      <c r="O352" s="50"/>
      <c r="P352" s="50"/>
      <c r="Q352" s="57"/>
      <c r="R352" s="58"/>
      <c r="S352" s="58"/>
      <c r="T352" s="58"/>
      <c r="U352" s="58"/>
      <c r="V352" s="306"/>
      <c r="W352" s="59"/>
      <c r="X352" s="60"/>
    </row>
    <row r="353" spans="1:24" ht="27.75" customHeight="1">
      <c r="A353" s="14">
        <v>3</v>
      </c>
      <c r="B353" s="306" t="s">
        <v>395</v>
      </c>
      <c r="C353" s="16"/>
      <c r="D353" s="15"/>
      <c r="E353" s="253"/>
      <c r="F353" s="304"/>
      <c r="G353" s="315"/>
      <c r="H353" s="18"/>
      <c r="I353" s="50"/>
      <c r="J353" s="50"/>
      <c r="K353" s="50"/>
      <c r="L353" s="50"/>
      <c r="M353" s="50"/>
      <c r="N353" s="50"/>
      <c r="O353" s="50"/>
      <c r="P353" s="50"/>
      <c r="Q353" s="57"/>
      <c r="R353" s="58"/>
      <c r="S353" s="58"/>
      <c r="T353" s="58"/>
      <c r="U353" s="58"/>
      <c r="V353" s="306"/>
      <c r="W353" s="59"/>
      <c r="X353" s="60"/>
    </row>
    <row r="354" spans="1:24" ht="27.75" customHeight="1">
      <c r="A354" s="14">
        <v>4</v>
      </c>
      <c r="B354" s="306" t="s">
        <v>395</v>
      </c>
      <c r="C354" s="16"/>
      <c r="D354" s="15"/>
      <c r="E354" s="253"/>
      <c r="F354" s="304"/>
      <c r="G354" s="315"/>
      <c r="H354" s="18"/>
      <c r="I354" s="50"/>
      <c r="J354" s="50"/>
      <c r="K354" s="50"/>
      <c r="L354" s="50"/>
      <c r="M354" s="50"/>
      <c r="N354" s="50"/>
      <c r="O354" s="50"/>
      <c r="P354" s="50"/>
      <c r="Q354" s="57"/>
      <c r="R354" s="58"/>
      <c r="S354" s="58"/>
      <c r="T354" s="58"/>
      <c r="U354" s="58"/>
      <c r="V354" s="306"/>
      <c r="W354" s="258"/>
      <c r="X354" s="298"/>
    </row>
    <row r="355" spans="1:24" ht="27.75" customHeight="1">
      <c r="A355" s="14">
        <v>5</v>
      </c>
      <c r="B355" s="306" t="s">
        <v>395</v>
      </c>
      <c r="C355" s="16"/>
      <c r="D355" s="15"/>
      <c r="E355" s="253"/>
      <c r="F355" s="304"/>
      <c r="G355" s="315"/>
      <c r="H355" s="18"/>
      <c r="I355" s="50"/>
      <c r="J355" s="50"/>
      <c r="K355" s="50"/>
      <c r="L355" s="50"/>
      <c r="M355" s="50"/>
      <c r="N355" s="50"/>
      <c r="O355" s="50"/>
      <c r="P355" s="50"/>
      <c r="Q355" s="57"/>
      <c r="R355" s="58"/>
      <c r="S355" s="58"/>
      <c r="T355" s="58"/>
      <c r="U355" s="58"/>
      <c r="V355" s="306"/>
      <c r="W355" s="258"/>
      <c r="X355" s="298"/>
    </row>
    <row r="356" spans="1:24" ht="27.75" customHeight="1">
      <c r="A356" s="14">
        <v>6</v>
      </c>
      <c r="B356" s="306" t="s">
        <v>395</v>
      </c>
      <c r="C356" s="16"/>
      <c r="D356" s="15"/>
      <c r="E356" s="253"/>
      <c r="F356" s="304"/>
      <c r="G356" s="315"/>
      <c r="H356" s="18"/>
      <c r="I356" s="50"/>
      <c r="J356" s="50"/>
      <c r="K356" s="50"/>
      <c r="L356" s="50"/>
      <c r="M356" s="50"/>
      <c r="N356" s="50"/>
      <c r="O356" s="50"/>
      <c r="P356" s="50"/>
      <c r="Q356" s="57"/>
      <c r="R356" s="58"/>
      <c r="S356" s="58"/>
      <c r="T356" s="58"/>
      <c r="U356" s="58"/>
      <c r="V356" s="306"/>
      <c r="W356" s="258"/>
      <c r="X356" s="298"/>
    </row>
    <row r="357" spans="1:24" ht="27.75" customHeight="1">
      <c r="A357" s="14">
        <v>7</v>
      </c>
      <c r="B357" s="306" t="s">
        <v>395</v>
      </c>
      <c r="C357" s="16"/>
      <c r="D357" s="15"/>
      <c r="E357" s="253"/>
      <c r="F357" s="304"/>
      <c r="G357" s="315"/>
      <c r="H357" s="18"/>
      <c r="I357" s="50"/>
      <c r="J357" s="50"/>
      <c r="K357" s="50"/>
      <c r="L357" s="50"/>
      <c r="M357" s="50"/>
      <c r="N357" s="50"/>
      <c r="O357" s="50"/>
      <c r="P357" s="50"/>
      <c r="Q357" s="57"/>
      <c r="R357" s="58"/>
      <c r="S357" s="58"/>
      <c r="T357" s="58"/>
      <c r="U357" s="58"/>
      <c r="V357" s="306"/>
      <c r="W357" s="258"/>
      <c r="X357" s="298"/>
    </row>
    <row r="358" spans="1:24" ht="27.75" customHeight="1">
      <c r="A358" s="14">
        <v>8</v>
      </c>
      <c r="B358" s="306" t="s">
        <v>395</v>
      </c>
      <c r="C358" s="16"/>
      <c r="D358" s="15"/>
      <c r="E358" s="253"/>
      <c r="F358" s="304"/>
      <c r="G358" s="315"/>
      <c r="H358" s="18"/>
      <c r="I358" s="50"/>
      <c r="J358" s="50"/>
      <c r="K358" s="50"/>
      <c r="L358" s="50"/>
      <c r="M358" s="50"/>
      <c r="N358" s="50"/>
      <c r="O358" s="50"/>
      <c r="P358" s="50"/>
      <c r="Q358" s="57"/>
      <c r="R358" s="58"/>
      <c r="S358" s="58"/>
      <c r="T358" s="58"/>
      <c r="U358" s="58"/>
      <c r="V358" s="306"/>
      <c r="W358" s="258"/>
      <c r="X358" s="298"/>
    </row>
    <row r="359" spans="1:24" ht="27.75" customHeight="1">
      <c r="A359" s="14">
        <v>9</v>
      </c>
      <c r="B359" s="306" t="s">
        <v>395</v>
      </c>
      <c r="C359" s="16"/>
      <c r="D359" s="15"/>
      <c r="E359" s="253"/>
      <c r="F359" s="304"/>
      <c r="G359" s="315"/>
      <c r="H359" s="18"/>
      <c r="I359" s="50"/>
      <c r="J359" s="50"/>
      <c r="K359" s="50"/>
      <c r="L359" s="50"/>
      <c r="M359" s="50"/>
      <c r="N359" s="50"/>
      <c r="O359" s="50"/>
      <c r="P359" s="50"/>
      <c r="Q359" s="57"/>
      <c r="R359" s="58"/>
      <c r="S359" s="58"/>
      <c r="T359" s="58"/>
      <c r="U359" s="58"/>
      <c r="V359" s="306"/>
      <c r="W359" s="258"/>
      <c r="X359" s="298"/>
    </row>
    <row r="360" spans="1:24" ht="27.75" customHeight="1">
      <c r="A360" s="14">
        <v>10</v>
      </c>
      <c r="B360" s="306" t="s">
        <v>395</v>
      </c>
      <c r="C360" s="16"/>
      <c r="D360" s="15"/>
      <c r="E360" s="253"/>
      <c r="F360" s="304"/>
      <c r="G360" s="315"/>
      <c r="H360" s="18"/>
      <c r="I360" s="50"/>
      <c r="J360" s="50"/>
      <c r="K360" s="50"/>
      <c r="L360" s="50"/>
      <c r="M360" s="50"/>
      <c r="N360" s="50"/>
      <c r="O360" s="50"/>
      <c r="P360" s="50"/>
      <c r="Q360" s="57"/>
      <c r="R360" s="58"/>
      <c r="S360" s="58"/>
      <c r="T360" s="58"/>
      <c r="U360" s="58"/>
      <c r="V360" s="306"/>
      <c r="W360" s="258"/>
      <c r="X360" s="298"/>
    </row>
    <row r="361" spans="1:24" ht="27.75" customHeight="1">
      <c r="A361" s="14">
        <v>11</v>
      </c>
      <c r="B361" s="306" t="s">
        <v>395</v>
      </c>
      <c r="C361" s="16"/>
      <c r="D361" s="15"/>
      <c r="E361" s="253"/>
      <c r="F361" s="304"/>
      <c r="G361" s="315"/>
      <c r="H361" s="18"/>
      <c r="I361" s="50"/>
      <c r="J361" s="50"/>
      <c r="K361" s="50"/>
      <c r="L361" s="50"/>
      <c r="M361" s="50"/>
      <c r="N361" s="50"/>
      <c r="O361" s="50"/>
      <c r="P361" s="50"/>
      <c r="Q361" s="57"/>
      <c r="R361" s="58"/>
      <c r="S361" s="58"/>
      <c r="T361" s="58"/>
      <c r="U361" s="58"/>
      <c r="V361" s="306"/>
      <c r="W361" s="258"/>
      <c r="X361" s="298"/>
    </row>
    <row r="362" spans="1:24" ht="27.75" customHeight="1">
      <c r="A362" s="14">
        <v>12</v>
      </c>
      <c r="B362" s="306" t="s">
        <v>395</v>
      </c>
      <c r="C362" s="16"/>
      <c r="D362" s="15"/>
      <c r="E362" s="253"/>
      <c r="F362" s="304"/>
      <c r="G362" s="315"/>
      <c r="H362" s="18"/>
      <c r="I362" s="50"/>
      <c r="J362" s="50"/>
      <c r="K362" s="50"/>
      <c r="L362" s="50"/>
      <c r="M362" s="50"/>
      <c r="N362" s="50"/>
      <c r="O362" s="50"/>
      <c r="P362" s="50"/>
      <c r="Q362" s="57"/>
      <c r="R362" s="58"/>
      <c r="S362" s="58"/>
      <c r="T362" s="58"/>
      <c r="U362" s="58"/>
      <c r="V362" s="306"/>
      <c r="W362" s="258"/>
      <c r="X362" s="298"/>
    </row>
    <row r="363" spans="1:24" ht="27.75" customHeight="1">
      <c r="A363" s="14">
        <v>13</v>
      </c>
      <c r="B363" s="306" t="s">
        <v>395</v>
      </c>
      <c r="C363" s="16"/>
      <c r="D363" s="15"/>
      <c r="E363" s="253"/>
      <c r="F363" s="304"/>
      <c r="G363" s="315"/>
      <c r="H363" s="18"/>
      <c r="I363" s="50"/>
      <c r="J363" s="50"/>
      <c r="K363" s="50"/>
      <c r="L363" s="50"/>
      <c r="M363" s="50"/>
      <c r="N363" s="50"/>
      <c r="O363" s="50"/>
      <c r="P363" s="50"/>
      <c r="Q363" s="57"/>
      <c r="R363" s="58"/>
      <c r="S363" s="58"/>
      <c r="T363" s="58"/>
      <c r="U363" s="58"/>
      <c r="V363" s="306"/>
      <c r="W363" s="258"/>
      <c r="X363" s="298"/>
    </row>
    <row r="364" spans="1:24" ht="27.75" customHeight="1">
      <c r="A364" s="14">
        <v>14</v>
      </c>
      <c r="B364" s="306" t="s">
        <v>395</v>
      </c>
      <c r="C364" s="16"/>
      <c r="D364" s="15"/>
      <c r="E364" s="253"/>
      <c r="F364" s="304"/>
      <c r="G364" s="315"/>
      <c r="H364" s="18"/>
      <c r="I364" s="50"/>
      <c r="J364" s="50"/>
      <c r="K364" s="50"/>
      <c r="L364" s="50"/>
      <c r="M364" s="50"/>
      <c r="N364" s="50"/>
      <c r="O364" s="50"/>
      <c r="P364" s="50"/>
      <c r="Q364" s="57"/>
      <c r="R364" s="58"/>
      <c r="S364" s="58"/>
      <c r="T364" s="58"/>
      <c r="U364" s="58"/>
      <c r="V364" s="306"/>
      <c r="W364" s="258"/>
      <c r="X364" s="298"/>
    </row>
    <row r="365" spans="1:24" ht="27.75" customHeight="1">
      <c r="A365" s="14">
        <v>15</v>
      </c>
      <c r="B365" s="306" t="s">
        <v>395</v>
      </c>
      <c r="C365" s="16"/>
      <c r="D365" s="15"/>
      <c r="E365" s="253"/>
      <c r="F365" s="304"/>
      <c r="G365" s="315"/>
      <c r="H365" s="18"/>
      <c r="I365" s="50"/>
      <c r="J365" s="50"/>
      <c r="K365" s="50"/>
      <c r="L365" s="50"/>
      <c r="M365" s="50"/>
      <c r="N365" s="50"/>
      <c r="O365" s="50"/>
      <c r="P365" s="50"/>
      <c r="Q365" s="57"/>
      <c r="R365" s="58"/>
      <c r="S365" s="58"/>
      <c r="T365" s="58"/>
      <c r="U365" s="58"/>
      <c r="V365" s="306"/>
      <c r="W365" s="258"/>
      <c r="X365" s="298"/>
    </row>
    <row r="366" spans="1:24" ht="27.75" customHeight="1">
      <c r="A366" s="14">
        <v>16</v>
      </c>
      <c r="B366" s="306" t="s">
        <v>395</v>
      </c>
      <c r="C366" s="16"/>
      <c r="D366" s="15"/>
      <c r="E366" s="253"/>
      <c r="F366" s="304"/>
      <c r="G366" s="315"/>
      <c r="H366" s="18"/>
      <c r="I366" s="50"/>
      <c r="J366" s="50"/>
      <c r="K366" s="50"/>
      <c r="L366" s="50"/>
      <c r="M366" s="50"/>
      <c r="N366" s="50"/>
      <c r="O366" s="50"/>
      <c r="P366" s="50"/>
      <c r="Q366" s="57"/>
      <c r="R366" s="58"/>
      <c r="S366" s="58"/>
      <c r="T366" s="58"/>
      <c r="U366" s="58"/>
      <c r="V366" s="306"/>
      <c r="W366" s="258"/>
      <c r="X366" s="298"/>
    </row>
    <row r="367" spans="1:24" ht="27.75" customHeight="1">
      <c r="A367" s="14">
        <v>17</v>
      </c>
      <c r="B367" s="306" t="s">
        <v>395</v>
      </c>
      <c r="C367" s="16"/>
      <c r="D367" s="15"/>
      <c r="E367" s="253"/>
      <c r="F367" s="304"/>
      <c r="G367" s="315"/>
      <c r="H367" s="18"/>
      <c r="I367" s="50"/>
      <c r="J367" s="50"/>
      <c r="K367" s="50"/>
      <c r="L367" s="50"/>
      <c r="M367" s="50"/>
      <c r="N367" s="50"/>
      <c r="O367" s="50"/>
      <c r="P367" s="50"/>
      <c r="Q367" s="57"/>
      <c r="R367" s="58"/>
      <c r="S367" s="58"/>
      <c r="T367" s="58"/>
      <c r="U367" s="58"/>
      <c r="V367" s="306"/>
      <c r="W367" s="258"/>
      <c r="X367" s="298"/>
    </row>
    <row r="368" spans="1:24" ht="27.75" customHeight="1">
      <c r="A368" s="14">
        <v>18</v>
      </c>
      <c r="B368" s="306" t="s">
        <v>395</v>
      </c>
      <c r="C368" s="16"/>
      <c r="D368" s="15"/>
      <c r="E368" s="253"/>
      <c r="F368" s="304"/>
      <c r="G368" s="315"/>
      <c r="H368" s="18"/>
      <c r="I368" s="50"/>
      <c r="J368" s="50"/>
      <c r="K368" s="50"/>
      <c r="L368" s="50"/>
      <c r="M368" s="50"/>
      <c r="N368" s="50"/>
      <c r="O368" s="50"/>
      <c r="P368" s="50"/>
      <c r="Q368" s="57"/>
      <c r="R368" s="58"/>
      <c r="S368" s="58"/>
      <c r="T368" s="58"/>
      <c r="U368" s="58"/>
      <c r="V368" s="306"/>
      <c r="W368" s="258"/>
      <c r="X368" s="298"/>
    </row>
    <row r="369" spans="1:24" ht="27.75" customHeight="1">
      <c r="A369" s="14">
        <v>19</v>
      </c>
      <c r="B369" s="306" t="s">
        <v>395</v>
      </c>
      <c r="C369" s="16"/>
      <c r="D369" s="15"/>
      <c r="E369" s="253"/>
      <c r="F369" s="304"/>
      <c r="G369" s="315"/>
      <c r="H369" s="18"/>
      <c r="I369" s="50"/>
      <c r="J369" s="50"/>
      <c r="K369" s="50"/>
      <c r="L369" s="50"/>
      <c r="M369" s="50"/>
      <c r="N369" s="50"/>
      <c r="O369" s="50"/>
      <c r="P369" s="50"/>
      <c r="Q369" s="57"/>
      <c r="R369" s="58"/>
      <c r="S369" s="58"/>
      <c r="T369" s="58"/>
      <c r="U369" s="58"/>
      <c r="V369" s="306"/>
      <c r="W369" s="258"/>
      <c r="X369" s="298"/>
    </row>
    <row r="370" spans="1:24" ht="27.75" customHeight="1">
      <c r="A370" s="14">
        <v>20</v>
      </c>
      <c r="B370" s="306" t="s">
        <v>395</v>
      </c>
      <c r="C370" s="16"/>
      <c r="D370" s="15"/>
      <c r="E370" s="253"/>
      <c r="F370" s="304"/>
      <c r="G370" s="315"/>
      <c r="H370" s="18"/>
      <c r="I370" s="50"/>
      <c r="J370" s="50"/>
      <c r="K370" s="50"/>
      <c r="L370" s="50"/>
      <c r="M370" s="50"/>
      <c r="N370" s="50"/>
      <c r="O370" s="50"/>
      <c r="P370" s="50"/>
      <c r="Q370" s="57"/>
      <c r="R370" s="58"/>
      <c r="S370" s="58"/>
      <c r="T370" s="58"/>
      <c r="U370" s="58"/>
      <c r="V370" s="306"/>
      <c r="W370" s="258"/>
      <c r="X370" s="298"/>
    </row>
    <row r="371" spans="1:24" ht="27.75" customHeight="1">
      <c r="A371" s="14">
        <v>21</v>
      </c>
      <c r="B371" s="306" t="s">
        <v>395</v>
      </c>
      <c r="C371" s="16"/>
      <c r="D371" s="15"/>
      <c r="E371" s="253"/>
      <c r="F371" s="304"/>
      <c r="G371" s="315"/>
      <c r="H371" s="18"/>
      <c r="I371" s="50"/>
      <c r="J371" s="50"/>
      <c r="K371" s="50"/>
      <c r="L371" s="50"/>
      <c r="M371" s="50"/>
      <c r="N371" s="50"/>
      <c r="O371" s="50"/>
      <c r="P371" s="50"/>
      <c r="Q371" s="57"/>
      <c r="R371" s="58"/>
      <c r="S371" s="58"/>
      <c r="T371" s="58"/>
      <c r="U371" s="58"/>
      <c r="V371" s="306"/>
      <c r="W371" s="258"/>
      <c r="X371" s="298"/>
    </row>
    <row r="372" spans="1:24" ht="27.75" customHeight="1">
      <c r="A372" s="14">
        <v>22</v>
      </c>
      <c r="B372" s="306" t="s">
        <v>395</v>
      </c>
      <c r="C372" s="16"/>
      <c r="D372" s="15"/>
      <c r="E372" s="253"/>
      <c r="F372" s="304"/>
      <c r="G372" s="315"/>
      <c r="H372" s="18"/>
      <c r="I372" s="50"/>
      <c r="J372" s="50"/>
      <c r="K372" s="50"/>
      <c r="L372" s="50"/>
      <c r="M372" s="50"/>
      <c r="N372" s="50"/>
      <c r="O372" s="50"/>
      <c r="P372" s="50"/>
      <c r="Q372" s="57"/>
      <c r="R372" s="58"/>
      <c r="S372" s="58"/>
      <c r="T372" s="58"/>
      <c r="U372" s="58"/>
      <c r="V372" s="306"/>
      <c r="W372" s="258"/>
      <c r="X372" s="298"/>
    </row>
    <row r="373" spans="1:24" ht="27.75" customHeight="1">
      <c r="A373" s="14">
        <v>23</v>
      </c>
      <c r="B373" s="306" t="s">
        <v>395</v>
      </c>
      <c r="C373" s="16"/>
      <c r="D373" s="15"/>
      <c r="E373" s="253"/>
      <c r="F373" s="304"/>
      <c r="G373" s="315"/>
      <c r="H373" s="18"/>
      <c r="I373" s="50"/>
      <c r="J373" s="50"/>
      <c r="K373" s="50"/>
      <c r="L373" s="50"/>
      <c r="M373" s="50"/>
      <c r="N373" s="50"/>
      <c r="O373" s="50"/>
      <c r="P373" s="50"/>
      <c r="Q373" s="57"/>
      <c r="R373" s="58"/>
      <c r="S373" s="58"/>
      <c r="T373" s="58"/>
      <c r="U373" s="58"/>
      <c r="V373" s="306"/>
      <c r="W373" s="258"/>
      <c r="X373" s="298"/>
    </row>
    <row r="374" spans="1:24" ht="27.75" customHeight="1">
      <c r="A374" s="14">
        <v>24</v>
      </c>
      <c r="B374" s="306" t="s">
        <v>395</v>
      </c>
      <c r="C374" s="16"/>
      <c r="D374" s="15"/>
      <c r="E374" s="253"/>
      <c r="F374" s="304"/>
      <c r="G374" s="315"/>
      <c r="H374" s="18"/>
      <c r="I374" s="50"/>
      <c r="J374" s="50"/>
      <c r="K374" s="50"/>
      <c r="L374" s="50"/>
      <c r="M374" s="50"/>
      <c r="N374" s="50"/>
      <c r="O374" s="50"/>
      <c r="P374" s="50"/>
      <c r="Q374" s="57"/>
      <c r="R374" s="58"/>
      <c r="S374" s="58"/>
      <c r="T374" s="58"/>
      <c r="U374" s="58"/>
      <c r="V374" s="306"/>
      <c r="W374" s="258"/>
      <c r="X374" s="298"/>
    </row>
    <row r="375" spans="1:24" ht="27.75" customHeight="1">
      <c r="A375" s="14">
        <v>25</v>
      </c>
      <c r="B375" s="306" t="s">
        <v>395</v>
      </c>
      <c r="C375" s="16"/>
      <c r="D375" s="15"/>
      <c r="E375" s="253"/>
      <c r="F375" s="304"/>
      <c r="G375" s="315"/>
      <c r="H375" s="18"/>
      <c r="I375" s="50"/>
      <c r="J375" s="50"/>
      <c r="K375" s="50"/>
      <c r="L375" s="50"/>
      <c r="M375" s="50"/>
      <c r="N375" s="50"/>
      <c r="O375" s="50"/>
      <c r="P375" s="50"/>
      <c r="Q375" s="57"/>
      <c r="R375" s="58"/>
      <c r="S375" s="58"/>
      <c r="T375" s="58"/>
      <c r="U375" s="58"/>
      <c r="V375" s="306"/>
      <c r="W375" s="258"/>
      <c r="X375" s="298"/>
    </row>
    <row r="376" spans="1:24" ht="27.75" customHeight="1">
      <c r="A376" s="14">
        <v>26</v>
      </c>
      <c r="B376" s="306" t="s">
        <v>395</v>
      </c>
      <c r="C376" s="16"/>
      <c r="D376" s="15"/>
      <c r="E376" s="253"/>
      <c r="F376" s="304"/>
      <c r="G376" s="315"/>
      <c r="H376" s="18"/>
      <c r="I376" s="50"/>
      <c r="J376" s="50"/>
      <c r="K376" s="50"/>
      <c r="L376" s="50"/>
      <c r="M376" s="50"/>
      <c r="N376" s="50"/>
      <c r="O376" s="50"/>
      <c r="P376" s="50"/>
      <c r="Q376" s="57"/>
      <c r="R376" s="58"/>
      <c r="S376" s="58"/>
      <c r="T376" s="58"/>
      <c r="U376" s="58"/>
      <c r="V376" s="306"/>
      <c r="W376" s="258"/>
      <c r="X376" s="298"/>
    </row>
    <row r="377" spans="1:24" ht="27.75" customHeight="1">
      <c r="A377" s="14">
        <v>27</v>
      </c>
      <c r="B377" s="306" t="s">
        <v>395</v>
      </c>
      <c r="C377" s="16"/>
      <c r="D377" s="15"/>
      <c r="E377" s="253"/>
      <c r="F377" s="304"/>
      <c r="G377" s="315"/>
      <c r="H377" s="18"/>
      <c r="I377" s="50"/>
      <c r="J377" s="50"/>
      <c r="K377" s="50"/>
      <c r="L377" s="50"/>
      <c r="M377" s="50"/>
      <c r="N377" s="50"/>
      <c r="O377" s="50"/>
      <c r="P377" s="50"/>
      <c r="Q377" s="57"/>
      <c r="R377" s="58"/>
      <c r="S377" s="58"/>
      <c r="T377" s="58"/>
      <c r="U377" s="58"/>
      <c r="V377" s="306"/>
      <c r="W377" s="258"/>
      <c r="X377" s="298"/>
    </row>
    <row r="378" spans="1:24" ht="27.75" customHeight="1">
      <c r="A378" s="14">
        <v>28</v>
      </c>
      <c r="B378" s="306" t="s">
        <v>395</v>
      </c>
      <c r="C378" s="16"/>
      <c r="D378" s="15"/>
      <c r="E378" s="253"/>
      <c r="F378" s="304"/>
      <c r="G378" s="315"/>
      <c r="H378" s="18"/>
      <c r="I378" s="50"/>
      <c r="J378" s="50"/>
      <c r="K378" s="50"/>
      <c r="L378" s="50"/>
      <c r="M378" s="50"/>
      <c r="N378" s="50"/>
      <c r="O378" s="50"/>
      <c r="P378" s="50"/>
      <c r="Q378" s="57"/>
      <c r="R378" s="58"/>
      <c r="S378" s="58"/>
      <c r="T378" s="58"/>
      <c r="U378" s="58"/>
      <c r="V378" s="306"/>
      <c r="W378" s="258"/>
      <c r="X378" s="298"/>
    </row>
    <row r="379" spans="1:24" ht="27.75" customHeight="1">
      <c r="A379" s="14"/>
      <c r="B379" s="19"/>
      <c r="C379" s="20"/>
      <c r="D379" s="19"/>
      <c r="E379" s="20"/>
      <c r="F379" s="17"/>
      <c r="G379" s="21">
        <f>SUM(I379:P379)</f>
        <v>0</v>
      </c>
      <c r="H379" s="21"/>
      <c r="I379" s="51">
        <f>SUM(I351:I378)</f>
        <v>0</v>
      </c>
      <c r="J379" s="51">
        <f>SUM(J351:J378)</f>
        <v>0</v>
      </c>
      <c r="K379" s="51">
        <f>SUM(K327:K378)</f>
        <v>0</v>
      </c>
      <c r="L379" s="51">
        <f>SUM(L327:L378)</f>
        <v>0</v>
      </c>
      <c r="M379" s="51">
        <f>SUM(M351:M378)</f>
        <v>0</v>
      </c>
      <c r="N379" s="51">
        <f>SUM(N327:N378)</f>
        <v>0</v>
      </c>
      <c r="O379" s="51">
        <f>SUM(O327:O378)</f>
        <v>0</v>
      </c>
      <c r="P379" s="51">
        <f>SUM(P327:P378)</f>
        <v>0</v>
      </c>
      <c r="Q379" s="57"/>
      <c r="R379" s="58"/>
      <c r="S379" s="58"/>
      <c r="T379" s="58"/>
      <c r="U379" s="58"/>
      <c r="V379" s="254"/>
      <c r="W379" s="59"/>
      <c r="X379" s="60"/>
    </row>
    <row r="380" spans="1:24" ht="36.6" customHeight="1">
      <c r="A380" s="87" t="s">
        <v>378</v>
      </c>
      <c r="B380" s="88"/>
      <c r="C380" s="88"/>
      <c r="D380" s="88"/>
      <c r="E380" s="88"/>
      <c r="F380" s="88"/>
      <c r="G380" s="88"/>
      <c r="H380" s="88"/>
      <c r="I380" s="88"/>
      <c r="J380" s="88"/>
      <c r="K380" s="88"/>
      <c r="L380" s="88"/>
      <c r="M380" s="88"/>
      <c r="N380" s="88"/>
      <c r="O380" s="88"/>
      <c r="P380" s="89"/>
      <c r="Q380" s="90"/>
      <c r="R380" s="91"/>
      <c r="S380" s="501">
        <f>G454</f>
        <v>0</v>
      </c>
      <c r="T380" s="501"/>
      <c r="U380" s="522" t="s">
        <v>206</v>
      </c>
      <c r="V380" s="522"/>
      <c r="W380" s="92"/>
      <c r="X380" s="92"/>
    </row>
    <row r="381" spans="1:24" ht="34.5" customHeight="1">
      <c r="A381" s="14">
        <v>1</v>
      </c>
      <c r="B381" s="308"/>
      <c r="C381" s="16"/>
      <c r="D381" s="15"/>
      <c r="E381" s="253"/>
      <c r="F381" s="310"/>
      <c r="G381" s="309"/>
      <c r="H381" s="18"/>
      <c r="I381" s="50"/>
      <c r="J381" s="50"/>
      <c r="K381" s="50"/>
      <c r="L381" s="50"/>
      <c r="M381" s="50"/>
      <c r="N381" s="50"/>
      <c r="O381" s="50"/>
      <c r="P381" s="50"/>
      <c r="Q381" s="57"/>
      <c r="R381" s="58"/>
      <c r="S381" s="58"/>
      <c r="T381" s="58"/>
      <c r="U381" s="58"/>
      <c r="V381" s="311"/>
      <c r="W381" s="59"/>
      <c r="X381" s="60"/>
    </row>
    <row r="382" spans="1:24" ht="34.5" customHeight="1">
      <c r="A382" s="286">
        <v>2</v>
      </c>
      <c r="B382" s="308"/>
      <c r="C382" s="16"/>
      <c r="D382" s="15"/>
      <c r="E382" s="253"/>
      <c r="F382" s="310"/>
      <c r="G382" s="309"/>
      <c r="H382" s="18"/>
      <c r="I382" s="279"/>
      <c r="J382" s="50"/>
      <c r="K382" s="279"/>
      <c r="L382" s="279"/>
      <c r="M382" s="279"/>
      <c r="N382" s="279"/>
      <c r="O382" s="279"/>
      <c r="P382" s="279"/>
      <c r="Q382" s="57"/>
      <c r="R382" s="281"/>
      <c r="S382" s="281"/>
      <c r="T382" s="58"/>
      <c r="U382" s="281"/>
      <c r="V382" s="311"/>
      <c r="W382" s="258"/>
      <c r="X382" s="60"/>
    </row>
    <row r="383" spans="1:24" ht="34.5" customHeight="1">
      <c r="A383" s="286">
        <v>3</v>
      </c>
      <c r="B383" s="308"/>
      <c r="C383" s="16"/>
      <c r="D383" s="15"/>
      <c r="E383" s="253"/>
      <c r="F383" s="310"/>
      <c r="G383" s="309"/>
      <c r="H383" s="18"/>
      <c r="I383" s="279"/>
      <c r="J383" s="50"/>
      <c r="K383" s="279"/>
      <c r="L383" s="279"/>
      <c r="M383" s="279"/>
      <c r="N383" s="279"/>
      <c r="O383" s="279"/>
      <c r="P383" s="279"/>
      <c r="Q383" s="57"/>
      <c r="R383" s="281"/>
      <c r="S383" s="281"/>
      <c r="T383" s="58"/>
      <c r="U383" s="281"/>
      <c r="V383" s="311"/>
      <c r="W383" s="258"/>
      <c r="X383" s="60"/>
    </row>
    <row r="384" spans="1:24" ht="34.5" customHeight="1">
      <c r="A384" s="14">
        <v>4</v>
      </c>
      <c r="B384" s="308"/>
      <c r="C384" s="16"/>
      <c r="D384" s="15"/>
      <c r="E384" s="253"/>
      <c r="F384" s="310"/>
      <c r="G384" s="309"/>
      <c r="H384" s="18"/>
      <c r="I384" s="279"/>
      <c r="J384" s="50"/>
      <c r="K384" s="279"/>
      <c r="L384" s="279"/>
      <c r="M384" s="279"/>
      <c r="N384" s="279"/>
      <c r="O384" s="279"/>
      <c r="P384" s="279"/>
      <c r="Q384" s="57"/>
      <c r="R384" s="281"/>
      <c r="S384" s="281"/>
      <c r="T384" s="58"/>
      <c r="U384" s="281"/>
      <c r="V384" s="311"/>
      <c r="W384" s="258"/>
      <c r="X384" s="60"/>
    </row>
    <row r="385" spans="1:24" ht="34.5" customHeight="1">
      <c r="A385" s="286">
        <v>5</v>
      </c>
      <c r="B385" s="308"/>
      <c r="C385" s="16"/>
      <c r="D385" s="15"/>
      <c r="E385" s="253"/>
      <c r="F385" s="310"/>
      <c r="G385" s="309"/>
      <c r="H385" s="18"/>
      <c r="I385" s="279"/>
      <c r="J385" s="50"/>
      <c r="K385" s="279"/>
      <c r="L385" s="279"/>
      <c r="M385" s="279"/>
      <c r="N385" s="279"/>
      <c r="O385" s="279"/>
      <c r="P385" s="279"/>
      <c r="Q385" s="57"/>
      <c r="R385" s="281"/>
      <c r="S385" s="281"/>
      <c r="T385" s="58"/>
      <c r="U385" s="281"/>
      <c r="V385" s="311"/>
      <c r="W385" s="258"/>
      <c r="X385" s="60"/>
    </row>
    <row r="386" spans="1:24" ht="34.5" customHeight="1">
      <c r="A386" s="286">
        <v>6</v>
      </c>
      <c r="B386" s="308"/>
      <c r="C386" s="16"/>
      <c r="D386" s="15"/>
      <c r="E386" s="253"/>
      <c r="F386" s="310"/>
      <c r="G386" s="309"/>
      <c r="H386" s="18"/>
      <c r="I386" s="279"/>
      <c r="J386" s="50"/>
      <c r="K386" s="279"/>
      <c r="L386" s="279"/>
      <c r="M386" s="279"/>
      <c r="N386" s="279"/>
      <c r="O386" s="279"/>
      <c r="P386" s="279"/>
      <c r="Q386" s="57"/>
      <c r="R386" s="281"/>
      <c r="S386" s="281"/>
      <c r="T386" s="58"/>
      <c r="U386" s="281"/>
      <c r="V386" s="311"/>
      <c r="W386" s="258"/>
      <c r="X386" s="60"/>
    </row>
    <row r="387" spans="1:24" ht="34.5" customHeight="1">
      <c r="A387" s="14">
        <v>7</v>
      </c>
      <c r="B387" s="308"/>
      <c r="C387" s="16"/>
      <c r="D387" s="15"/>
      <c r="E387" s="253"/>
      <c r="F387" s="310"/>
      <c r="G387" s="309"/>
      <c r="H387" s="18"/>
      <c r="I387" s="279"/>
      <c r="J387" s="50"/>
      <c r="K387" s="279"/>
      <c r="L387" s="279"/>
      <c r="M387" s="279"/>
      <c r="N387" s="279"/>
      <c r="O387" s="279"/>
      <c r="P387" s="279"/>
      <c r="Q387" s="57"/>
      <c r="R387" s="281"/>
      <c r="S387" s="281"/>
      <c r="T387" s="58"/>
      <c r="U387" s="281"/>
      <c r="V387" s="311"/>
      <c r="W387" s="258"/>
      <c r="X387" s="60"/>
    </row>
    <row r="388" spans="1:24" ht="34.5" customHeight="1">
      <c r="A388" s="286">
        <v>8</v>
      </c>
      <c r="B388" s="308"/>
      <c r="C388" s="16"/>
      <c r="D388" s="15"/>
      <c r="E388" s="253"/>
      <c r="F388" s="310"/>
      <c r="G388" s="309"/>
      <c r="H388" s="18"/>
      <c r="I388" s="279"/>
      <c r="J388" s="50"/>
      <c r="K388" s="279"/>
      <c r="L388" s="279"/>
      <c r="M388" s="279"/>
      <c r="N388" s="279"/>
      <c r="O388" s="279"/>
      <c r="P388" s="279"/>
      <c r="Q388" s="57"/>
      <c r="R388" s="281"/>
      <c r="S388" s="281"/>
      <c r="T388" s="58"/>
      <c r="U388" s="281"/>
      <c r="V388" s="311"/>
      <c r="W388" s="258"/>
      <c r="X388" s="60"/>
    </row>
    <row r="389" spans="1:24" ht="34.5" customHeight="1">
      <c r="A389" s="286">
        <v>9</v>
      </c>
      <c r="B389" s="308"/>
      <c r="C389" s="16"/>
      <c r="D389" s="15"/>
      <c r="E389" s="253"/>
      <c r="F389" s="310"/>
      <c r="G389" s="309"/>
      <c r="H389" s="18"/>
      <c r="I389" s="279"/>
      <c r="J389" s="50"/>
      <c r="K389" s="279"/>
      <c r="L389" s="279"/>
      <c r="M389" s="279"/>
      <c r="N389" s="279"/>
      <c r="O389" s="279"/>
      <c r="P389" s="279"/>
      <c r="Q389" s="57"/>
      <c r="R389" s="281"/>
      <c r="S389" s="281"/>
      <c r="T389" s="58"/>
      <c r="U389" s="281"/>
      <c r="V389" s="311"/>
      <c r="W389" s="258"/>
      <c r="X389" s="60"/>
    </row>
    <row r="390" spans="1:24" ht="34.5" customHeight="1">
      <c r="A390" s="14">
        <v>10</v>
      </c>
      <c r="B390" s="308"/>
      <c r="C390" s="16"/>
      <c r="D390" s="15"/>
      <c r="E390" s="253"/>
      <c r="F390" s="310"/>
      <c r="G390" s="309"/>
      <c r="H390" s="18"/>
      <c r="I390" s="279"/>
      <c r="J390" s="50"/>
      <c r="K390" s="279"/>
      <c r="L390" s="279"/>
      <c r="M390" s="279"/>
      <c r="N390" s="279"/>
      <c r="O390" s="279"/>
      <c r="P390" s="279"/>
      <c r="Q390" s="57"/>
      <c r="R390" s="281"/>
      <c r="S390" s="281"/>
      <c r="T390" s="58"/>
      <c r="U390" s="281"/>
      <c r="V390" s="311"/>
      <c r="W390" s="258"/>
      <c r="X390" s="60"/>
    </row>
    <row r="391" spans="1:24" ht="34.5" customHeight="1">
      <c r="A391" s="286">
        <v>11</v>
      </c>
      <c r="B391" s="308"/>
      <c r="C391" s="16"/>
      <c r="D391" s="15"/>
      <c r="E391" s="253"/>
      <c r="F391" s="310"/>
      <c r="G391" s="309"/>
      <c r="H391" s="18"/>
      <c r="I391" s="279"/>
      <c r="J391" s="50"/>
      <c r="K391" s="279"/>
      <c r="L391" s="279"/>
      <c r="M391" s="279"/>
      <c r="N391" s="279"/>
      <c r="O391" s="279"/>
      <c r="P391" s="279"/>
      <c r="Q391" s="57"/>
      <c r="R391" s="281"/>
      <c r="S391" s="281"/>
      <c r="T391" s="58"/>
      <c r="U391" s="281"/>
      <c r="V391" s="311"/>
      <c r="W391" s="258"/>
      <c r="X391" s="60"/>
    </row>
    <row r="392" spans="1:24" ht="34.5" customHeight="1">
      <c r="A392" s="286">
        <v>12</v>
      </c>
      <c r="B392" s="308"/>
      <c r="C392" s="16"/>
      <c r="D392" s="15"/>
      <c r="E392" s="253"/>
      <c r="F392" s="310"/>
      <c r="G392" s="309"/>
      <c r="H392" s="18"/>
      <c r="I392" s="279"/>
      <c r="J392" s="50"/>
      <c r="K392" s="279"/>
      <c r="L392" s="279"/>
      <c r="M392" s="279"/>
      <c r="N392" s="279"/>
      <c r="O392" s="279"/>
      <c r="P392" s="279"/>
      <c r="Q392" s="57"/>
      <c r="R392" s="281"/>
      <c r="S392" s="281"/>
      <c r="T392" s="58"/>
      <c r="U392" s="281"/>
      <c r="V392" s="311"/>
      <c r="W392" s="258"/>
      <c r="X392" s="60"/>
    </row>
    <row r="393" spans="1:24" ht="34.5" customHeight="1">
      <c r="A393" s="14">
        <v>13</v>
      </c>
      <c r="B393" s="308"/>
      <c r="C393" s="16"/>
      <c r="D393" s="15"/>
      <c r="E393" s="253"/>
      <c r="F393" s="310"/>
      <c r="G393" s="309"/>
      <c r="H393" s="18"/>
      <c r="I393" s="279"/>
      <c r="J393" s="50"/>
      <c r="K393" s="279"/>
      <c r="L393" s="279"/>
      <c r="M393" s="279"/>
      <c r="N393" s="279"/>
      <c r="O393" s="279"/>
      <c r="P393" s="279"/>
      <c r="Q393" s="57"/>
      <c r="R393" s="281"/>
      <c r="S393" s="281"/>
      <c r="T393" s="58"/>
      <c r="U393" s="281"/>
      <c r="V393" s="311"/>
      <c r="W393" s="258"/>
      <c r="X393" s="60"/>
    </row>
    <row r="394" spans="1:24" ht="34.5" customHeight="1">
      <c r="A394" s="286">
        <v>14</v>
      </c>
      <c r="B394" s="308"/>
      <c r="C394" s="16"/>
      <c r="D394" s="15"/>
      <c r="E394" s="253"/>
      <c r="F394" s="310"/>
      <c r="G394" s="309"/>
      <c r="H394" s="18"/>
      <c r="I394" s="279"/>
      <c r="J394" s="50"/>
      <c r="K394" s="279"/>
      <c r="L394" s="279"/>
      <c r="M394" s="279"/>
      <c r="N394" s="279"/>
      <c r="O394" s="279"/>
      <c r="P394" s="279"/>
      <c r="Q394" s="57"/>
      <c r="R394" s="281"/>
      <c r="S394" s="281"/>
      <c r="T394" s="58"/>
      <c r="U394" s="281"/>
      <c r="V394" s="311"/>
      <c r="W394" s="258"/>
      <c r="X394" s="60"/>
    </row>
    <row r="395" spans="1:24" ht="34.5" customHeight="1">
      <c r="A395" s="286">
        <v>15</v>
      </c>
      <c r="B395" s="308"/>
      <c r="C395" s="16"/>
      <c r="D395" s="15"/>
      <c r="E395" s="253"/>
      <c r="F395" s="310"/>
      <c r="G395" s="309"/>
      <c r="H395" s="18"/>
      <c r="I395" s="279"/>
      <c r="J395" s="50"/>
      <c r="K395" s="279"/>
      <c r="L395" s="279"/>
      <c r="M395" s="279"/>
      <c r="N395" s="279"/>
      <c r="O395" s="279"/>
      <c r="P395" s="279"/>
      <c r="Q395" s="57"/>
      <c r="R395" s="281"/>
      <c r="S395" s="281"/>
      <c r="T395" s="58"/>
      <c r="U395" s="281"/>
      <c r="V395" s="311"/>
      <c r="W395" s="258"/>
      <c r="X395" s="60"/>
    </row>
    <row r="396" spans="1:24" ht="34.5" customHeight="1">
      <c r="A396" s="14">
        <v>16</v>
      </c>
      <c r="B396" s="308"/>
      <c r="C396" s="16"/>
      <c r="D396" s="15"/>
      <c r="E396" s="253"/>
      <c r="F396" s="310"/>
      <c r="G396" s="309"/>
      <c r="H396" s="18"/>
      <c r="I396" s="279"/>
      <c r="J396" s="50"/>
      <c r="K396" s="279"/>
      <c r="L396" s="279"/>
      <c r="M396" s="279"/>
      <c r="N396" s="279"/>
      <c r="O396" s="279"/>
      <c r="P396" s="279"/>
      <c r="Q396" s="57"/>
      <c r="R396" s="281"/>
      <c r="S396" s="281"/>
      <c r="T396" s="58"/>
      <c r="U396" s="281"/>
      <c r="V396" s="311"/>
      <c r="W396" s="258"/>
      <c r="X396" s="60"/>
    </row>
    <row r="397" spans="1:24" ht="34.5" customHeight="1">
      <c r="A397" s="286">
        <v>17</v>
      </c>
      <c r="B397" s="308"/>
      <c r="C397" s="16"/>
      <c r="D397" s="15"/>
      <c r="E397" s="253"/>
      <c r="F397" s="310"/>
      <c r="G397" s="309"/>
      <c r="H397" s="18"/>
      <c r="I397" s="279"/>
      <c r="J397" s="50"/>
      <c r="K397" s="279"/>
      <c r="L397" s="279"/>
      <c r="M397" s="279"/>
      <c r="N397" s="279"/>
      <c r="O397" s="279"/>
      <c r="P397" s="279"/>
      <c r="Q397" s="57"/>
      <c r="R397" s="281"/>
      <c r="S397" s="281"/>
      <c r="T397" s="58"/>
      <c r="U397" s="281"/>
      <c r="V397" s="311"/>
      <c r="W397" s="258"/>
      <c r="X397" s="60"/>
    </row>
    <row r="398" spans="1:24" ht="34.5" customHeight="1">
      <c r="A398" s="286">
        <v>18</v>
      </c>
      <c r="B398" s="308"/>
      <c r="C398" s="16"/>
      <c r="D398" s="15"/>
      <c r="E398" s="253"/>
      <c r="F398" s="310"/>
      <c r="G398" s="309"/>
      <c r="H398" s="18"/>
      <c r="I398" s="279"/>
      <c r="J398" s="50"/>
      <c r="K398" s="279"/>
      <c r="L398" s="279"/>
      <c r="M398" s="279"/>
      <c r="N398" s="279"/>
      <c r="O398" s="279"/>
      <c r="P398" s="279"/>
      <c r="Q398" s="57"/>
      <c r="R398" s="281"/>
      <c r="S398" s="281"/>
      <c r="T398" s="58"/>
      <c r="U398" s="281"/>
      <c r="V398" s="311"/>
      <c r="W398" s="258"/>
      <c r="X398" s="60"/>
    </row>
    <row r="399" spans="1:24" ht="34.5" customHeight="1">
      <c r="A399" s="14">
        <v>19</v>
      </c>
      <c r="B399" s="308"/>
      <c r="C399" s="16"/>
      <c r="D399" s="15"/>
      <c r="E399" s="253"/>
      <c r="F399" s="310"/>
      <c r="G399" s="309"/>
      <c r="H399" s="18"/>
      <c r="I399" s="279"/>
      <c r="J399" s="50"/>
      <c r="K399" s="279"/>
      <c r="L399" s="279"/>
      <c r="M399" s="279"/>
      <c r="N399" s="279"/>
      <c r="O399" s="279"/>
      <c r="P399" s="279"/>
      <c r="Q399" s="57"/>
      <c r="R399" s="281"/>
      <c r="S399" s="281"/>
      <c r="T399" s="58"/>
      <c r="U399" s="281"/>
      <c r="V399" s="311"/>
      <c r="W399" s="258"/>
      <c r="X399" s="60"/>
    </row>
    <row r="400" spans="1:24" ht="34.5" customHeight="1">
      <c r="A400" s="286">
        <v>20</v>
      </c>
      <c r="B400" s="308"/>
      <c r="C400" s="16"/>
      <c r="D400" s="15"/>
      <c r="E400" s="253"/>
      <c r="F400" s="310"/>
      <c r="G400" s="309"/>
      <c r="H400" s="18"/>
      <c r="I400" s="279"/>
      <c r="J400" s="50"/>
      <c r="K400" s="279"/>
      <c r="L400" s="279"/>
      <c r="M400" s="279"/>
      <c r="N400" s="279"/>
      <c r="O400" s="279"/>
      <c r="P400" s="279"/>
      <c r="Q400" s="57"/>
      <c r="R400" s="281"/>
      <c r="S400" s="281"/>
      <c r="T400" s="58"/>
      <c r="U400" s="281"/>
      <c r="V400" s="311"/>
      <c r="W400" s="258"/>
      <c r="X400" s="60"/>
    </row>
    <row r="401" spans="1:24" ht="34.5" customHeight="1">
      <c r="A401" s="286">
        <v>21</v>
      </c>
      <c r="B401" s="308"/>
      <c r="C401" s="16"/>
      <c r="D401" s="15"/>
      <c r="E401" s="253"/>
      <c r="F401" s="310"/>
      <c r="G401" s="309"/>
      <c r="H401" s="18"/>
      <c r="I401" s="279"/>
      <c r="J401" s="50"/>
      <c r="K401" s="279"/>
      <c r="L401" s="279"/>
      <c r="M401" s="279"/>
      <c r="N401" s="279"/>
      <c r="O401" s="279"/>
      <c r="P401" s="279"/>
      <c r="Q401" s="57"/>
      <c r="R401" s="281"/>
      <c r="S401" s="281"/>
      <c r="T401" s="58"/>
      <c r="U401" s="281"/>
      <c r="V401" s="311"/>
      <c r="W401" s="258"/>
      <c r="X401" s="60"/>
    </row>
    <row r="402" spans="1:24" ht="34.5" customHeight="1">
      <c r="A402" s="14">
        <v>22</v>
      </c>
      <c r="B402" s="308"/>
      <c r="C402" s="16"/>
      <c r="D402" s="15"/>
      <c r="E402" s="253"/>
      <c r="F402" s="310"/>
      <c r="G402" s="309"/>
      <c r="H402" s="18"/>
      <c r="I402" s="279"/>
      <c r="J402" s="50"/>
      <c r="K402" s="279"/>
      <c r="L402" s="279"/>
      <c r="M402" s="279"/>
      <c r="N402" s="279"/>
      <c r="O402" s="279"/>
      <c r="P402" s="279"/>
      <c r="Q402" s="57"/>
      <c r="R402" s="281"/>
      <c r="S402" s="281"/>
      <c r="T402" s="58"/>
      <c r="U402" s="281"/>
      <c r="V402" s="311"/>
      <c r="W402" s="258"/>
      <c r="X402" s="60"/>
    </row>
    <row r="403" spans="1:24" ht="34.5" customHeight="1">
      <c r="A403" s="286">
        <v>23</v>
      </c>
      <c r="B403" s="308"/>
      <c r="C403" s="16"/>
      <c r="D403" s="15"/>
      <c r="E403" s="253"/>
      <c r="F403" s="310"/>
      <c r="G403" s="309"/>
      <c r="H403" s="18"/>
      <c r="I403" s="279"/>
      <c r="J403" s="50"/>
      <c r="K403" s="279"/>
      <c r="L403" s="279"/>
      <c r="M403" s="279"/>
      <c r="N403" s="279"/>
      <c r="O403" s="279"/>
      <c r="P403" s="279"/>
      <c r="Q403" s="57"/>
      <c r="R403" s="281"/>
      <c r="S403" s="281"/>
      <c r="T403" s="58"/>
      <c r="U403" s="281"/>
      <c r="V403" s="311"/>
      <c r="W403" s="258"/>
      <c r="X403" s="60"/>
    </row>
    <row r="404" spans="1:24" ht="34.5" customHeight="1">
      <c r="A404" s="286">
        <v>24</v>
      </c>
      <c r="B404" s="308"/>
      <c r="C404" s="16"/>
      <c r="D404" s="15"/>
      <c r="E404" s="253"/>
      <c r="F404" s="310"/>
      <c r="G404" s="309"/>
      <c r="H404" s="18"/>
      <c r="I404" s="279"/>
      <c r="J404" s="50"/>
      <c r="K404" s="279"/>
      <c r="L404" s="279"/>
      <c r="M404" s="279"/>
      <c r="N404" s="279"/>
      <c r="O404" s="279"/>
      <c r="P404" s="279"/>
      <c r="Q404" s="57"/>
      <c r="R404" s="281"/>
      <c r="S404" s="281"/>
      <c r="T404" s="58"/>
      <c r="U404" s="281"/>
      <c r="V404" s="311"/>
      <c r="W404" s="258"/>
      <c r="X404" s="60"/>
    </row>
    <row r="405" spans="1:24" ht="34.5" customHeight="1">
      <c r="A405" s="14">
        <v>25</v>
      </c>
      <c r="B405" s="308"/>
      <c r="C405" s="16"/>
      <c r="D405" s="15"/>
      <c r="E405" s="253"/>
      <c r="F405" s="310"/>
      <c r="G405" s="309"/>
      <c r="H405" s="18"/>
      <c r="I405" s="279"/>
      <c r="J405" s="50"/>
      <c r="K405" s="279"/>
      <c r="L405" s="279"/>
      <c r="M405" s="279"/>
      <c r="N405" s="279"/>
      <c r="O405" s="279"/>
      <c r="P405" s="279"/>
      <c r="Q405" s="57"/>
      <c r="R405" s="281"/>
      <c r="S405" s="281"/>
      <c r="T405" s="58"/>
      <c r="U405" s="281"/>
      <c r="V405" s="311"/>
      <c r="W405" s="258"/>
      <c r="X405" s="60"/>
    </row>
    <row r="406" spans="1:24" ht="34.5" customHeight="1">
      <c r="A406" s="286">
        <v>26</v>
      </c>
      <c r="B406" s="308"/>
      <c r="C406" s="16"/>
      <c r="D406" s="15"/>
      <c r="E406" s="253"/>
      <c r="F406" s="310"/>
      <c r="G406" s="309"/>
      <c r="H406" s="18"/>
      <c r="I406" s="279"/>
      <c r="J406" s="50"/>
      <c r="K406" s="279"/>
      <c r="L406" s="279"/>
      <c r="M406" s="279"/>
      <c r="N406" s="279"/>
      <c r="O406" s="279"/>
      <c r="P406" s="279"/>
      <c r="Q406" s="57"/>
      <c r="R406" s="281"/>
      <c r="S406" s="281"/>
      <c r="T406" s="58"/>
      <c r="U406" s="281"/>
      <c r="V406" s="311"/>
      <c r="W406" s="258"/>
      <c r="X406" s="60"/>
    </row>
    <row r="407" spans="1:24" ht="34.5" customHeight="1">
      <c r="A407" s="286">
        <v>27</v>
      </c>
      <c r="B407" s="308"/>
      <c r="C407" s="16"/>
      <c r="D407" s="15"/>
      <c r="E407" s="253"/>
      <c r="F407" s="310"/>
      <c r="G407" s="309"/>
      <c r="H407" s="18"/>
      <c r="I407" s="279"/>
      <c r="J407" s="50"/>
      <c r="K407" s="279"/>
      <c r="L407" s="279"/>
      <c r="M407" s="279"/>
      <c r="N407" s="279"/>
      <c r="O407" s="279"/>
      <c r="P407" s="279"/>
      <c r="Q407" s="57"/>
      <c r="R407" s="281"/>
      <c r="S407" s="281"/>
      <c r="T407" s="58"/>
      <c r="U407" s="281"/>
      <c r="V407" s="311"/>
      <c r="W407" s="258"/>
      <c r="X407" s="60"/>
    </row>
    <row r="408" spans="1:24" ht="34.5" customHeight="1">
      <c r="A408" s="14">
        <v>28</v>
      </c>
      <c r="B408" s="308"/>
      <c r="C408" s="16"/>
      <c r="D408" s="15"/>
      <c r="E408" s="253"/>
      <c r="F408" s="310"/>
      <c r="G408" s="309"/>
      <c r="H408" s="18"/>
      <c r="I408" s="279"/>
      <c r="J408" s="50"/>
      <c r="K408" s="279"/>
      <c r="L408" s="279"/>
      <c r="M408" s="279"/>
      <c r="N408" s="279"/>
      <c r="O408" s="279"/>
      <c r="P408" s="279"/>
      <c r="Q408" s="57"/>
      <c r="R408" s="281"/>
      <c r="S408" s="281"/>
      <c r="T408" s="58"/>
      <c r="U408" s="281"/>
      <c r="V408" s="311"/>
      <c r="W408" s="258"/>
      <c r="X408" s="60"/>
    </row>
    <row r="409" spans="1:24" ht="34.5" customHeight="1">
      <c r="A409" s="286">
        <v>29</v>
      </c>
      <c r="B409" s="308"/>
      <c r="C409" s="16"/>
      <c r="D409" s="15"/>
      <c r="E409" s="253"/>
      <c r="F409" s="310"/>
      <c r="G409" s="309"/>
      <c r="H409" s="18"/>
      <c r="I409" s="279"/>
      <c r="J409" s="50"/>
      <c r="K409" s="279"/>
      <c r="L409" s="279"/>
      <c r="M409" s="279"/>
      <c r="N409" s="279"/>
      <c r="O409" s="279"/>
      <c r="P409" s="279"/>
      <c r="Q409" s="57"/>
      <c r="R409" s="281"/>
      <c r="S409" s="281"/>
      <c r="T409" s="58"/>
      <c r="U409" s="281"/>
      <c r="V409" s="311"/>
      <c r="W409" s="258"/>
      <c r="X409" s="60"/>
    </row>
    <row r="410" spans="1:24" ht="34.5" customHeight="1">
      <c r="A410" s="286">
        <v>30</v>
      </c>
      <c r="B410" s="308"/>
      <c r="C410" s="16"/>
      <c r="D410" s="15"/>
      <c r="E410" s="253"/>
      <c r="F410" s="310"/>
      <c r="G410" s="309"/>
      <c r="H410" s="18"/>
      <c r="I410" s="279"/>
      <c r="J410" s="50"/>
      <c r="K410" s="279"/>
      <c r="L410" s="279"/>
      <c r="M410" s="279"/>
      <c r="N410" s="279"/>
      <c r="O410" s="279"/>
      <c r="P410" s="279"/>
      <c r="Q410" s="57"/>
      <c r="R410" s="281"/>
      <c r="S410" s="281"/>
      <c r="T410" s="58"/>
      <c r="U410" s="281"/>
      <c r="V410" s="311"/>
      <c r="W410" s="258"/>
      <c r="X410" s="60"/>
    </row>
    <row r="411" spans="1:24" ht="34.5" customHeight="1">
      <c r="A411" s="14">
        <v>31</v>
      </c>
      <c r="B411" s="308"/>
      <c r="C411" s="16"/>
      <c r="D411" s="15"/>
      <c r="E411" s="253"/>
      <c r="F411" s="310"/>
      <c r="G411" s="309"/>
      <c r="H411" s="18"/>
      <c r="I411" s="279"/>
      <c r="J411" s="50"/>
      <c r="K411" s="279"/>
      <c r="L411" s="279"/>
      <c r="M411" s="279"/>
      <c r="N411" s="279"/>
      <c r="O411" s="279"/>
      <c r="P411" s="279"/>
      <c r="Q411" s="57"/>
      <c r="R411" s="281"/>
      <c r="S411" s="281"/>
      <c r="T411" s="58"/>
      <c r="U411" s="281"/>
      <c r="V411" s="311"/>
      <c r="W411" s="258"/>
      <c r="X411" s="60"/>
    </row>
    <row r="412" spans="1:24" ht="34.5" customHeight="1">
      <c r="A412" s="286">
        <v>32</v>
      </c>
      <c r="B412" s="308"/>
      <c r="C412" s="16"/>
      <c r="D412" s="15"/>
      <c r="E412" s="253"/>
      <c r="F412" s="310"/>
      <c r="G412" s="309"/>
      <c r="H412" s="18"/>
      <c r="I412" s="279"/>
      <c r="J412" s="50"/>
      <c r="K412" s="279"/>
      <c r="L412" s="279"/>
      <c r="M412" s="279"/>
      <c r="N412" s="279"/>
      <c r="O412" s="279"/>
      <c r="P412" s="279"/>
      <c r="Q412" s="57"/>
      <c r="R412" s="281"/>
      <c r="S412" s="281"/>
      <c r="T412" s="58"/>
      <c r="U412" s="281"/>
      <c r="V412" s="311"/>
      <c r="W412" s="258"/>
      <c r="X412" s="60"/>
    </row>
    <row r="413" spans="1:24" ht="34.5" customHeight="1">
      <c r="A413" s="286">
        <v>33</v>
      </c>
      <c r="B413" s="308"/>
      <c r="C413" s="16"/>
      <c r="D413" s="15"/>
      <c r="E413" s="253"/>
      <c r="F413" s="310"/>
      <c r="G413" s="309"/>
      <c r="H413" s="18"/>
      <c r="I413" s="279"/>
      <c r="J413" s="50"/>
      <c r="K413" s="279"/>
      <c r="L413" s="279"/>
      <c r="M413" s="279"/>
      <c r="N413" s="279"/>
      <c r="O413" s="279"/>
      <c r="P413" s="279"/>
      <c r="Q413" s="57"/>
      <c r="R413" s="281"/>
      <c r="S413" s="281"/>
      <c r="T413" s="58"/>
      <c r="U413" s="281"/>
      <c r="V413" s="311"/>
      <c r="W413" s="258"/>
      <c r="X413" s="60"/>
    </row>
    <row r="414" spans="1:24" ht="34.5" customHeight="1">
      <c r="A414" s="14">
        <v>34</v>
      </c>
      <c r="B414" s="308"/>
      <c r="C414" s="16"/>
      <c r="D414" s="15"/>
      <c r="E414" s="253"/>
      <c r="F414" s="310"/>
      <c r="G414" s="309"/>
      <c r="H414" s="18"/>
      <c r="I414" s="279"/>
      <c r="J414" s="50"/>
      <c r="K414" s="279"/>
      <c r="L414" s="279"/>
      <c r="M414" s="279"/>
      <c r="N414" s="279"/>
      <c r="O414" s="279"/>
      <c r="P414" s="279"/>
      <c r="Q414" s="57"/>
      <c r="R414" s="281"/>
      <c r="S414" s="281"/>
      <c r="T414" s="58"/>
      <c r="U414" s="281"/>
      <c r="V414" s="311"/>
      <c r="W414" s="258"/>
      <c r="X414" s="60"/>
    </row>
    <row r="415" spans="1:24" ht="34.5" customHeight="1">
      <c r="A415" s="286">
        <v>35</v>
      </c>
      <c r="B415" s="308"/>
      <c r="C415" s="16"/>
      <c r="D415" s="15"/>
      <c r="E415" s="253"/>
      <c r="F415" s="310"/>
      <c r="G415" s="309"/>
      <c r="H415" s="18"/>
      <c r="I415" s="279"/>
      <c r="J415" s="50"/>
      <c r="K415" s="279"/>
      <c r="L415" s="279"/>
      <c r="M415" s="279"/>
      <c r="N415" s="279"/>
      <c r="O415" s="279"/>
      <c r="P415" s="279"/>
      <c r="Q415" s="57"/>
      <c r="R415" s="281"/>
      <c r="S415" s="281"/>
      <c r="T415" s="58"/>
      <c r="U415" s="281"/>
      <c r="V415" s="311"/>
      <c r="W415" s="258"/>
      <c r="X415" s="60"/>
    </row>
    <row r="416" spans="1:24" ht="34.5" customHeight="1">
      <c r="A416" s="286">
        <v>36</v>
      </c>
      <c r="B416" s="308"/>
      <c r="C416" s="16"/>
      <c r="D416" s="15"/>
      <c r="E416" s="253"/>
      <c r="F416" s="310"/>
      <c r="G416" s="309"/>
      <c r="H416" s="18"/>
      <c r="I416" s="279"/>
      <c r="J416" s="50"/>
      <c r="K416" s="279"/>
      <c r="L416" s="279"/>
      <c r="M416" s="279"/>
      <c r="N416" s="279"/>
      <c r="O416" s="279"/>
      <c r="P416" s="279"/>
      <c r="Q416" s="57"/>
      <c r="R416" s="281"/>
      <c r="S416" s="281"/>
      <c r="T416" s="58"/>
      <c r="U416" s="281"/>
      <c r="V416" s="311"/>
      <c r="W416" s="258"/>
      <c r="X416" s="60"/>
    </row>
    <row r="417" spans="1:24" ht="34.5" customHeight="1">
      <c r="A417" s="14">
        <v>37</v>
      </c>
      <c r="B417" s="308"/>
      <c r="C417" s="16"/>
      <c r="D417" s="15"/>
      <c r="E417" s="253"/>
      <c r="F417" s="310"/>
      <c r="G417" s="309"/>
      <c r="H417" s="18"/>
      <c r="I417" s="279"/>
      <c r="J417" s="50"/>
      <c r="K417" s="279"/>
      <c r="L417" s="279"/>
      <c r="M417" s="279"/>
      <c r="N417" s="279"/>
      <c r="O417" s="279"/>
      <c r="P417" s="279"/>
      <c r="Q417" s="57"/>
      <c r="R417" s="281"/>
      <c r="S417" s="281"/>
      <c r="T417" s="58"/>
      <c r="U417" s="281"/>
      <c r="V417" s="311"/>
      <c r="W417" s="258"/>
      <c r="X417" s="60"/>
    </row>
    <row r="418" spans="1:24" ht="34.5" customHeight="1">
      <c r="A418" s="286">
        <v>38</v>
      </c>
      <c r="B418" s="308"/>
      <c r="C418" s="16"/>
      <c r="D418" s="15"/>
      <c r="E418" s="253"/>
      <c r="F418" s="310"/>
      <c r="G418" s="309"/>
      <c r="H418" s="18"/>
      <c r="I418" s="279"/>
      <c r="J418" s="50"/>
      <c r="K418" s="279"/>
      <c r="L418" s="279"/>
      <c r="M418" s="279"/>
      <c r="N418" s="279"/>
      <c r="O418" s="279"/>
      <c r="P418" s="279"/>
      <c r="Q418" s="57"/>
      <c r="R418" s="281"/>
      <c r="S418" s="281"/>
      <c r="T418" s="58"/>
      <c r="U418" s="281"/>
      <c r="V418" s="311"/>
      <c r="W418" s="258"/>
      <c r="X418" s="60"/>
    </row>
    <row r="419" spans="1:24" ht="34.5" customHeight="1">
      <c r="A419" s="286">
        <v>39</v>
      </c>
      <c r="B419" s="308"/>
      <c r="C419" s="16"/>
      <c r="D419" s="15"/>
      <c r="E419" s="253"/>
      <c r="F419" s="310"/>
      <c r="G419" s="309"/>
      <c r="H419" s="18"/>
      <c r="I419" s="279"/>
      <c r="J419" s="50"/>
      <c r="K419" s="279"/>
      <c r="L419" s="279"/>
      <c r="M419" s="279"/>
      <c r="N419" s="279"/>
      <c r="O419" s="279"/>
      <c r="P419" s="279"/>
      <c r="Q419" s="57"/>
      <c r="R419" s="281"/>
      <c r="S419" s="281"/>
      <c r="T419" s="58"/>
      <c r="U419" s="281"/>
      <c r="V419" s="311"/>
      <c r="W419" s="258"/>
      <c r="X419" s="60"/>
    </row>
    <row r="420" spans="1:24" ht="34.5" customHeight="1">
      <c r="A420" s="14">
        <v>40</v>
      </c>
      <c r="B420" s="308"/>
      <c r="C420" s="16"/>
      <c r="D420" s="15"/>
      <c r="E420" s="253"/>
      <c r="F420" s="310"/>
      <c r="G420" s="309"/>
      <c r="H420" s="18"/>
      <c r="I420" s="279"/>
      <c r="J420" s="50"/>
      <c r="K420" s="279"/>
      <c r="L420" s="279"/>
      <c r="M420" s="279"/>
      <c r="N420" s="279"/>
      <c r="O420" s="279"/>
      <c r="P420" s="279"/>
      <c r="Q420" s="57"/>
      <c r="R420" s="281"/>
      <c r="S420" s="281"/>
      <c r="T420" s="58"/>
      <c r="U420" s="281"/>
      <c r="V420" s="311"/>
      <c r="W420" s="258"/>
      <c r="X420" s="60"/>
    </row>
    <row r="421" spans="1:24" ht="34.5" customHeight="1">
      <c r="A421" s="286">
        <v>41</v>
      </c>
      <c r="B421" s="308"/>
      <c r="C421" s="16"/>
      <c r="D421" s="15"/>
      <c r="E421" s="253"/>
      <c r="F421" s="310"/>
      <c r="G421" s="309"/>
      <c r="H421" s="18"/>
      <c r="I421" s="279"/>
      <c r="J421" s="50"/>
      <c r="K421" s="279"/>
      <c r="L421" s="279"/>
      <c r="M421" s="279"/>
      <c r="N421" s="279"/>
      <c r="O421" s="279"/>
      <c r="P421" s="279"/>
      <c r="Q421" s="57"/>
      <c r="R421" s="281"/>
      <c r="S421" s="281"/>
      <c r="T421" s="58"/>
      <c r="U421" s="281"/>
      <c r="V421" s="311"/>
      <c r="W421" s="258"/>
      <c r="X421" s="60"/>
    </row>
    <row r="422" spans="1:24" ht="34.5" customHeight="1">
      <c r="A422" s="286">
        <v>42</v>
      </c>
      <c r="B422" s="308"/>
      <c r="C422" s="16"/>
      <c r="D422" s="15"/>
      <c r="E422" s="253"/>
      <c r="F422" s="310"/>
      <c r="G422" s="309"/>
      <c r="H422" s="18"/>
      <c r="I422" s="279"/>
      <c r="J422" s="50"/>
      <c r="K422" s="279"/>
      <c r="L422" s="279"/>
      <c r="M422" s="279"/>
      <c r="N422" s="279"/>
      <c r="O422" s="279"/>
      <c r="P422" s="279"/>
      <c r="Q422" s="57"/>
      <c r="R422" s="281"/>
      <c r="S422" s="281"/>
      <c r="T422" s="58"/>
      <c r="U422" s="281"/>
      <c r="V422" s="311"/>
      <c r="W422" s="258"/>
      <c r="X422" s="60"/>
    </row>
    <row r="423" spans="1:24" ht="34.5" customHeight="1">
      <c r="A423" s="14">
        <v>43</v>
      </c>
      <c r="B423" s="308"/>
      <c r="C423" s="16"/>
      <c r="D423" s="15"/>
      <c r="E423" s="253"/>
      <c r="F423" s="310"/>
      <c r="G423" s="309"/>
      <c r="H423" s="18"/>
      <c r="I423" s="279"/>
      <c r="J423" s="50"/>
      <c r="K423" s="279"/>
      <c r="L423" s="279"/>
      <c r="M423" s="279"/>
      <c r="N423" s="279"/>
      <c r="O423" s="279"/>
      <c r="P423" s="279"/>
      <c r="Q423" s="57"/>
      <c r="R423" s="281"/>
      <c r="S423" s="281"/>
      <c r="T423" s="58"/>
      <c r="U423" s="281"/>
      <c r="V423" s="311"/>
      <c r="W423" s="258"/>
      <c r="X423" s="60"/>
    </row>
    <row r="424" spans="1:24" ht="34.5" customHeight="1">
      <c r="A424" s="286">
        <v>44</v>
      </c>
      <c r="B424" s="308"/>
      <c r="C424" s="16"/>
      <c r="D424" s="15"/>
      <c r="E424" s="253"/>
      <c r="F424" s="310"/>
      <c r="G424" s="309"/>
      <c r="H424" s="18"/>
      <c r="I424" s="279"/>
      <c r="J424" s="50"/>
      <c r="K424" s="279"/>
      <c r="L424" s="279"/>
      <c r="M424" s="279"/>
      <c r="N424" s="279"/>
      <c r="O424" s="279"/>
      <c r="P424" s="279"/>
      <c r="Q424" s="57"/>
      <c r="R424" s="281"/>
      <c r="S424" s="281"/>
      <c r="T424" s="58"/>
      <c r="U424" s="281"/>
      <c r="V424" s="311"/>
      <c r="W424" s="258"/>
      <c r="X424" s="60"/>
    </row>
    <row r="425" spans="1:24" ht="34.5" customHeight="1">
      <c r="A425" s="286">
        <v>45</v>
      </c>
      <c r="B425" s="308"/>
      <c r="C425" s="16"/>
      <c r="D425" s="15"/>
      <c r="E425" s="253"/>
      <c r="F425" s="310"/>
      <c r="G425" s="309"/>
      <c r="H425" s="18"/>
      <c r="I425" s="279"/>
      <c r="J425" s="50"/>
      <c r="K425" s="279"/>
      <c r="L425" s="279"/>
      <c r="M425" s="279"/>
      <c r="N425" s="279"/>
      <c r="O425" s="279"/>
      <c r="P425" s="279"/>
      <c r="Q425" s="57"/>
      <c r="R425" s="281"/>
      <c r="S425" s="281"/>
      <c r="T425" s="58"/>
      <c r="U425" s="281"/>
      <c r="V425" s="311"/>
      <c r="W425" s="258"/>
      <c r="X425" s="60"/>
    </row>
    <row r="426" spans="1:24" ht="34.5" customHeight="1">
      <c r="A426" s="14">
        <v>46</v>
      </c>
      <c r="B426" s="308"/>
      <c r="C426" s="16"/>
      <c r="D426" s="15"/>
      <c r="E426" s="253"/>
      <c r="F426" s="310"/>
      <c r="G426" s="309"/>
      <c r="H426" s="18"/>
      <c r="I426" s="279"/>
      <c r="J426" s="50"/>
      <c r="K426" s="279"/>
      <c r="L426" s="279"/>
      <c r="M426" s="279"/>
      <c r="N426" s="279"/>
      <c r="O426" s="279"/>
      <c r="P426" s="279"/>
      <c r="Q426" s="57"/>
      <c r="R426" s="281"/>
      <c r="S426" s="281"/>
      <c r="T426" s="58"/>
      <c r="U426" s="281"/>
      <c r="V426" s="311"/>
      <c r="W426" s="258"/>
      <c r="X426" s="60"/>
    </row>
    <row r="427" spans="1:24" ht="34.5" customHeight="1">
      <c r="A427" s="286">
        <v>47</v>
      </c>
      <c r="B427" s="308"/>
      <c r="C427" s="16"/>
      <c r="D427" s="15"/>
      <c r="E427" s="253"/>
      <c r="F427" s="310"/>
      <c r="G427" s="309"/>
      <c r="H427" s="18"/>
      <c r="I427" s="279"/>
      <c r="J427" s="50"/>
      <c r="K427" s="279"/>
      <c r="L427" s="279"/>
      <c r="M427" s="279"/>
      <c r="N427" s="279"/>
      <c r="O427" s="279"/>
      <c r="P427" s="279"/>
      <c r="Q427" s="57"/>
      <c r="R427" s="281"/>
      <c r="S427" s="281"/>
      <c r="T427" s="58"/>
      <c r="U427" s="281"/>
      <c r="V427" s="311"/>
      <c r="W427" s="258"/>
      <c r="X427" s="60"/>
    </row>
    <row r="428" spans="1:24" ht="34.5" customHeight="1">
      <c r="A428" s="286">
        <v>48</v>
      </c>
      <c r="B428" s="308"/>
      <c r="C428" s="16"/>
      <c r="D428" s="15"/>
      <c r="E428" s="253"/>
      <c r="F428" s="310"/>
      <c r="G428" s="309"/>
      <c r="H428" s="18"/>
      <c r="I428" s="279"/>
      <c r="J428" s="50"/>
      <c r="K428" s="279"/>
      <c r="L428" s="279"/>
      <c r="M428" s="279"/>
      <c r="N428" s="279"/>
      <c r="O428" s="279"/>
      <c r="P428" s="279"/>
      <c r="Q428" s="57"/>
      <c r="R428" s="281"/>
      <c r="S428" s="281"/>
      <c r="T428" s="58"/>
      <c r="U428" s="281"/>
      <c r="V428" s="311"/>
      <c r="W428" s="258"/>
      <c r="X428" s="60"/>
    </row>
    <row r="429" spans="1:24" ht="34.5" customHeight="1">
      <c r="A429" s="14">
        <v>49</v>
      </c>
      <c r="B429" s="308"/>
      <c r="C429" s="16"/>
      <c r="D429" s="15"/>
      <c r="E429" s="253"/>
      <c r="F429" s="310"/>
      <c r="G429" s="309"/>
      <c r="H429" s="18"/>
      <c r="I429" s="279"/>
      <c r="J429" s="50"/>
      <c r="K429" s="279"/>
      <c r="L429" s="279"/>
      <c r="M429" s="279"/>
      <c r="N429" s="279"/>
      <c r="O429" s="279"/>
      <c r="P429" s="279"/>
      <c r="Q429" s="57"/>
      <c r="R429" s="281"/>
      <c r="S429" s="281"/>
      <c r="T429" s="58"/>
      <c r="U429" s="281"/>
      <c r="V429" s="311"/>
      <c r="W429" s="258"/>
      <c r="X429" s="60"/>
    </row>
    <row r="430" spans="1:24" ht="34.5" customHeight="1">
      <c r="A430" s="286">
        <v>50</v>
      </c>
      <c r="B430" s="308"/>
      <c r="C430" s="16"/>
      <c r="D430" s="15"/>
      <c r="E430" s="253"/>
      <c r="F430" s="310"/>
      <c r="G430" s="309"/>
      <c r="H430" s="18"/>
      <c r="I430" s="279"/>
      <c r="J430" s="50"/>
      <c r="K430" s="279"/>
      <c r="L430" s="279"/>
      <c r="M430" s="279"/>
      <c r="N430" s="279"/>
      <c r="O430" s="279"/>
      <c r="P430" s="279"/>
      <c r="Q430" s="57"/>
      <c r="R430" s="281"/>
      <c r="S430" s="281"/>
      <c r="T430" s="58"/>
      <c r="U430" s="281"/>
      <c r="V430" s="311"/>
      <c r="W430" s="258"/>
      <c r="X430" s="60"/>
    </row>
    <row r="431" spans="1:24" ht="34.5" customHeight="1">
      <c r="A431" s="286">
        <v>51</v>
      </c>
      <c r="B431" s="308"/>
      <c r="C431" s="16"/>
      <c r="D431" s="15"/>
      <c r="E431" s="253"/>
      <c r="F431" s="310"/>
      <c r="G431" s="309"/>
      <c r="H431" s="18"/>
      <c r="I431" s="279"/>
      <c r="J431" s="50"/>
      <c r="K431" s="279"/>
      <c r="L431" s="279"/>
      <c r="M431" s="279"/>
      <c r="N431" s="279"/>
      <c r="O431" s="279"/>
      <c r="P431" s="279"/>
      <c r="Q431" s="57"/>
      <c r="R431" s="281"/>
      <c r="S431" s="281"/>
      <c r="T431" s="58"/>
      <c r="U431" s="281"/>
      <c r="V431" s="311"/>
      <c r="W431" s="258"/>
      <c r="X431" s="60"/>
    </row>
    <row r="432" spans="1:24" ht="34.5" customHeight="1">
      <c r="A432" s="14">
        <v>52</v>
      </c>
      <c r="B432" s="308"/>
      <c r="C432" s="16"/>
      <c r="D432" s="15"/>
      <c r="E432" s="253"/>
      <c r="F432" s="310"/>
      <c r="G432" s="309"/>
      <c r="H432" s="18"/>
      <c r="I432" s="279"/>
      <c r="J432" s="50"/>
      <c r="K432" s="279"/>
      <c r="L432" s="279"/>
      <c r="M432" s="279"/>
      <c r="N432" s="279"/>
      <c r="O432" s="279"/>
      <c r="P432" s="279"/>
      <c r="Q432" s="57"/>
      <c r="R432" s="281"/>
      <c r="S432" s="281"/>
      <c r="T432" s="58"/>
      <c r="U432" s="281"/>
      <c r="V432" s="311"/>
      <c r="W432" s="258"/>
      <c r="X432" s="60"/>
    </row>
    <row r="433" spans="1:24" ht="34.5" customHeight="1">
      <c r="A433" s="286">
        <v>53</v>
      </c>
      <c r="B433" s="308"/>
      <c r="C433" s="16"/>
      <c r="D433" s="15"/>
      <c r="E433" s="253"/>
      <c r="F433" s="310"/>
      <c r="G433" s="309"/>
      <c r="H433" s="18"/>
      <c r="I433" s="279"/>
      <c r="J433" s="50"/>
      <c r="K433" s="279"/>
      <c r="L433" s="279"/>
      <c r="M433" s="279"/>
      <c r="N433" s="279"/>
      <c r="O433" s="279"/>
      <c r="P433" s="279"/>
      <c r="Q433" s="57"/>
      <c r="R433" s="281"/>
      <c r="S433" s="281"/>
      <c r="T433" s="58"/>
      <c r="U433" s="281"/>
      <c r="V433" s="311"/>
      <c r="W433" s="258"/>
      <c r="X433" s="60"/>
    </row>
    <row r="434" spans="1:24" ht="34.5" customHeight="1">
      <c r="A434" s="286">
        <v>54</v>
      </c>
      <c r="B434" s="308"/>
      <c r="C434" s="16"/>
      <c r="D434" s="15"/>
      <c r="E434" s="253"/>
      <c r="F434" s="310"/>
      <c r="G434" s="309"/>
      <c r="H434" s="18"/>
      <c r="I434" s="279"/>
      <c r="J434" s="50"/>
      <c r="K434" s="279"/>
      <c r="L434" s="279"/>
      <c r="M434" s="279"/>
      <c r="N434" s="279"/>
      <c r="O434" s="279"/>
      <c r="P434" s="279"/>
      <c r="Q434" s="57"/>
      <c r="R434" s="281"/>
      <c r="S434" s="281"/>
      <c r="T434" s="58"/>
      <c r="U434" s="281"/>
      <c r="V434" s="311"/>
      <c r="W434" s="258"/>
      <c r="X434" s="60"/>
    </row>
    <row r="435" spans="1:24" ht="34.5" customHeight="1">
      <c r="A435" s="14">
        <v>55</v>
      </c>
      <c r="B435" s="308"/>
      <c r="C435" s="16"/>
      <c r="D435" s="15"/>
      <c r="E435" s="253"/>
      <c r="F435" s="310"/>
      <c r="G435" s="309"/>
      <c r="H435" s="18"/>
      <c r="I435" s="279"/>
      <c r="J435" s="50"/>
      <c r="K435" s="279"/>
      <c r="L435" s="279"/>
      <c r="M435" s="279"/>
      <c r="N435" s="279"/>
      <c r="O435" s="279"/>
      <c r="P435" s="279"/>
      <c r="Q435" s="57"/>
      <c r="R435" s="281"/>
      <c r="S435" s="281"/>
      <c r="T435" s="58"/>
      <c r="U435" s="281"/>
      <c r="V435" s="311"/>
      <c r="W435" s="258"/>
      <c r="X435" s="60"/>
    </row>
    <row r="436" spans="1:24" ht="34.5" customHeight="1">
      <c r="A436" s="286">
        <v>56</v>
      </c>
      <c r="B436" s="308"/>
      <c r="C436" s="16"/>
      <c r="D436" s="15"/>
      <c r="E436" s="253"/>
      <c r="F436" s="310"/>
      <c r="G436" s="309"/>
      <c r="H436" s="18"/>
      <c r="I436" s="279"/>
      <c r="J436" s="50"/>
      <c r="K436" s="279"/>
      <c r="L436" s="279"/>
      <c r="M436" s="279"/>
      <c r="N436" s="279"/>
      <c r="O436" s="279"/>
      <c r="P436" s="279"/>
      <c r="Q436" s="57"/>
      <c r="R436" s="281"/>
      <c r="S436" s="281"/>
      <c r="T436" s="58"/>
      <c r="U436" s="281"/>
      <c r="V436" s="311"/>
      <c r="W436" s="258"/>
      <c r="X436" s="60"/>
    </row>
    <row r="437" spans="1:24" ht="34.5" customHeight="1">
      <c r="A437" s="286">
        <v>57</v>
      </c>
      <c r="B437" s="308"/>
      <c r="C437" s="16"/>
      <c r="D437" s="15"/>
      <c r="E437" s="253"/>
      <c r="F437" s="310"/>
      <c r="G437" s="309"/>
      <c r="H437" s="18"/>
      <c r="I437" s="279"/>
      <c r="J437" s="50"/>
      <c r="K437" s="279"/>
      <c r="L437" s="279"/>
      <c r="M437" s="279"/>
      <c r="N437" s="279"/>
      <c r="O437" s="279"/>
      <c r="P437" s="279"/>
      <c r="Q437" s="57"/>
      <c r="R437" s="281"/>
      <c r="S437" s="281"/>
      <c r="T437" s="58"/>
      <c r="U437" s="281"/>
      <c r="V437" s="311"/>
      <c r="W437" s="258"/>
      <c r="X437" s="60"/>
    </row>
    <row r="438" spans="1:24" ht="34.5" customHeight="1">
      <c r="A438" s="14">
        <v>58</v>
      </c>
      <c r="B438" s="308"/>
      <c r="C438" s="16"/>
      <c r="D438" s="15"/>
      <c r="E438" s="253"/>
      <c r="F438" s="310"/>
      <c r="G438" s="309"/>
      <c r="H438" s="18"/>
      <c r="I438" s="279"/>
      <c r="J438" s="50"/>
      <c r="K438" s="279"/>
      <c r="L438" s="279"/>
      <c r="M438" s="279"/>
      <c r="N438" s="279"/>
      <c r="O438" s="279"/>
      <c r="P438" s="279"/>
      <c r="Q438" s="57"/>
      <c r="R438" s="281"/>
      <c r="S438" s="281"/>
      <c r="T438" s="58"/>
      <c r="U438" s="281"/>
      <c r="V438" s="311"/>
      <c r="W438" s="258"/>
      <c r="X438" s="60"/>
    </row>
    <row r="439" spans="1:24" ht="34.5" customHeight="1">
      <c r="A439" s="286">
        <v>59</v>
      </c>
      <c r="B439" s="308"/>
      <c r="C439" s="16"/>
      <c r="D439" s="15"/>
      <c r="E439" s="253"/>
      <c r="F439" s="310"/>
      <c r="G439" s="309"/>
      <c r="H439" s="18"/>
      <c r="I439" s="279"/>
      <c r="J439" s="50"/>
      <c r="K439" s="279"/>
      <c r="L439" s="279"/>
      <c r="M439" s="279"/>
      <c r="N439" s="279"/>
      <c r="O439" s="279"/>
      <c r="P439" s="279"/>
      <c r="Q439" s="57"/>
      <c r="R439" s="281"/>
      <c r="S439" s="281"/>
      <c r="T439" s="58"/>
      <c r="U439" s="281"/>
      <c r="V439" s="311"/>
      <c r="W439" s="258"/>
      <c r="X439" s="60"/>
    </row>
    <row r="440" spans="1:24" ht="34.5" customHeight="1">
      <c r="A440" s="286">
        <v>60</v>
      </c>
      <c r="B440" s="308"/>
      <c r="C440" s="16"/>
      <c r="D440" s="15"/>
      <c r="E440" s="253"/>
      <c r="F440" s="310"/>
      <c r="G440" s="309"/>
      <c r="H440" s="18"/>
      <c r="I440" s="279"/>
      <c r="J440" s="50"/>
      <c r="K440" s="279"/>
      <c r="L440" s="279"/>
      <c r="M440" s="279"/>
      <c r="N440" s="279"/>
      <c r="O440" s="279"/>
      <c r="P440" s="279"/>
      <c r="Q440" s="57"/>
      <c r="R440" s="281"/>
      <c r="S440" s="281"/>
      <c r="T440" s="58"/>
      <c r="U440" s="281"/>
      <c r="V440" s="311"/>
      <c r="W440" s="258"/>
      <c r="X440" s="60"/>
    </row>
    <row r="441" spans="1:24" ht="34.5" customHeight="1">
      <c r="A441" s="14">
        <v>61</v>
      </c>
      <c r="B441" s="308"/>
      <c r="C441" s="16"/>
      <c r="D441" s="15"/>
      <c r="E441" s="253"/>
      <c r="F441" s="310"/>
      <c r="G441" s="309"/>
      <c r="H441" s="18"/>
      <c r="I441" s="279"/>
      <c r="J441" s="50"/>
      <c r="K441" s="279"/>
      <c r="L441" s="279"/>
      <c r="M441" s="279"/>
      <c r="N441" s="279"/>
      <c r="O441" s="279"/>
      <c r="P441" s="279"/>
      <c r="Q441" s="57"/>
      <c r="R441" s="281"/>
      <c r="S441" s="281"/>
      <c r="T441" s="58"/>
      <c r="U441" s="281"/>
      <c r="V441" s="311"/>
      <c r="W441" s="258"/>
      <c r="X441" s="60"/>
    </row>
    <row r="442" spans="1:24" ht="34.5" customHeight="1">
      <c r="A442" s="286">
        <v>62</v>
      </c>
      <c r="B442" s="308"/>
      <c r="C442" s="16"/>
      <c r="D442" s="15"/>
      <c r="E442" s="253"/>
      <c r="F442" s="310"/>
      <c r="G442" s="309"/>
      <c r="H442" s="18"/>
      <c r="I442" s="279"/>
      <c r="J442" s="50"/>
      <c r="K442" s="279"/>
      <c r="L442" s="279"/>
      <c r="M442" s="279"/>
      <c r="N442" s="279"/>
      <c r="O442" s="279"/>
      <c r="P442" s="279"/>
      <c r="Q442" s="57"/>
      <c r="R442" s="281"/>
      <c r="S442" s="281"/>
      <c r="T442" s="58"/>
      <c r="U442" s="281"/>
      <c r="V442" s="311"/>
      <c r="W442" s="258"/>
      <c r="X442" s="60"/>
    </row>
    <row r="443" spans="1:24" ht="34.5" customHeight="1">
      <c r="A443" s="286">
        <v>63</v>
      </c>
      <c r="B443" s="308"/>
      <c r="C443" s="16"/>
      <c r="D443" s="15"/>
      <c r="E443" s="253"/>
      <c r="F443" s="310"/>
      <c r="G443" s="309"/>
      <c r="H443" s="18"/>
      <c r="I443" s="279"/>
      <c r="J443" s="50"/>
      <c r="K443" s="279"/>
      <c r="L443" s="279"/>
      <c r="M443" s="279"/>
      <c r="N443" s="279"/>
      <c r="O443" s="279"/>
      <c r="P443" s="279"/>
      <c r="Q443" s="57"/>
      <c r="R443" s="281"/>
      <c r="S443" s="281"/>
      <c r="T443" s="58"/>
      <c r="U443" s="281"/>
      <c r="V443" s="311"/>
      <c r="W443" s="258"/>
      <c r="X443" s="60"/>
    </row>
    <row r="444" spans="1:24" ht="34.5" customHeight="1">
      <c r="A444" s="14">
        <v>64</v>
      </c>
      <c r="B444" s="308"/>
      <c r="C444" s="16"/>
      <c r="D444" s="15"/>
      <c r="E444" s="253"/>
      <c r="F444" s="310"/>
      <c r="G444" s="309"/>
      <c r="H444" s="18"/>
      <c r="I444" s="279"/>
      <c r="J444" s="50"/>
      <c r="K444" s="279"/>
      <c r="L444" s="279"/>
      <c r="M444" s="279"/>
      <c r="N444" s="279"/>
      <c r="O444" s="279"/>
      <c r="P444" s="279"/>
      <c r="Q444" s="57"/>
      <c r="R444" s="281"/>
      <c r="S444" s="281"/>
      <c r="T444" s="58"/>
      <c r="U444" s="281"/>
      <c r="V444" s="311"/>
      <c r="W444" s="258"/>
      <c r="X444" s="60"/>
    </row>
    <row r="445" spans="1:24" ht="34.5" customHeight="1">
      <c r="A445" s="286">
        <v>65</v>
      </c>
      <c r="B445" s="308"/>
      <c r="C445" s="16"/>
      <c r="D445" s="15"/>
      <c r="E445" s="253"/>
      <c r="F445" s="310"/>
      <c r="G445" s="309"/>
      <c r="H445" s="18"/>
      <c r="I445" s="279"/>
      <c r="J445" s="50"/>
      <c r="K445" s="279"/>
      <c r="L445" s="279"/>
      <c r="M445" s="279"/>
      <c r="N445" s="279"/>
      <c r="O445" s="279"/>
      <c r="P445" s="279"/>
      <c r="Q445" s="57"/>
      <c r="R445" s="281"/>
      <c r="S445" s="281"/>
      <c r="T445" s="58"/>
      <c r="U445" s="281"/>
      <c r="V445" s="311"/>
      <c r="W445" s="258"/>
      <c r="X445" s="60"/>
    </row>
    <row r="446" spans="1:24" ht="34.5" customHeight="1">
      <c r="A446" s="286">
        <v>66</v>
      </c>
      <c r="B446" s="308"/>
      <c r="C446" s="16"/>
      <c r="D446" s="15"/>
      <c r="E446" s="253"/>
      <c r="F446" s="310"/>
      <c r="G446" s="309"/>
      <c r="H446" s="18"/>
      <c r="I446" s="279"/>
      <c r="J446" s="50"/>
      <c r="K446" s="279"/>
      <c r="L446" s="279"/>
      <c r="M446" s="279"/>
      <c r="N446" s="279"/>
      <c r="O446" s="279"/>
      <c r="P446" s="279"/>
      <c r="Q446" s="57"/>
      <c r="R446" s="281"/>
      <c r="S446" s="281"/>
      <c r="T446" s="58"/>
      <c r="U446" s="281"/>
      <c r="V446" s="311"/>
      <c r="W446" s="258"/>
      <c r="X446" s="60"/>
    </row>
    <row r="447" spans="1:24" ht="34.5" customHeight="1">
      <c r="A447" s="14">
        <v>67</v>
      </c>
      <c r="B447" s="308"/>
      <c r="C447" s="16"/>
      <c r="D447" s="15"/>
      <c r="E447" s="253"/>
      <c r="F447" s="310"/>
      <c r="G447" s="309"/>
      <c r="H447" s="18"/>
      <c r="I447" s="279"/>
      <c r="J447" s="50"/>
      <c r="K447" s="279"/>
      <c r="L447" s="279"/>
      <c r="M447" s="279"/>
      <c r="N447" s="279"/>
      <c r="O447" s="279"/>
      <c r="P447" s="279"/>
      <c r="Q447" s="57"/>
      <c r="R447" s="281"/>
      <c r="S447" s="281"/>
      <c r="T447" s="58"/>
      <c r="U447" s="281"/>
      <c r="V447" s="311"/>
      <c r="W447" s="258"/>
      <c r="X447" s="60"/>
    </row>
    <row r="448" spans="1:24" ht="34.5" customHeight="1">
      <c r="A448" s="286">
        <v>68</v>
      </c>
      <c r="B448" s="308"/>
      <c r="C448" s="16"/>
      <c r="D448" s="15"/>
      <c r="E448" s="253"/>
      <c r="F448" s="310"/>
      <c r="G448" s="309"/>
      <c r="H448" s="18"/>
      <c r="I448" s="279"/>
      <c r="J448" s="50"/>
      <c r="K448" s="279"/>
      <c r="L448" s="279"/>
      <c r="M448" s="279"/>
      <c r="N448" s="279"/>
      <c r="O448" s="279"/>
      <c r="P448" s="279"/>
      <c r="Q448" s="57"/>
      <c r="R448" s="281"/>
      <c r="S448" s="281"/>
      <c r="T448" s="58"/>
      <c r="U448" s="281"/>
      <c r="V448" s="311"/>
      <c r="W448" s="258"/>
      <c r="X448" s="60"/>
    </row>
    <row r="449" spans="1:24" ht="34.5" customHeight="1">
      <c r="A449" s="286">
        <v>69</v>
      </c>
      <c r="B449" s="308"/>
      <c r="C449" s="16"/>
      <c r="D449" s="15"/>
      <c r="E449" s="253"/>
      <c r="F449" s="310"/>
      <c r="G449" s="309"/>
      <c r="H449" s="18"/>
      <c r="I449" s="279"/>
      <c r="J449" s="50"/>
      <c r="K449" s="279"/>
      <c r="L449" s="279"/>
      <c r="M449" s="279"/>
      <c r="N449" s="279"/>
      <c r="O449" s="279"/>
      <c r="P449" s="279"/>
      <c r="Q449" s="57"/>
      <c r="R449" s="281"/>
      <c r="S449" s="281"/>
      <c r="T449" s="58"/>
      <c r="U449" s="281"/>
      <c r="V449" s="311"/>
      <c r="W449" s="258"/>
      <c r="X449" s="60"/>
    </row>
    <row r="450" spans="1:24" ht="34.5" customHeight="1">
      <c r="A450" s="14">
        <v>70</v>
      </c>
      <c r="B450" s="308"/>
      <c r="C450" s="16"/>
      <c r="D450" s="15"/>
      <c r="E450" s="253"/>
      <c r="F450" s="310"/>
      <c r="G450" s="309"/>
      <c r="H450" s="18"/>
      <c r="I450" s="279"/>
      <c r="J450" s="50"/>
      <c r="K450" s="279"/>
      <c r="L450" s="279"/>
      <c r="M450" s="279"/>
      <c r="N450" s="279"/>
      <c r="O450" s="279"/>
      <c r="P450" s="279"/>
      <c r="Q450" s="57"/>
      <c r="R450" s="281"/>
      <c r="S450" s="281"/>
      <c r="T450" s="58"/>
      <c r="U450" s="281"/>
      <c r="V450" s="311"/>
      <c r="W450" s="258"/>
      <c r="X450" s="60"/>
    </row>
    <row r="451" spans="1:24" ht="34.5" customHeight="1">
      <c r="A451" s="286">
        <v>71</v>
      </c>
      <c r="B451" s="308"/>
      <c r="C451" s="16"/>
      <c r="D451" s="15"/>
      <c r="E451" s="253"/>
      <c r="F451" s="310"/>
      <c r="G451" s="309"/>
      <c r="H451" s="18"/>
      <c r="I451" s="279"/>
      <c r="J451" s="50"/>
      <c r="K451" s="279"/>
      <c r="L451" s="279"/>
      <c r="M451" s="279"/>
      <c r="N451" s="279"/>
      <c r="O451" s="279"/>
      <c r="P451" s="279"/>
      <c r="Q451" s="57"/>
      <c r="R451" s="281"/>
      <c r="S451" s="281"/>
      <c r="T451" s="58"/>
      <c r="U451" s="281"/>
      <c r="V451" s="311"/>
      <c r="W451" s="258"/>
      <c r="X451" s="60"/>
    </row>
    <row r="452" spans="1:24" ht="34.5" customHeight="1">
      <c r="A452" s="286">
        <v>72</v>
      </c>
      <c r="B452" s="308"/>
      <c r="C452" s="16"/>
      <c r="D452" s="15"/>
      <c r="E452" s="253"/>
      <c r="F452" s="310"/>
      <c r="G452" s="309"/>
      <c r="H452" s="18"/>
      <c r="I452" s="279"/>
      <c r="J452" s="50"/>
      <c r="K452" s="279"/>
      <c r="L452" s="279"/>
      <c r="M452" s="279"/>
      <c r="N452" s="279"/>
      <c r="O452" s="279"/>
      <c r="P452" s="279"/>
      <c r="Q452" s="57"/>
      <c r="R452" s="281"/>
      <c r="S452" s="281"/>
      <c r="T452" s="58"/>
      <c r="U452" s="281"/>
      <c r="V452" s="311"/>
      <c r="W452" s="258"/>
      <c r="X452" s="60"/>
    </row>
    <row r="453" spans="1:24" ht="34.5" customHeight="1">
      <c r="A453" s="14">
        <v>73</v>
      </c>
      <c r="B453" s="308"/>
      <c r="C453" s="16"/>
      <c r="D453" s="15"/>
      <c r="E453" s="253"/>
      <c r="F453" s="310"/>
      <c r="G453" s="309"/>
      <c r="H453" s="18"/>
      <c r="I453" s="279"/>
      <c r="J453" s="50"/>
      <c r="K453" s="279"/>
      <c r="L453" s="279"/>
      <c r="M453" s="279"/>
      <c r="N453" s="279"/>
      <c r="O453" s="279"/>
      <c r="P453" s="279"/>
      <c r="Q453" s="57"/>
      <c r="R453" s="281"/>
      <c r="S453" s="281"/>
      <c r="T453" s="58"/>
      <c r="U453" s="281"/>
      <c r="V453" s="311"/>
      <c r="W453" s="258"/>
      <c r="X453" s="60"/>
    </row>
    <row r="454" spans="1:24" ht="44.1" customHeight="1">
      <c r="A454" s="14"/>
      <c r="B454" s="19"/>
      <c r="C454" s="20"/>
      <c r="D454" s="19"/>
      <c r="E454" s="20"/>
      <c r="F454" s="17"/>
      <c r="G454" s="21">
        <f>SUM(I454:P454)</f>
        <v>0</v>
      </c>
      <c r="H454" s="21"/>
      <c r="I454" s="51"/>
      <c r="J454" s="51">
        <f>SUM(J381:J453)</f>
        <v>0</v>
      </c>
      <c r="K454" s="51">
        <f>SUM(K327:K453)</f>
        <v>0</v>
      </c>
      <c r="L454" s="51">
        <f>SUM(L327:L453)</f>
        <v>0</v>
      </c>
      <c r="M454" s="51">
        <f>SUM(M381:M453)</f>
        <v>0</v>
      </c>
      <c r="N454" s="51">
        <f>SUM(N327:N453)</f>
        <v>0</v>
      </c>
      <c r="O454" s="51">
        <f>SUM(O327:O453)</f>
        <v>0</v>
      </c>
      <c r="P454" s="51">
        <f>SUM(P327:P453)</f>
        <v>0</v>
      </c>
      <c r="Q454" s="57"/>
      <c r="R454" s="58"/>
      <c r="S454" s="58"/>
      <c r="T454" s="58"/>
      <c r="U454" s="58"/>
      <c r="V454" s="254"/>
      <c r="W454" s="59"/>
      <c r="X454" s="60"/>
    </row>
    <row r="455" spans="1:24" ht="27.75" customHeight="1">
      <c r="A455" s="87" t="s">
        <v>379</v>
      </c>
      <c r="B455" s="88"/>
      <c r="C455" s="88"/>
      <c r="D455" s="88"/>
      <c r="E455" s="88"/>
      <c r="F455" s="88"/>
      <c r="G455" s="88"/>
      <c r="H455" s="88"/>
      <c r="I455" s="88"/>
      <c r="J455" s="88"/>
      <c r="K455" s="88"/>
      <c r="L455" s="88"/>
      <c r="M455" s="88"/>
      <c r="N455" s="88"/>
      <c r="O455" s="88"/>
      <c r="P455" s="89"/>
      <c r="Q455" s="90"/>
      <c r="R455" s="91"/>
      <c r="S455" s="501">
        <f>G505</f>
        <v>0</v>
      </c>
      <c r="T455" s="501"/>
      <c r="U455" s="522" t="s">
        <v>206</v>
      </c>
      <c r="V455" s="522"/>
      <c r="W455" s="92"/>
      <c r="X455" s="92"/>
    </row>
    <row r="456" spans="1:24" ht="27.75" customHeight="1">
      <c r="A456" s="14">
        <v>1</v>
      </c>
      <c r="B456" s="312"/>
      <c r="C456" s="16"/>
      <c r="D456" s="15"/>
      <c r="E456" s="253"/>
      <c r="F456" s="314"/>
      <c r="G456" s="313"/>
      <c r="H456" s="18"/>
      <c r="I456" s="50"/>
      <c r="J456" s="50"/>
      <c r="K456" s="50"/>
      <c r="L456" s="50"/>
      <c r="M456" s="50"/>
      <c r="N456" s="50"/>
      <c r="O456" s="50"/>
      <c r="P456" s="50"/>
      <c r="Q456" s="57"/>
      <c r="R456" s="58"/>
      <c r="S456" s="58"/>
      <c r="T456" s="58"/>
      <c r="U456" s="58"/>
      <c r="V456" s="312"/>
      <c r="W456" s="59"/>
      <c r="X456" s="60"/>
    </row>
    <row r="457" spans="1:24" ht="27.75" customHeight="1">
      <c r="A457" s="14">
        <v>2</v>
      </c>
      <c r="B457" s="312"/>
      <c r="C457" s="16"/>
      <c r="D457" s="15"/>
      <c r="E457" s="253"/>
      <c r="F457" s="314"/>
      <c r="G457" s="313"/>
      <c r="H457" s="18"/>
      <c r="I457" s="50"/>
      <c r="J457" s="50"/>
      <c r="K457" s="50"/>
      <c r="L457" s="50"/>
      <c r="M457" s="50"/>
      <c r="N457" s="50"/>
      <c r="O457" s="50"/>
      <c r="P457" s="50"/>
      <c r="Q457" s="57"/>
      <c r="R457" s="58"/>
      <c r="S457" s="58"/>
      <c r="T457" s="58"/>
      <c r="U457" s="58"/>
      <c r="V457" s="312"/>
      <c r="W457" s="59"/>
      <c r="X457" s="60"/>
    </row>
    <row r="458" spans="1:24" ht="41.45" customHeight="1">
      <c r="A458" s="14">
        <v>3</v>
      </c>
      <c r="B458" s="312"/>
      <c r="C458" s="16"/>
      <c r="D458" s="15"/>
      <c r="E458" s="253"/>
      <c r="F458" s="314"/>
      <c r="G458" s="313"/>
      <c r="H458" s="18"/>
      <c r="I458" s="50"/>
      <c r="J458" s="50"/>
      <c r="K458" s="50"/>
      <c r="L458" s="50"/>
      <c r="M458" s="50"/>
      <c r="N458" s="50"/>
      <c r="O458" s="50"/>
      <c r="P458" s="50"/>
      <c r="Q458" s="57"/>
      <c r="R458" s="58"/>
      <c r="S458" s="58"/>
      <c r="T458" s="58"/>
      <c r="U458" s="58"/>
      <c r="V458" s="312"/>
      <c r="W458" s="59"/>
      <c r="X458" s="60"/>
    </row>
    <row r="459" spans="1:24" ht="39.6" customHeight="1">
      <c r="A459" s="14">
        <v>4</v>
      </c>
      <c r="B459" s="312"/>
      <c r="C459" s="16"/>
      <c r="D459" s="15"/>
      <c r="E459" s="253"/>
      <c r="F459" s="314"/>
      <c r="G459" s="313"/>
      <c r="H459" s="18"/>
      <c r="I459" s="50"/>
      <c r="J459" s="50"/>
      <c r="K459" s="50"/>
      <c r="L459" s="50"/>
      <c r="M459" s="50"/>
      <c r="N459" s="50"/>
      <c r="O459" s="50"/>
      <c r="P459" s="50"/>
      <c r="Q459" s="57"/>
      <c r="R459" s="58"/>
      <c r="S459" s="58"/>
      <c r="T459" s="58"/>
      <c r="U459" s="58"/>
      <c r="V459" s="312"/>
      <c r="W459" s="59"/>
      <c r="X459" s="60"/>
    </row>
    <row r="460" spans="1:24" ht="41.45" customHeight="1">
      <c r="A460" s="14">
        <v>5</v>
      </c>
      <c r="B460" s="312"/>
      <c r="C460" s="16"/>
      <c r="D460" s="15"/>
      <c r="E460" s="253"/>
      <c r="F460" s="314"/>
      <c r="G460" s="313"/>
      <c r="H460" s="18"/>
      <c r="I460" s="50"/>
      <c r="J460" s="50"/>
      <c r="K460" s="50"/>
      <c r="L460" s="50"/>
      <c r="M460" s="50"/>
      <c r="N460" s="50"/>
      <c r="O460" s="50"/>
      <c r="P460" s="50"/>
      <c r="Q460" s="57"/>
      <c r="R460" s="58"/>
      <c r="S460" s="58"/>
      <c r="T460" s="58"/>
      <c r="U460" s="58"/>
      <c r="V460" s="312"/>
      <c r="W460" s="59"/>
      <c r="X460" s="60"/>
    </row>
    <row r="461" spans="1:24" ht="38.1" customHeight="1">
      <c r="A461" s="14">
        <v>6</v>
      </c>
      <c r="B461" s="312"/>
      <c r="C461" s="16"/>
      <c r="D461" s="15"/>
      <c r="E461" s="253"/>
      <c r="F461" s="314"/>
      <c r="G461" s="313"/>
      <c r="H461" s="18"/>
      <c r="I461" s="50"/>
      <c r="J461" s="50"/>
      <c r="K461" s="50"/>
      <c r="L461" s="50"/>
      <c r="M461" s="50"/>
      <c r="N461" s="50"/>
      <c r="O461" s="50"/>
      <c r="P461" s="50"/>
      <c r="Q461" s="57"/>
      <c r="R461" s="58"/>
      <c r="S461" s="58"/>
      <c r="T461" s="58"/>
      <c r="U461" s="58"/>
      <c r="V461" s="312"/>
      <c r="W461" s="59"/>
      <c r="X461" s="60"/>
    </row>
    <row r="462" spans="1:24" ht="27.75" customHeight="1">
      <c r="A462" s="14">
        <v>7</v>
      </c>
      <c r="B462" s="312"/>
      <c r="C462" s="16"/>
      <c r="D462" s="15"/>
      <c r="E462" s="253"/>
      <c r="F462" s="314"/>
      <c r="G462" s="313"/>
      <c r="H462" s="18"/>
      <c r="I462" s="50"/>
      <c r="J462" s="50"/>
      <c r="K462" s="50"/>
      <c r="L462" s="50"/>
      <c r="M462" s="50"/>
      <c r="N462" s="50"/>
      <c r="O462" s="50"/>
      <c r="P462" s="50"/>
      <c r="Q462" s="57"/>
      <c r="R462" s="58"/>
      <c r="S462" s="58"/>
      <c r="T462" s="58"/>
      <c r="U462" s="58"/>
      <c r="V462" s="312"/>
      <c r="W462" s="59"/>
      <c r="X462" s="60"/>
    </row>
    <row r="463" spans="1:24" ht="27.75" customHeight="1">
      <c r="A463" s="14">
        <v>8</v>
      </c>
      <c r="B463" s="312"/>
      <c r="C463" s="16"/>
      <c r="D463" s="15"/>
      <c r="E463" s="253"/>
      <c r="F463" s="314"/>
      <c r="G463" s="313"/>
      <c r="H463" s="18"/>
      <c r="I463" s="50"/>
      <c r="J463" s="50"/>
      <c r="K463" s="50"/>
      <c r="L463" s="50"/>
      <c r="M463" s="50"/>
      <c r="N463" s="50"/>
      <c r="O463" s="50"/>
      <c r="P463" s="50"/>
      <c r="Q463" s="57"/>
      <c r="R463" s="58"/>
      <c r="S463" s="58"/>
      <c r="T463" s="58"/>
      <c r="U463" s="58"/>
      <c r="V463" s="312"/>
      <c r="W463" s="59"/>
      <c r="X463" s="60"/>
    </row>
    <row r="464" spans="1:24" ht="27.75" customHeight="1">
      <c r="A464" s="14">
        <v>9</v>
      </c>
      <c r="B464" s="312"/>
      <c r="C464" s="16"/>
      <c r="D464" s="15"/>
      <c r="E464" s="253"/>
      <c r="F464" s="314"/>
      <c r="G464" s="313"/>
      <c r="H464" s="18"/>
      <c r="I464" s="50"/>
      <c r="J464" s="50"/>
      <c r="K464" s="50"/>
      <c r="L464" s="50"/>
      <c r="M464" s="50"/>
      <c r="N464" s="50"/>
      <c r="O464" s="50"/>
      <c r="P464" s="50"/>
      <c r="Q464" s="57"/>
      <c r="R464" s="58"/>
      <c r="S464" s="58"/>
      <c r="T464" s="58"/>
      <c r="U464" s="58"/>
      <c r="V464" s="312"/>
      <c r="W464" s="59"/>
      <c r="X464" s="60"/>
    </row>
    <row r="465" spans="1:24" ht="36.6" customHeight="1">
      <c r="A465" s="14">
        <v>10</v>
      </c>
      <c r="B465" s="312"/>
      <c r="C465" s="16"/>
      <c r="D465" s="15"/>
      <c r="E465" s="253"/>
      <c r="F465" s="314"/>
      <c r="G465" s="313"/>
      <c r="H465" s="18"/>
      <c r="I465" s="50"/>
      <c r="J465" s="50"/>
      <c r="K465" s="50"/>
      <c r="L465" s="50"/>
      <c r="M465" s="50"/>
      <c r="N465" s="50"/>
      <c r="O465" s="50"/>
      <c r="P465" s="50"/>
      <c r="Q465" s="57"/>
      <c r="R465" s="58"/>
      <c r="S465" s="58"/>
      <c r="T465" s="58"/>
      <c r="U465" s="58"/>
      <c r="V465" s="312"/>
      <c r="W465" s="59"/>
      <c r="X465" s="60"/>
    </row>
    <row r="466" spans="1:24" ht="36.6" customHeight="1">
      <c r="A466" s="14">
        <v>11</v>
      </c>
      <c r="B466" s="312"/>
      <c r="C466" s="16"/>
      <c r="D466" s="15"/>
      <c r="E466" s="253"/>
      <c r="F466" s="314"/>
      <c r="G466" s="313"/>
      <c r="H466" s="18"/>
      <c r="I466" s="50"/>
      <c r="J466" s="50"/>
      <c r="K466" s="50"/>
      <c r="L466" s="50"/>
      <c r="M466" s="50"/>
      <c r="N466" s="50"/>
      <c r="O466" s="50"/>
      <c r="P466" s="50"/>
      <c r="Q466" s="57"/>
      <c r="R466" s="58"/>
      <c r="S466" s="58"/>
      <c r="T466" s="58"/>
      <c r="U466" s="58"/>
      <c r="V466" s="312"/>
      <c r="W466" s="59"/>
      <c r="X466" s="60"/>
    </row>
    <row r="467" spans="1:24" ht="27.75" customHeight="1">
      <c r="A467" s="14">
        <v>12</v>
      </c>
      <c r="B467" s="312"/>
      <c r="C467" s="16"/>
      <c r="D467" s="15"/>
      <c r="E467" s="253"/>
      <c r="F467" s="314"/>
      <c r="G467" s="313"/>
      <c r="H467" s="18"/>
      <c r="I467" s="50"/>
      <c r="J467" s="50"/>
      <c r="K467" s="50"/>
      <c r="L467" s="50"/>
      <c r="M467" s="50"/>
      <c r="N467" s="50"/>
      <c r="O467" s="50"/>
      <c r="P467" s="50"/>
      <c r="Q467" s="57"/>
      <c r="R467" s="58"/>
      <c r="S467" s="58"/>
      <c r="T467" s="58"/>
      <c r="U467" s="58"/>
      <c r="V467" s="312"/>
      <c r="W467" s="59"/>
      <c r="X467" s="60"/>
    </row>
    <row r="468" spans="1:24" ht="27.75" customHeight="1">
      <c r="A468" s="14">
        <v>13</v>
      </c>
      <c r="B468" s="312"/>
      <c r="C468" s="16"/>
      <c r="D468" s="15"/>
      <c r="E468" s="253"/>
      <c r="F468" s="314"/>
      <c r="G468" s="313"/>
      <c r="H468" s="18"/>
      <c r="I468" s="50"/>
      <c r="J468" s="50"/>
      <c r="K468" s="50"/>
      <c r="L468" s="50"/>
      <c r="M468" s="50"/>
      <c r="N468" s="50"/>
      <c r="O468" s="50"/>
      <c r="P468" s="50"/>
      <c r="Q468" s="57"/>
      <c r="R468" s="58"/>
      <c r="S468" s="58"/>
      <c r="T468" s="58"/>
      <c r="U468" s="58"/>
      <c r="V468" s="312"/>
      <c r="W468" s="59"/>
      <c r="X468" s="60"/>
    </row>
    <row r="469" spans="1:24" ht="27.75" customHeight="1">
      <c r="A469" s="285">
        <v>14</v>
      </c>
      <c r="B469" s="312"/>
      <c r="C469" s="16"/>
      <c r="D469" s="15"/>
      <c r="E469" s="253"/>
      <c r="F469" s="314"/>
      <c r="G469" s="313"/>
      <c r="H469" s="18"/>
      <c r="I469" s="50"/>
      <c r="J469" s="50"/>
      <c r="K469" s="50"/>
      <c r="L469" s="50"/>
      <c r="M469" s="50"/>
      <c r="N469" s="50"/>
      <c r="O469" s="50"/>
      <c r="P469" s="50"/>
      <c r="Q469" s="57"/>
      <c r="R469" s="58"/>
      <c r="S469" s="58"/>
      <c r="T469" s="58"/>
      <c r="U469" s="58"/>
      <c r="V469" s="312"/>
      <c r="W469" s="80"/>
      <c r="X469" s="81"/>
    </row>
    <row r="470" spans="1:24" ht="27.75" customHeight="1">
      <c r="A470" s="286">
        <v>15</v>
      </c>
      <c r="B470" s="312"/>
      <c r="C470" s="16"/>
      <c r="D470" s="15"/>
      <c r="E470" s="253"/>
      <c r="F470" s="314"/>
      <c r="G470" s="313"/>
      <c r="H470" s="18"/>
      <c r="I470" s="50"/>
      <c r="J470" s="50"/>
      <c r="K470" s="50"/>
      <c r="L470" s="50"/>
      <c r="M470" s="50"/>
      <c r="N470" s="50"/>
      <c r="O470" s="50"/>
      <c r="P470" s="50"/>
      <c r="Q470" s="280"/>
      <c r="R470" s="58"/>
      <c r="S470" s="58"/>
      <c r="T470" s="58"/>
      <c r="U470" s="58"/>
      <c r="V470" s="312"/>
      <c r="W470" s="258"/>
      <c r="X470" s="259"/>
    </row>
    <row r="471" spans="1:24" ht="27.75" customHeight="1">
      <c r="A471" s="286">
        <v>16</v>
      </c>
      <c r="B471" s="312"/>
      <c r="C471" s="16"/>
      <c r="D471" s="15"/>
      <c r="E471" s="253"/>
      <c r="F471" s="314"/>
      <c r="G471" s="313"/>
      <c r="H471" s="18"/>
      <c r="I471" s="50"/>
      <c r="J471" s="50"/>
      <c r="K471" s="50"/>
      <c r="L471" s="50"/>
      <c r="M471" s="50"/>
      <c r="N471" s="50"/>
      <c r="O471" s="50"/>
      <c r="P471" s="50"/>
      <c r="Q471" s="280"/>
      <c r="R471" s="58"/>
      <c r="S471" s="58"/>
      <c r="T471" s="58"/>
      <c r="U471" s="58"/>
      <c r="V471" s="312"/>
      <c r="W471" s="258"/>
      <c r="X471" s="259"/>
    </row>
    <row r="472" spans="1:24" ht="39.950000000000003" customHeight="1">
      <c r="A472" s="286">
        <v>17</v>
      </c>
      <c r="B472" s="312"/>
      <c r="C472" s="16"/>
      <c r="D472" s="15"/>
      <c r="E472" s="253"/>
      <c r="F472" s="314"/>
      <c r="G472" s="313"/>
      <c r="H472" s="18"/>
      <c r="I472" s="50"/>
      <c r="J472" s="50"/>
      <c r="K472" s="50"/>
      <c r="L472" s="50"/>
      <c r="M472" s="50"/>
      <c r="N472" s="50"/>
      <c r="O472" s="50"/>
      <c r="P472" s="50"/>
      <c r="Q472" s="280"/>
      <c r="R472" s="58"/>
      <c r="S472" s="58"/>
      <c r="T472" s="58"/>
      <c r="U472" s="58"/>
      <c r="V472" s="312"/>
      <c r="W472" s="258"/>
      <c r="X472" s="259"/>
    </row>
    <row r="473" spans="1:24" ht="27.75" customHeight="1">
      <c r="A473" s="286">
        <v>18</v>
      </c>
      <c r="B473" s="312"/>
      <c r="C473" s="16"/>
      <c r="D473" s="15"/>
      <c r="E473" s="253"/>
      <c r="F473" s="314"/>
      <c r="G473" s="313"/>
      <c r="H473" s="18"/>
      <c r="I473" s="50"/>
      <c r="J473" s="50"/>
      <c r="K473" s="50"/>
      <c r="L473" s="50"/>
      <c r="M473" s="50"/>
      <c r="N473" s="50"/>
      <c r="O473" s="50"/>
      <c r="P473" s="50"/>
      <c r="Q473" s="280"/>
      <c r="R473" s="58"/>
      <c r="S473" s="58"/>
      <c r="T473" s="58"/>
      <c r="U473" s="58"/>
      <c r="V473" s="312"/>
      <c r="W473" s="258"/>
      <c r="X473" s="259"/>
    </row>
    <row r="474" spans="1:24" ht="27.75" customHeight="1">
      <c r="A474" s="286">
        <v>19</v>
      </c>
      <c r="B474" s="312"/>
      <c r="C474" s="16"/>
      <c r="D474" s="15"/>
      <c r="E474" s="253"/>
      <c r="F474" s="314"/>
      <c r="G474" s="313"/>
      <c r="H474" s="18"/>
      <c r="I474" s="50"/>
      <c r="J474" s="50"/>
      <c r="K474" s="50"/>
      <c r="L474" s="50"/>
      <c r="M474" s="50"/>
      <c r="N474" s="50"/>
      <c r="O474" s="50"/>
      <c r="P474" s="50"/>
      <c r="Q474" s="280"/>
      <c r="R474" s="58"/>
      <c r="S474" s="58"/>
      <c r="T474" s="58"/>
      <c r="U474" s="58"/>
      <c r="V474" s="312"/>
      <c r="W474" s="258"/>
      <c r="X474" s="259"/>
    </row>
    <row r="475" spans="1:24" ht="27.75" customHeight="1">
      <c r="A475" s="286">
        <v>20</v>
      </c>
      <c r="B475" s="312"/>
      <c r="C475" s="16"/>
      <c r="D475" s="15"/>
      <c r="E475" s="253"/>
      <c r="F475" s="314"/>
      <c r="G475" s="313"/>
      <c r="H475" s="18"/>
      <c r="I475" s="50"/>
      <c r="J475" s="50"/>
      <c r="K475" s="50"/>
      <c r="L475" s="50"/>
      <c r="M475" s="50"/>
      <c r="N475" s="50"/>
      <c r="O475" s="50"/>
      <c r="P475" s="50"/>
      <c r="Q475" s="280"/>
      <c r="R475" s="58"/>
      <c r="S475" s="58"/>
      <c r="T475" s="58"/>
      <c r="U475" s="58"/>
      <c r="V475" s="312"/>
      <c r="W475" s="258"/>
      <c r="X475" s="259"/>
    </row>
    <row r="476" spans="1:24" ht="27.75" customHeight="1">
      <c r="A476" s="286">
        <v>21</v>
      </c>
      <c r="B476" s="312"/>
      <c r="C476" s="16"/>
      <c r="D476" s="15"/>
      <c r="E476" s="253"/>
      <c r="F476" s="314"/>
      <c r="G476" s="313"/>
      <c r="H476" s="18"/>
      <c r="I476" s="50"/>
      <c r="J476" s="50"/>
      <c r="K476" s="50"/>
      <c r="L476" s="50"/>
      <c r="M476" s="50"/>
      <c r="N476" s="50"/>
      <c r="O476" s="50"/>
      <c r="P476" s="50"/>
      <c r="Q476" s="280"/>
      <c r="R476" s="58"/>
      <c r="S476" s="58"/>
      <c r="T476" s="58"/>
      <c r="U476" s="58"/>
      <c r="V476" s="312"/>
      <c r="W476" s="258"/>
      <c r="X476" s="259"/>
    </row>
    <row r="477" spans="1:24" ht="39.6" customHeight="1">
      <c r="A477" s="286">
        <v>22</v>
      </c>
      <c r="B477" s="312"/>
      <c r="C477" s="16"/>
      <c r="D477" s="15"/>
      <c r="E477" s="253"/>
      <c r="F477" s="314"/>
      <c r="G477" s="313"/>
      <c r="H477" s="18"/>
      <c r="I477" s="50"/>
      <c r="J477" s="50"/>
      <c r="K477" s="50"/>
      <c r="L477" s="50"/>
      <c r="M477" s="50"/>
      <c r="N477" s="50"/>
      <c r="O477" s="50"/>
      <c r="P477" s="50"/>
      <c r="Q477" s="280"/>
      <c r="R477" s="58"/>
      <c r="S477" s="58"/>
      <c r="T477" s="58"/>
      <c r="U477" s="58"/>
      <c r="V477" s="312"/>
      <c r="W477" s="258"/>
      <c r="X477" s="259"/>
    </row>
    <row r="478" spans="1:24" ht="27.75" customHeight="1">
      <c r="A478" s="286">
        <v>23</v>
      </c>
      <c r="B478" s="312"/>
      <c r="C478" s="16"/>
      <c r="D478" s="15"/>
      <c r="E478" s="253"/>
      <c r="F478" s="314"/>
      <c r="G478" s="313"/>
      <c r="H478" s="18"/>
      <c r="I478" s="50"/>
      <c r="J478" s="50"/>
      <c r="K478" s="50"/>
      <c r="L478" s="50"/>
      <c r="M478" s="50"/>
      <c r="N478" s="50"/>
      <c r="O478" s="50"/>
      <c r="P478" s="50"/>
      <c r="Q478" s="280"/>
      <c r="R478" s="58"/>
      <c r="S478" s="58"/>
      <c r="T478" s="58"/>
      <c r="U478" s="58"/>
      <c r="V478" s="312"/>
      <c r="W478" s="258"/>
      <c r="X478" s="259"/>
    </row>
    <row r="479" spans="1:24" ht="27.75" customHeight="1">
      <c r="A479" s="286">
        <v>24</v>
      </c>
      <c r="B479" s="312"/>
      <c r="C479" s="16"/>
      <c r="D479" s="15"/>
      <c r="E479" s="253"/>
      <c r="F479" s="314"/>
      <c r="G479" s="313"/>
      <c r="H479" s="18"/>
      <c r="I479" s="50"/>
      <c r="J479" s="50"/>
      <c r="K479" s="50"/>
      <c r="L479" s="50"/>
      <c r="M479" s="50"/>
      <c r="N479" s="50"/>
      <c r="O479" s="50"/>
      <c r="P479" s="50"/>
      <c r="Q479" s="280"/>
      <c r="R479" s="58"/>
      <c r="S479" s="58"/>
      <c r="T479" s="58"/>
      <c r="U479" s="58"/>
      <c r="V479" s="312"/>
      <c r="W479" s="258"/>
      <c r="X479" s="259"/>
    </row>
    <row r="480" spans="1:24" ht="38.450000000000003" customHeight="1">
      <c r="A480" s="286">
        <v>25</v>
      </c>
      <c r="B480" s="312"/>
      <c r="C480" s="16"/>
      <c r="D480" s="15"/>
      <c r="E480" s="253"/>
      <c r="F480" s="314"/>
      <c r="G480" s="313"/>
      <c r="H480" s="18"/>
      <c r="I480" s="50"/>
      <c r="J480" s="50"/>
      <c r="K480" s="50"/>
      <c r="L480" s="50"/>
      <c r="M480" s="50"/>
      <c r="N480" s="50"/>
      <c r="O480" s="50"/>
      <c r="P480" s="50"/>
      <c r="Q480" s="280"/>
      <c r="R480" s="58"/>
      <c r="S480" s="58"/>
      <c r="T480" s="58"/>
      <c r="U480" s="58"/>
      <c r="V480" s="312"/>
      <c r="W480" s="258"/>
      <c r="X480" s="259"/>
    </row>
    <row r="481" spans="1:24" ht="27.75" customHeight="1">
      <c r="A481" s="286">
        <v>26</v>
      </c>
      <c r="B481" s="312"/>
      <c r="C481" s="16"/>
      <c r="D481" s="15"/>
      <c r="E481" s="253"/>
      <c r="F481" s="314"/>
      <c r="G481" s="313"/>
      <c r="H481" s="18"/>
      <c r="I481" s="50"/>
      <c r="J481" s="50"/>
      <c r="K481" s="50"/>
      <c r="L481" s="50"/>
      <c r="M481" s="50"/>
      <c r="N481" s="50"/>
      <c r="O481" s="50"/>
      <c r="P481" s="50"/>
      <c r="Q481" s="280"/>
      <c r="R481" s="58"/>
      <c r="S481" s="58"/>
      <c r="T481" s="58"/>
      <c r="U481" s="58"/>
      <c r="V481" s="312"/>
      <c r="W481" s="258"/>
      <c r="X481" s="259"/>
    </row>
    <row r="482" spans="1:24" ht="27.75" customHeight="1">
      <c r="A482" s="286">
        <v>27</v>
      </c>
      <c r="B482" s="312"/>
      <c r="C482" s="16"/>
      <c r="D482" s="15"/>
      <c r="E482" s="253"/>
      <c r="F482" s="314"/>
      <c r="G482" s="313"/>
      <c r="H482" s="18"/>
      <c r="I482" s="50"/>
      <c r="J482" s="50"/>
      <c r="K482" s="50"/>
      <c r="L482" s="50"/>
      <c r="M482" s="50"/>
      <c r="N482" s="50"/>
      <c r="O482" s="50"/>
      <c r="P482" s="50"/>
      <c r="Q482" s="280"/>
      <c r="R482" s="58"/>
      <c r="S482" s="58"/>
      <c r="T482" s="58"/>
      <c r="U482" s="58"/>
      <c r="V482" s="312"/>
      <c r="W482" s="258"/>
      <c r="X482" s="259"/>
    </row>
    <row r="483" spans="1:24" ht="42" customHeight="1">
      <c r="A483" s="286">
        <v>28</v>
      </c>
      <c r="B483" s="312"/>
      <c r="C483" s="16"/>
      <c r="D483" s="15"/>
      <c r="E483" s="253"/>
      <c r="F483" s="314"/>
      <c r="G483" s="313"/>
      <c r="H483" s="18"/>
      <c r="I483" s="50"/>
      <c r="J483" s="50"/>
      <c r="K483" s="50"/>
      <c r="L483" s="50"/>
      <c r="M483" s="50"/>
      <c r="N483" s="50"/>
      <c r="O483" s="50"/>
      <c r="P483" s="50"/>
      <c r="Q483" s="280"/>
      <c r="R483" s="58"/>
      <c r="S483" s="58"/>
      <c r="T483" s="58"/>
      <c r="U483" s="58"/>
      <c r="V483" s="312"/>
      <c r="W483" s="258"/>
      <c r="X483" s="259"/>
    </row>
    <row r="484" spans="1:24" ht="27.75" customHeight="1">
      <c r="A484" s="286">
        <v>29</v>
      </c>
      <c r="B484" s="312"/>
      <c r="C484" s="16"/>
      <c r="D484" s="15"/>
      <c r="E484" s="253"/>
      <c r="F484" s="314"/>
      <c r="G484" s="313"/>
      <c r="H484" s="18"/>
      <c r="I484" s="50"/>
      <c r="J484" s="50"/>
      <c r="K484" s="50"/>
      <c r="L484" s="50"/>
      <c r="M484" s="50"/>
      <c r="N484" s="50"/>
      <c r="O484" s="50"/>
      <c r="P484" s="50"/>
      <c r="Q484" s="280"/>
      <c r="R484" s="58"/>
      <c r="S484" s="58"/>
      <c r="T484" s="58"/>
      <c r="U484" s="58"/>
      <c r="V484" s="312"/>
      <c r="W484" s="258"/>
      <c r="X484" s="259"/>
    </row>
    <row r="485" spans="1:24" ht="27.75" customHeight="1">
      <c r="A485" s="286">
        <v>30</v>
      </c>
      <c r="B485" s="312"/>
      <c r="C485" s="16"/>
      <c r="D485" s="15"/>
      <c r="E485" s="253"/>
      <c r="F485" s="314"/>
      <c r="G485" s="313"/>
      <c r="H485" s="18"/>
      <c r="I485" s="50"/>
      <c r="J485" s="50"/>
      <c r="K485" s="50"/>
      <c r="L485" s="50"/>
      <c r="M485" s="50"/>
      <c r="N485" s="50"/>
      <c r="O485" s="50"/>
      <c r="P485" s="50"/>
      <c r="Q485" s="280"/>
      <c r="R485" s="58"/>
      <c r="S485" s="58"/>
      <c r="T485" s="58"/>
      <c r="U485" s="58"/>
      <c r="V485" s="312"/>
      <c r="W485" s="258"/>
      <c r="X485" s="259"/>
    </row>
    <row r="486" spans="1:24" ht="27.75" customHeight="1">
      <c r="A486" s="286">
        <v>31</v>
      </c>
      <c r="B486" s="312"/>
      <c r="C486" s="16"/>
      <c r="D486" s="15"/>
      <c r="E486" s="253"/>
      <c r="F486" s="314"/>
      <c r="G486" s="313"/>
      <c r="H486" s="18"/>
      <c r="I486" s="50"/>
      <c r="J486" s="50"/>
      <c r="K486" s="50"/>
      <c r="L486" s="50"/>
      <c r="M486" s="50"/>
      <c r="N486" s="50"/>
      <c r="O486" s="50"/>
      <c r="P486" s="50"/>
      <c r="Q486" s="280"/>
      <c r="R486" s="58"/>
      <c r="S486" s="58"/>
      <c r="T486" s="58"/>
      <c r="U486" s="58"/>
      <c r="V486" s="312"/>
      <c r="W486" s="258"/>
      <c r="X486" s="259"/>
    </row>
    <row r="487" spans="1:24" ht="27.75" customHeight="1">
      <c r="A487" s="286">
        <v>32</v>
      </c>
      <c r="B487" s="312"/>
      <c r="C487" s="16"/>
      <c r="D487" s="15"/>
      <c r="E487" s="253"/>
      <c r="F487" s="314"/>
      <c r="G487" s="313"/>
      <c r="H487" s="18"/>
      <c r="I487" s="50"/>
      <c r="J487" s="50"/>
      <c r="K487" s="50"/>
      <c r="L487" s="50"/>
      <c r="M487" s="50"/>
      <c r="N487" s="50"/>
      <c r="O487" s="50"/>
      <c r="P487" s="50"/>
      <c r="Q487" s="280"/>
      <c r="R487" s="58"/>
      <c r="S487" s="58"/>
      <c r="T487" s="58"/>
      <c r="U487" s="58"/>
      <c r="V487" s="312"/>
      <c r="W487" s="258"/>
      <c r="X487" s="259"/>
    </row>
    <row r="488" spans="1:24" ht="27.75" customHeight="1">
      <c r="A488" s="286">
        <v>33</v>
      </c>
      <c r="B488" s="312"/>
      <c r="C488" s="16"/>
      <c r="D488" s="15"/>
      <c r="E488" s="253"/>
      <c r="F488" s="314"/>
      <c r="G488" s="313"/>
      <c r="H488" s="18"/>
      <c r="I488" s="50"/>
      <c r="J488" s="50"/>
      <c r="K488" s="50"/>
      <c r="L488" s="50"/>
      <c r="M488" s="50"/>
      <c r="N488" s="50"/>
      <c r="O488" s="50"/>
      <c r="P488" s="50"/>
      <c r="Q488" s="280"/>
      <c r="R488" s="58"/>
      <c r="S488" s="58"/>
      <c r="T488" s="58"/>
      <c r="U488" s="58"/>
      <c r="V488" s="312"/>
      <c r="W488" s="258"/>
      <c r="X488" s="259"/>
    </row>
    <row r="489" spans="1:24" ht="40.5" customHeight="1">
      <c r="A489" s="286">
        <v>34</v>
      </c>
      <c r="B489" s="312"/>
      <c r="C489" s="16"/>
      <c r="D489" s="15"/>
      <c r="E489" s="253"/>
      <c r="F489" s="314"/>
      <c r="G489" s="313"/>
      <c r="H489" s="18"/>
      <c r="I489" s="50"/>
      <c r="J489" s="50"/>
      <c r="K489" s="50"/>
      <c r="L489" s="50"/>
      <c r="M489" s="50"/>
      <c r="N489" s="50"/>
      <c r="O489" s="50"/>
      <c r="P489" s="50"/>
      <c r="Q489" s="280"/>
      <c r="R489" s="58"/>
      <c r="S489" s="58"/>
      <c r="T489" s="58"/>
      <c r="U489" s="58"/>
      <c r="V489" s="312"/>
      <c r="W489" s="258"/>
      <c r="X489" s="259"/>
    </row>
    <row r="490" spans="1:24" ht="27.75" customHeight="1">
      <c r="A490" s="286">
        <v>35</v>
      </c>
      <c r="B490" s="312"/>
      <c r="C490" s="16"/>
      <c r="D490" s="15"/>
      <c r="E490" s="253"/>
      <c r="F490" s="314"/>
      <c r="G490" s="313"/>
      <c r="H490" s="18"/>
      <c r="I490" s="50"/>
      <c r="J490" s="50"/>
      <c r="K490" s="50"/>
      <c r="L490" s="50"/>
      <c r="M490" s="50"/>
      <c r="N490" s="50"/>
      <c r="O490" s="50"/>
      <c r="P490" s="50"/>
      <c r="Q490" s="280"/>
      <c r="R490" s="58"/>
      <c r="S490" s="58"/>
      <c r="T490" s="58"/>
      <c r="U490" s="58"/>
      <c r="V490" s="312"/>
      <c r="W490" s="258"/>
      <c r="X490" s="259"/>
    </row>
    <row r="491" spans="1:24" ht="36.6" customHeight="1">
      <c r="A491" s="286">
        <v>36</v>
      </c>
      <c r="B491" s="312"/>
      <c r="C491" s="16"/>
      <c r="D491" s="15"/>
      <c r="E491" s="253"/>
      <c r="F491" s="314"/>
      <c r="G491" s="313"/>
      <c r="H491" s="18"/>
      <c r="I491" s="50"/>
      <c r="J491" s="50"/>
      <c r="K491" s="50"/>
      <c r="L491" s="50"/>
      <c r="M491" s="50"/>
      <c r="N491" s="50"/>
      <c r="O491" s="50"/>
      <c r="P491" s="50"/>
      <c r="Q491" s="280"/>
      <c r="R491" s="58"/>
      <c r="S491" s="58"/>
      <c r="T491" s="58"/>
      <c r="U491" s="58"/>
      <c r="V491" s="312"/>
      <c r="W491" s="258"/>
      <c r="X491" s="259"/>
    </row>
    <row r="492" spans="1:24" ht="39.6" customHeight="1">
      <c r="A492" s="286">
        <v>37</v>
      </c>
      <c r="B492" s="312"/>
      <c r="C492" s="16"/>
      <c r="D492" s="15"/>
      <c r="E492" s="253"/>
      <c r="F492" s="314"/>
      <c r="G492" s="313"/>
      <c r="H492" s="18"/>
      <c r="I492" s="50"/>
      <c r="J492" s="50"/>
      <c r="K492" s="50"/>
      <c r="L492" s="50"/>
      <c r="M492" s="50"/>
      <c r="N492" s="50"/>
      <c r="O492" s="50"/>
      <c r="P492" s="50"/>
      <c r="Q492" s="280"/>
      <c r="R492" s="58"/>
      <c r="S492" s="58"/>
      <c r="T492" s="58"/>
      <c r="U492" s="58"/>
      <c r="V492" s="312"/>
      <c r="W492" s="258"/>
      <c r="X492" s="259"/>
    </row>
    <row r="493" spans="1:24" ht="38.450000000000003" customHeight="1">
      <c r="A493" s="286">
        <v>38</v>
      </c>
      <c r="B493" s="312"/>
      <c r="C493" s="16"/>
      <c r="D493" s="15"/>
      <c r="E493" s="253"/>
      <c r="F493" s="314"/>
      <c r="G493" s="313"/>
      <c r="H493" s="18"/>
      <c r="I493" s="50"/>
      <c r="J493" s="50"/>
      <c r="K493" s="50"/>
      <c r="L493" s="50"/>
      <c r="M493" s="50"/>
      <c r="N493" s="50"/>
      <c r="O493" s="50"/>
      <c r="P493" s="50"/>
      <c r="Q493" s="280"/>
      <c r="R493" s="58"/>
      <c r="S493" s="58"/>
      <c r="T493" s="58"/>
      <c r="U493" s="58"/>
      <c r="V493" s="312"/>
      <c r="W493" s="258"/>
      <c r="X493" s="259"/>
    </row>
    <row r="494" spans="1:24" ht="36.950000000000003" customHeight="1">
      <c r="A494" s="286">
        <v>39</v>
      </c>
      <c r="B494" s="312"/>
      <c r="C494" s="16"/>
      <c r="D494" s="15"/>
      <c r="E494" s="253"/>
      <c r="F494" s="314"/>
      <c r="G494" s="313"/>
      <c r="H494" s="18"/>
      <c r="I494" s="50"/>
      <c r="J494" s="50"/>
      <c r="K494" s="50"/>
      <c r="L494" s="50"/>
      <c r="M494" s="50"/>
      <c r="N494" s="50"/>
      <c r="O494" s="50"/>
      <c r="P494" s="50"/>
      <c r="Q494" s="280"/>
      <c r="R494" s="58"/>
      <c r="S494" s="58"/>
      <c r="T494" s="58"/>
      <c r="U494" s="58"/>
      <c r="V494" s="312"/>
      <c r="W494" s="258"/>
      <c r="X494" s="259"/>
    </row>
    <row r="495" spans="1:24" ht="27.75" customHeight="1">
      <c r="A495" s="286">
        <v>40</v>
      </c>
      <c r="B495" s="312"/>
      <c r="C495" s="16"/>
      <c r="D495" s="15"/>
      <c r="E495" s="253"/>
      <c r="F495" s="314"/>
      <c r="G495" s="313"/>
      <c r="H495" s="18"/>
      <c r="I495" s="50"/>
      <c r="J495" s="50"/>
      <c r="K495" s="50"/>
      <c r="L495" s="50"/>
      <c r="M495" s="50"/>
      <c r="N495" s="50"/>
      <c r="O495" s="50"/>
      <c r="P495" s="50"/>
      <c r="Q495" s="280"/>
      <c r="R495" s="58"/>
      <c r="S495" s="58"/>
      <c r="T495" s="58"/>
      <c r="U495" s="58"/>
      <c r="V495" s="312"/>
      <c r="W495" s="258"/>
      <c r="X495" s="259"/>
    </row>
    <row r="496" spans="1:24" ht="38.1" customHeight="1">
      <c r="A496" s="286">
        <v>41</v>
      </c>
      <c r="B496" s="312"/>
      <c r="C496" s="16"/>
      <c r="D496" s="15"/>
      <c r="E496" s="253"/>
      <c r="F496" s="314"/>
      <c r="G496" s="313"/>
      <c r="H496" s="18"/>
      <c r="I496" s="50"/>
      <c r="J496" s="50"/>
      <c r="K496" s="50"/>
      <c r="L496" s="50"/>
      <c r="M496" s="50"/>
      <c r="N496" s="50"/>
      <c r="O496" s="50"/>
      <c r="P496" s="50"/>
      <c r="Q496" s="280"/>
      <c r="R496" s="58"/>
      <c r="S496" s="58"/>
      <c r="T496" s="58"/>
      <c r="U496" s="58"/>
      <c r="V496" s="312"/>
      <c r="W496" s="258"/>
      <c r="X496" s="259"/>
    </row>
    <row r="497" spans="1:24" ht="27.75" customHeight="1">
      <c r="A497" s="286">
        <v>42</v>
      </c>
      <c r="B497" s="312"/>
      <c r="C497" s="16"/>
      <c r="D497" s="15"/>
      <c r="E497" s="253"/>
      <c r="F497" s="314"/>
      <c r="G497" s="313"/>
      <c r="H497" s="18"/>
      <c r="I497" s="50"/>
      <c r="J497" s="50"/>
      <c r="K497" s="50"/>
      <c r="L497" s="50"/>
      <c r="M497" s="50"/>
      <c r="N497" s="50"/>
      <c r="O497" s="50"/>
      <c r="P497" s="50"/>
      <c r="Q497" s="280"/>
      <c r="R497" s="58"/>
      <c r="S497" s="58"/>
      <c r="T497" s="58"/>
      <c r="U497" s="58"/>
      <c r="V497" s="312"/>
      <c r="W497" s="258"/>
      <c r="X497" s="259"/>
    </row>
    <row r="498" spans="1:24" ht="27.75" customHeight="1">
      <c r="A498" s="286">
        <v>43</v>
      </c>
      <c r="B498" s="312"/>
      <c r="C498" s="16"/>
      <c r="D498" s="15"/>
      <c r="E498" s="253"/>
      <c r="F498" s="314"/>
      <c r="G498" s="313"/>
      <c r="H498" s="18"/>
      <c r="I498" s="50"/>
      <c r="J498" s="50"/>
      <c r="K498" s="50"/>
      <c r="L498" s="50"/>
      <c r="M498" s="50"/>
      <c r="N498" s="50"/>
      <c r="O498" s="50"/>
      <c r="P498" s="50"/>
      <c r="Q498" s="280"/>
      <c r="R498" s="58"/>
      <c r="S498" s="58"/>
      <c r="T498" s="58"/>
      <c r="U498" s="58"/>
      <c r="V498" s="312"/>
      <c r="W498" s="258"/>
      <c r="X498" s="259"/>
    </row>
    <row r="499" spans="1:24" ht="27.75" customHeight="1">
      <c r="A499" s="286">
        <v>44</v>
      </c>
      <c r="B499" s="312"/>
      <c r="C499" s="16"/>
      <c r="D499" s="15"/>
      <c r="E499" s="253"/>
      <c r="F499" s="314"/>
      <c r="G499" s="313"/>
      <c r="H499" s="18"/>
      <c r="I499" s="50"/>
      <c r="J499" s="50"/>
      <c r="K499" s="50"/>
      <c r="L499" s="50"/>
      <c r="M499" s="50"/>
      <c r="N499" s="50"/>
      <c r="O499" s="50"/>
      <c r="P499" s="50"/>
      <c r="Q499" s="280"/>
      <c r="R499" s="58"/>
      <c r="S499" s="58"/>
      <c r="T499" s="58"/>
      <c r="U499" s="58"/>
      <c r="V499" s="312"/>
      <c r="W499" s="258"/>
      <c r="X499" s="259"/>
    </row>
    <row r="500" spans="1:24" ht="27.75" customHeight="1">
      <c r="A500" s="286">
        <v>45</v>
      </c>
      <c r="B500" s="312"/>
      <c r="C500" s="16"/>
      <c r="D500" s="15"/>
      <c r="E500" s="253"/>
      <c r="F500" s="314"/>
      <c r="G500" s="313"/>
      <c r="H500" s="18"/>
      <c r="I500" s="50"/>
      <c r="J500" s="50"/>
      <c r="K500" s="50"/>
      <c r="L500" s="50"/>
      <c r="M500" s="50"/>
      <c r="N500" s="50"/>
      <c r="O500" s="50"/>
      <c r="P500" s="50"/>
      <c r="Q500" s="280"/>
      <c r="R500" s="58"/>
      <c r="S500" s="58"/>
      <c r="T500" s="58"/>
      <c r="U500" s="58"/>
      <c r="V500" s="312"/>
      <c r="W500" s="258"/>
      <c r="X500" s="259"/>
    </row>
    <row r="501" spans="1:24" ht="27.75" customHeight="1">
      <c r="A501" s="286">
        <v>46</v>
      </c>
      <c r="B501" s="312"/>
      <c r="C501" s="16"/>
      <c r="D501" s="15"/>
      <c r="E501" s="253"/>
      <c r="F501" s="314"/>
      <c r="G501" s="313"/>
      <c r="H501" s="18"/>
      <c r="I501" s="50"/>
      <c r="J501" s="50"/>
      <c r="K501" s="50"/>
      <c r="L501" s="50"/>
      <c r="M501" s="50"/>
      <c r="N501" s="50"/>
      <c r="O501" s="50"/>
      <c r="P501" s="50"/>
      <c r="Q501" s="280"/>
      <c r="R501" s="58"/>
      <c r="S501" s="58"/>
      <c r="T501" s="58"/>
      <c r="U501" s="58"/>
      <c r="V501" s="312"/>
      <c r="W501" s="258"/>
      <c r="X501" s="259"/>
    </row>
    <row r="502" spans="1:24" ht="27.75" customHeight="1">
      <c r="A502" s="286">
        <v>47</v>
      </c>
      <c r="B502" s="312"/>
      <c r="C502" s="16"/>
      <c r="D502" s="15"/>
      <c r="E502" s="253"/>
      <c r="F502" s="314"/>
      <c r="G502" s="313"/>
      <c r="H502" s="18"/>
      <c r="I502" s="50"/>
      <c r="J502" s="50"/>
      <c r="K502" s="50"/>
      <c r="L502" s="50"/>
      <c r="M502" s="50"/>
      <c r="N502" s="50"/>
      <c r="O502" s="50"/>
      <c r="P502" s="50"/>
      <c r="Q502" s="280"/>
      <c r="R502" s="58"/>
      <c r="S502" s="58"/>
      <c r="T502" s="58"/>
      <c r="U502" s="58"/>
      <c r="V502" s="312"/>
      <c r="W502" s="258"/>
      <c r="X502" s="259"/>
    </row>
    <row r="503" spans="1:24" ht="27.75" customHeight="1">
      <c r="A503" s="286">
        <v>48</v>
      </c>
      <c r="B503" s="312"/>
      <c r="C503" s="16"/>
      <c r="D503" s="15"/>
      <c r="E503" s="253"/>
      <c r="F503" s="314"/>
      <c r="G503" s="313"/>
      <c r="H503" s="18"/>
      <c r="I503" s="50"/>
      <c r="J503" s="50"/>
      <c r="K503" s="50"/>
      <c r="L503" s="50"/>
      <c r="M503" s="50"/>
      <c r="N503" s="50"/>
      <c r="O503" s="50"/>
      <c r="P503" s="50"/>
      <c r="Q503" s="280"/>
      <c r="R503" s="58"/>
      <c r="S503" s="58"/>
      <c r="T503" s="58"/>
      <c r="U503" s="58"/>
      <c r="V503" s="312"/>
      <c r="W503" s="258"/>
      <c r="X503" s="259"/>
    </row>
    <row r="504" spans="1:24" ht="27.75" customHeight="1">
      <c r="A504" s="286">
        <v>49</v>
      </c>
      <c r="B504" s="312"/>
      <c r="C504" s="16"/>
      <c r="D504" s="15"/>
      <c r="E504" s="253"/>
      <c r="F504" s="314"/>
      <c r="G504" s="313"/>
      <c r="H504" s="18"/>
      <c r="I504" s="50"/>
      <c r="J504" s="50"/>
      <c r="K504" s="50"/>
      <c r="L504" s="50"/>
      <c r="M504" s="50"/>
      <c r="N504" s="50"/>
      <c r="O504" s="50"/>
      <c r="P504" s="50"/>
      <c r="Q504" s="280"/>
      <c r="R504" s="58"/>
      <c r="S504" s="58"/>
      <c r="T504" s="58"/>
      <c r="U504" s="58"/>
      <c r="V504" s="312"/>
      <c r="W504" s="258"/>
      <c r="X504" s="259"/>
    </row>
    <row r="505" spans="1:24" ht="27.75" customHeight="1">
      <c r="A505" s="286"/>
      <c r="B505" s="288"/>
      <c r="C505" s="289"/>
      <c r="D505" s="288"/>
      <c r="E505" s="289"/>
      <c r="F505" s="287"/>
      <c r="G505" s="290">
        <f>SUM(I505:P505)</f>
        <v>0</v>
      </c>
      <c r="H505" s="290"/>
      <c r="I505" s="291">
        <f t="shared" ref="I505:P505" si="2">SUM(I456:I504)</f>
        <v>0</v>
      </c>
      <c r="J505" s="291">
        <f t="shared" si="2"/>
        <v>0</v>
      </c>
      <c r="K505" s="291">
        <f t="shared" si="2"/>
        <v>0</v>
      </c>
      <c r="L505" s="291">
        <f t="shared" si="2"/>
        <v>0</v>
      </c>
      <c r="M505" s="291">
        <f t="shared" si="2"/>
        <v>0</v>
      </c>
      <c r="N505" s="291">
        <f t="shared" si="2"/>
        <v>0</v>
      </c>
      <c r="O505" s="291">
        <f t="shared" si="2"/>
        <v>0</v>
      </c>
      <c r="P505" s="291">
        <f t="shared" si="2"/>
        <v>0</v>
      </c>
      <c r="Q505" s="280"/>
      <c r="R505" s="281"/>
      <c r="S505" s="281"/>
      <c r="T505" s="281"/>
      <c r="U505" s="281"/>
      <c r="V505" s="292"/>
      <c r="W505" s="258"/>
      <c r="X505" s="259"/>
    </row>
    <row r="506" spans="1:24" ht="27.75" customHeight="1">
      <c r="A506" s="28" t="s">
        <v>237</v>
      </c>
      <c r="B506" s="29"/>
      <c r="C506" s="29"/>
      <c r="D506" s="29"/>
      <c r="E506" s="29"/>
      <c r="F506" s="29"/>
      <c r="G506" s="29"/>
      <c r="H506" s="29"/>
      <c r="I506" s="29"/>
      <c r="J506" s="29"/>
      <c r="K506" s="29"/>
      <c r="L506" s="29"/>
      <c r="M506" s="29"/>
      <c r="N506" s="498" t="s">
        <v>205</v>
      </c>
      <c r="O506" s="498"/>
      <c r="P506" s="498"/>
      <c r="Q506" s="498"/>
      <c r="R506" s="498"/>
      <c r="S506" s="498">
        <f>G510</f>
        <v>0</v>
      </c>
      <c r="T506" s="498"/>
      <c r="U506" s="499" t="s">
        <v>206</v>
      </c>
      <c r="V506" s="499"/>
    </row>
    <row r="507" spans="1:24" ht="27.75" customHeight="1">
      <c r="A507" s="30" t="s">
        <v>207</v>
      </c>
      <c r="B507" s="31" t="s">
        <v>208</v>
      </c>
      <c r="C507" s="31" t="s">
        <v>209</v>
      </c>
      <c r="D507" s="30" t="s">
        <v>211</v>
      </c>
      <c r="E507" s="30" t="s">
        <v>211</v>
      </c>
      <c r="F507" s="31" t="s">
        <v>212</v>
      </c>
      <c r="G507" s="30" t="s">
        <v>213</v>
      </c>
      <c r="H507" s="30" t="s">
        <v>214</v>
      </c>
      <c r="I507" s="52" t="s">
        <v>214</v>
      </c>
      <c r="J507" s="52"/>
      <c r="K507" s="52"/>
      <c r="L507" s="52"/>
      <c r="M507" s="52"/>
      <c r="N507" s="52"/>
      <c r="O507" s="52"/>
      <c r="P507" s="52"/>
      <c r="Q507" s="62"/>
      <c r="R507" s="500" t="s">
        <v>215</v>
      </c>
      <c r="S507" s="500"/>
      <c r="T507" s="500"/>
      <c r="U507" s="500"/>
      <c r="V507" s="31" t="s">
        <v>216</v>
      </c>
    </row>
    <row r="508" spans="1:24" ht="27.75" customHeight="1" thickBot="1">
      <c r="A508" s="32">
        <v>1</v>
      </c>
      <c r="B508" s="86" t="s">
        <v>272</v>
      </c>
      <c r="C508" s="23"/>
      <c r="D508" s="22"/>
      <c r="E508" s="86"/>
      <c r="F508" s="25"/>
      <c r="G508" s="36"/>
      <c r="H508" s="24"/>
      <c r="I508" s="50"/>
      <c r="J508" s="50"/>
      <c r="K508" s="50"/>
      <c r="L508" s="50"/>
      <c r="M508" s="50"/>
      <c r="N508" s="50"/>
      <c r="O508" s="50"/>
      <c r="P508" s="50"/>
      <c r="Q508" s="57"/>
      <c r="R508" s="58"/>
      <c r="S508" s="58"/>
      <c r="T508" s="58"/>
      <c r="U508" s="58"/>
      <c r="V508" s="35"/>
    </row>
    <row r="509" spans="1:24" ht="27.75" customHeight="1" thickBot="1">
      <c r="A509" s="32"/>
      <c r="B509" s="282"/>
      <c r="C509" s="85"/>
      <c r="D509" s="22"/>
      <c r="E509" s="282"/>
      <c r="F509" s="78"/>
      <c r="G509" s="36"/>
      <c r="H509" s="24"/>
      <c r="I509" s="50"/>
      <c r="J509" s="50"/>
      <c r="K509" s="50"/>
      <c r="L509" s="50"/>
      <c r="M509" s="50"/>
      <c r="N509" s="50"/>
      <c r="O509" s="50"/>
      <c r="P509" s="50"/>
      <c r="Q509" s="57"/>
      <c r="R509" s="58"/>
      <c r="S509" s="58"/>
      <c r="T509" s="58"/>
      <c r="U509" s="58"/>
      <c r="V509" s="35"/>
    </row>
    <row r="510" spans="1:24" ht="27.75" customHeight="1">
      <c r="A510" s="32"/>
      <c r="B510" s="76"/>
      <c r="C510" s="21"/>
      <c r="D510" s="33"/>
      <c r="E510" s="74"/>
      <c r="F510" s="34"/>
      <c r="G510" s="21">
        <f>SUM(I510:P510)</f>
        <v>0</v>
      </c>
      <c r="H510" s="21"/>
      <c r="I510" s="51">
        <f t="shared" ref="I510:P510" si="3">SUM(I508:I509)</f>
        <v>0</v>
      </c>
      <c r="J510" s="51">
        <f t="shared" si="3"/>
        <v>0</v>
      </c>
      <c r="K510" s="51">
        <f t="shared" si="3"/>
        <v>0</v>
      </c>
      <c r="L510" s="51">
        <f t="shared" si="3"/>
        <v>0</v>
      </c>
      <c r="M510" s="51">
        <f t="shared" si="3"/>
        <v>0</v>
      </c>
      <c r="N510" s="51">
        <f t="shared" si="3"/>
        <v>0</v>
      </c>
      <c r="O510" s="51">
        <f t="shared" si="3"/>
        <v>0</v>
      </c>
      <c r="P510" s="51">
        <f t="shared" si="3"/>
        <v>0</v>
      </c>
      <c r="Q510" s="63"/>
      <c r="R510" s="64"/>
      <c r="S510" s="64"/>
      <c r="T510" s="64"/>
      <c r="U510" s="64"/>
      <c r="V510" s="33"/>
    </row>
    <row r="512" spans="1:24" ht="27.75" customHeight="1">
      <c r="C512" s="37"/>
      <c r="D512" s="38" t="s">
        <v>2</v>
      </c>
      <c r="E512" s="38" t="s">
        <v>273</v>
      </c>
      <c r="F512" s="9"/>
    </row>
    <row r="513" spans="2:22" ht="27.75" customHeight="1">
      <c r="C513" s="39" t="s">
        <v>274</v>
      </c>
      <c r="D513" s="40">
        <f>COUNTIF(C9:C509,Parameters!D22)</f>
        <v>0</v>
      </c>
      <c r="E513" s="40">
        <f>COUNTIF(D9:D509,Parameters!F27)</f>
        <v>0</v>
      </c>
      <c r="F513" s="9"/>
    </row>
    <row r="514" spans="2:22" ht="27.75" customHeight="1">
      <c r="C514" s="41"/>
      <c r="D514" s="529">
        <f>SUM(D513:F513)</f>
        <v>0</v>
      </c>
      <c r="E514" s="530"/>
      <c r="F514" s="9"/>
    </row>
    <row r="515" spans="2:22" ht="27.75" customHeight="1">
      <c r="C515" s="41"/>
      <c r="F515" s="9"/>
    </row>
    <row r="516" spans="2:22" ht="27.75" customHeight="1">
      <c r="C516" s="37"/>
      <c r="D516" s="42" t="s">
        <v>2</v>
      </c>
      <c r="E516" s="42" t="s">
        <v>272</v>
      </c>
      <c r="F516" s="9"/>
    </row>
    <row r="517" spans="2:22" ht="27.75" customHeight="1">
      <c r="C517" s="43" t="s">
        <v>275</v>
      </c>
      <c r="D517" s="44">
        <f>COUNTIF(C9:C509,Parameters!D23)</f>
        <v>0</v>
      </c>
      <c r="E517" s="44">
        <f>COUNTIF(D9:D509,Parameters!F35)</f>
        <v>0</v>
      </c>
      <c r="F517" s="9"/>
      <c r="J517" s="531">
        <f>D518+D514</f>
        <v>0</v>
      </c>
      <c r="K517" s="532"/>
      <c r="L517" s="532"/>
    </row>
    <row r="518" spans="2:22" ht="27.75" customHeight="1">
      <c r="D518" s="475">
        <f>SUM(D517:I517)</f>
        <v>0</v>
      </c>
      <c r="E518" s="476"/>
      <c r="F518" s="9"/>
    </row>
    <row r="520" spans="2:22" ht="27.75" customHeight="1">
      <c r="B520" s="478" t="s">
        <v>239</v>
      </c>
      <c r="C520" s="478"/>
      <c r="D520" s="478"/>
      <c r="E520" s="478"/>
      <c r="F520" s="478"/>
      <c r="G520" s="478"/>
      <c r="H520" s="478"/>
      <c r="I520" s="478"/>
      <c r="J520" s="478"/>
      <c r="K520" s="478"/>
      <c r="L520" s="478"/>
      <c r="M520" s="478"/>
      <c r="N520" s="478"/>
      <c r="O520" s="478"/>
      <c r="P520" s="478"/>
      <c r="Q520" s="478"/>
      <c r="R520" s="478"/>
      <c r="S520" s="478"/>
      <c r="T520" s="478"/>
      <c r="U520" s="478"/>
      <c r="V520" s="478"/>
    </row>
    <row r="521" spans="2:22" ht="27.75" customHeight="1">
      <c r="B521" s="479" t="s">
        <v>240</v>
      </c>
      <c r="C521" s="480"/>
      <c r="D521" s="480"/>
      <c r="E521" s="480"/>
      <c r="F521" s="480"/>
      <c r="G521" s="480"/>
      <c r="H521" s="480"/>
      <c r="I521" s="480"/>
      <c r="J521" s="480"/>
      <c r="K521" s="480"/>
      <c r="L521" s="480"/>
      <c r="M521" s="480"/>
      <c r="N521" s="480"/>
      <c r="O521" s="480"/>
      <c r="P521" s="480"/>
      <c r="Q521" s="480"/>
      <c r="R521" s="480"/>
      <c r="S521" s="480"/>
      <c r="T521" s="480"/>
      <c r="U521" s="481"/>
      <c r="V521" s="65" t="s">
        <v>5</v>
      </c>
    </row>
    <row r="522" spans="2:22" ht="27.75" customHeight="1">
      <c r="B522" s="482" t="s">
        <v>241</v>
      </c>
      <c r="C522" s="483"/>
      <c r="D522" s="483"/>
      <c r="E522" s="483"/>
      <c r="F522" s="483"/>
      <c r="G522" s="483"/>
      <c r="H522" s="483"/>
      <c r="I522" s="483"/>
      <c r="J522" s="484"/>
      <c r="K522" s="491" t="s">
        <v>242</v>
      </c>
      <c r="L522" s="492"/>
      <c r="M522" s="492"/>
      <c r="N522" s="492"/>
      <c r="O522" s="492"/>
      <c r="P522" s="492"/>
      <c r="Q522" s="492"/>
      <c r="R522" s="492"/>
      <c r="S522" s="492"/>
      <c r="T522" s="492"/>
      <c r="U522" s="493"/>
      <c r="V522" s="66"/>
    </row>
    <row r="523" spans="2:22" ht="27.75" customHeight="1">
      <c r="B523" s="485"/>
      <c r="C523" s="486"/>
      <c r="D523" s="486"/>
      <c r="E523" s="486"/>
      <c r="F523" s="486"/>
      <c r="G523" s="486"/>
      <c r="H523" s="486"/>
      <c r="I523" s="486"/>
      <c r="J523" s="487"/>
      <c r="K523" s="491" t="s">
        <v>243</v>
      </c>
      <c r="L523" s="492"/>
      <c r="M523" s="492"/>
      <c r="N523" s="492"/>
      <c r="O523" s="492"/>
      <c r="P523" s="492"/>
      <c r="Q523" s="492"/>
      <c r="R523" s="492"/>
      <c r="S523" s="492"/>
      <c r="T523" s="492"/>
      <c r="U523" s="493"/>
      <c r="V523" s="66"/>
    </row>
    <row r="524" spans="2:22" ht="27.75" customHeight="1">
      <c r="B524" s="485"/>
      <c r="C524" s="486"/>
      <c r="D524" s="486"/>
      <c r="E524" s="486"/>
      <c r="F524" s="486"/>
      <c r="G524" s="486"/>
      <c r="H524" s="486"/>
      <c r="I524" s="486"/>
      <c r="J524" s="487"/>
      <c r="K524" s="491" t="s">
        <v>244</v>
      </c>
      <c r="L524" s="492"/>
      <c r="M524" s="492"/>
      <c r="N524" s="492"/>
      <c r="O524" s="492"/>
      <c r="P524" s="492"/>
      <c r="Q524" s="492"/>
      <c r="R524" s="492"/>
      <c r="S524" s="492"/>
      <c r="T524" s="492"/>
      <c r="U524" s="493"/>
      <c r="V524" s="66"/>
    </row>
    <row r="525" spans="2:22" ht="27.75" customHeight="1">
      <c r="B525" s="485"/>
      <c r="C525" s="486"/>
      <c r="D525" s="486"/>
      <c r="E525" s="486"/>
      <c r="F525" s="486"/>
      <c r="G525" s="486"/>
      <c r="H525" s="486"/>
      <c r="I525" s="486"/>
      <c r="J525" s="487"/>
      <c r="K525" s="494" t="s">
        <v>245</v>
      </c>
      <c r="L525" s="494"/>
      <c r="M525" s="494"/>
      <c r="N525" s="494"/>
      <c r="O525" s="494"/>
      <c r="P525" s="494"/>
      <c r="Q525" s="494"/>
      <c r="R525" s="494"/>
      <c r="S525" s="494"/>
      <c r="T525" s="494"/>
      <c r="U525" s="494"/>
      <c r="V525" s="66"/>
    </row>
    <row r="526" spans="2:22" ht="27.75" customHeight="1">
      <c r="B526" s="485"/>
      <c r="C526" s="486"/>
      <c r="D526" s="486"/>
      <c r="E526" s="486"/>
      <c r="F526" s="486"/>
      <c r="G526" s="486"/>
      <c r="H526" s="486"/>
      <c r="I526" s="486"/>
      <c r="J526" s="487"/>
      <c r="K526" s="494" t="s">
        <v>246</v>
      </c>
      <c r="L526" s="494"/>
      <c r="M526" s="494"/>
      <c r="N526" s="494"/>
      <c r="O526" s="494"/>
      <c r="P526" s="494"/>
      <c r="Q526" s="494"/>
      <c r="R526" s="494"/>
      <c r="S526" s="494"/>
      <c r="T526" s="494"/>
      <c r="U526" s="494"/>
      <c r="V526" s="66"/>
    </row>
    <row r="527" spans="2:22" ht="27.75" customHeight="1">
      <c r="B527" s="488"/>
      <c r="C527" s="489"/>
      <c r="D527" s="489"/>
      <c r="E527" s="489"/>
      <c r="F527" s="489"/>
      <c r="G527" s="489"/>
      <c r="H527" s="489"/>
      <c r="I527" s="489"/>
      <c r="J527" s="490"/>
      <c r="K527" s="494" t="s">
        <v>247</v>
      </c>
      <c r="L527" s="494"/>
      <c r="M527" s="494"/>
      <c r="N527" s="494"/>
      <c r="O527" s="494"/>
      <c r="P527" s="494"/>
      <c r="Q527" s="494"/>
      <c r="R527" s="494"/>
      <c r="S527" s="494"/>
      <c r="T527" s="494"/>
      <c r="U527" s="494"/>
      <c r="V527" s="66"/>
    </row>
    <row r="528" spans="2:22" ht="27.75" customHeight="1">
      <c r="B528" s="482" t="s">
        <v>248</v>
      </c>
      <c r="C528" s="483"/>
      <c r="D528" s="483"/>
      <c r="E528" s="483"/>
      <c r="F528" s="483"/>
      <c r="G528" s="483"/>
      <c r="H528" s="483"/>
      <c r="I528" s="483"/>
      <c r="J528" s="484"/>
      <c r="K528" s="477" t="s">
        <v>249</v>
      </c>
      <c r="L528" s="477"/>
      <c r="M528" s="477"/>
      <c r="N528" s="477"/>
      <c r="O528" s="477"/>
      <c r="P528" s="477"/>
      <c r="Q528" s="477"/>
      <c r="R528" s="477"/>
      <c r="S528" s="477"/>
      <c r="T528" s="477"/>
      <c r="U528" s="477"/>
      <c r="V528" s="67"/>
    </row>
    <row r="529" spans="2:22" ht="27.75" customHeight="1">
      <c r="B529" s="485"/>
      <c r="C529" s="486"/>
      <c r="D529" s="486"/>
      <c r="E529" s="486"/>
      <c r="F529" s="486"/>
      <c r="G529" s="486"/>
      <c r="H529" s="486"/>
      <c r="I529" s="486"/>
      <c r="J529" s="487"/>
      <c r="K529" s="477" t="s">
        <v>250</v>
      </c>
      <c r="L529" s="477"/>
      <c r="M529" s="477"/>
      <c r="N529" s="477"/>
      <c r="O529" s="477"/>
      <c r="P529" s="477"/>
      <c r="Q529" s="477"/>
      <c r="R529" s="477"/>
      <c r="S529" s="477"/>
      <c r="T529" s="477"/>
      <c r="U529" s="477"/>
      <c r="V529" s="67"/>
    </row>
    <row r="530" spans="2:22" ht="27.75" customHeight="1">
      <c r="B530" s="485"/>
      <c r="C530" s="486"/>
      <c r="D530" s="486"/>
      <c r="E530" s="486"/>
      <c r="F530" s="486"/>
      <c r="G530" s="486"/>
      <c r="H530" s="486"/>
      <c r="I530" s="486"/>
      <c r="J530" s="487"/>
      <c r="K530" s="477" t="s">
        <v>251</v>
      </c>
      <c r="L530" s="477"/>
      <c r="M530" s="477"/>
      <c r="N530" s="477"/>
      <c r="O530" s="477"/>
      <c r="P530" s="477"/>
      <c r="Q530" s="477"/>
      <c r="R530" s="477"/>
      <c r="S530" s="477"/>
      <c r="T530" s="477"/>
      <c r="U530" s="477"/>
      <c r="V530" s="67"/>
    </row>
    <row r="531" spans="2:22" ht="27.75" customHeight="1">
      <c r="B531" s="485"/>
      <c r="C531" s="486"/>
      <c r="D531" s="486"/>
      <c r="E531" s="486"/>
      <c r="F531" s="486"/>
      <c r="G531" s="486"/>
      <c r="H531" s="486"/>
      <c r="I531" s="486"/>
      <c r="J531" s="487"/>
      <c r="K531" s="477" t="s">
        <v>252</v>
      </c>
      <c r="L531" s="477"/>
      <c r="M531" s="477"/>
      <c r="N531" s="477"/>
      <c r="O531" s="477"/>
      <c r="P531" s="477"/>
      <c r="Q531" s="477"/>
      <c r="R531" s="477"/>
      <c r="S531" s="477"/>
      <c r="T531" s="477"/>
      <c r="U531" s="477"/>
      <c r="V531" s="67"/>
    </row>
    <row r="532" spans="2:22" ht="27.75" customHeight="1">
      <c r="B532" s="485"/>
      <c r="C532" s="486"/>
      <c r="D532" s="486"/>
      <c r="E532" s="486"/>
      <c r="F532" s="486"/>
      <c r="G532" s="486"/>
      <c r="H532" s="486"/>
      <c r="I532" s="486"/>
      <c r="J532" s="487"/>
      <c r="K532" s="477" t="s">
        <v>253</v>
      </c>
      <c r="L532" s="477"/>
      <c r="M532" s="477"/>
      <c r="N532" s="477"/>
      <c r="O532" s="477"/>
      <c r="P532" s="477"/>
      <c r="Q532" s="477"/>
      <c r="R532" s="477"/>
      <c r="S532" s="477"/>
      <c r="T532" s="477"/>
      <c r="U532" s="477"/>
      <c r="V532" s="67"/>
    </row>
    <row r="533" spans="2:22" ht="27.75" customHeight="1">
      <c r="B533" s="485"/>
      <c r="C533" s="486"/>
      <c r="D533" s="486"/>
      <c r="E533" s="486"/>
      <c r="F533" s="486"/>
      <c r="G533" s="486"/>
      <c r="H533" s="486"/>
      <c r="I533" s="486"/>
      <c r="J533" s="487"/>
      <c r="K533" s="477" t="s">
        <v>254</v>
      </c>
      <c r="L533" s="477"/>
      <c r="M533" s="477"/>
      <c r="N533" s="477"/>
      <c r="O533" s="477"/>
      <c r="P533" s="477"/>
      <c r="Q533" s="477"/>
      <c r="R533" s="477"/>
      <c r="S533" s="477"/>
      <c r="T533" s="477"/>
      <c r="U533" s="477"/>
      <c r="V533" s="67"/>
    </row>
    <row r="534" spans="2:22" ht="27.75" customHeight="1">
      <c r="B534" s="485"/>
      <c r="C534" s="486"/>
      <c r="D534" s="486"/>
      <c r="E534" s="486"/>
      <c r="F534" s="486"/>
      <c r="G534" s="486"/>
      <c r="H534" s="486"/>
      <c r="I534" s="486"/>
      <c r="J534" s="487"/>
      <c r="K534" s="477" t="s">
        <v>255</v>
      </c>
      <c r="L534" s="477"/>
      <c r="M534" s="477"/>
      <c r="N534" s="477"/>
      <c r="O534" s="477"/>
      <c r="P534" s="477"/>
      <c r="Q534" s="477"/>
      <c r="R534" s="477"/>
      <c r="S534" s="477"/>
      <c r="T534" s="477"/>
      <c r="U534" s="477"/>
      <c r="V534" s="67"/>
    </row>
    <row r="535" spans="2:22" ht="27.75" customHeight="1">
      <c r="B535" s="485"/>
      <c r="C535" s="486"/>
      <c r="D535" s="486"/>
      <c r="E535" s="486"/>
      <c r="F535" s="486"/>
      <c r="G535" s="486"/>
      <c r="H535" s="486"/>
      <c r="I535" s="486"/>
      <c r="J535" s="487"/>
      <c r="K535" s="477" t="s">
        <v>256</v>
      </c>
      <c r="L535" s="477"/>
      <c r="M535" s="477"/>
      <c r="N535" s="477"/>
      <c r="O535" s="477"/>
      <c r="P535" s="477"/>
      <c r="Q535" s="477"/>
      <c r="R535" s="477"/>
      <c r="S535" s="477"/>
      <c r="T535" s="477"/>
      <c r="U535" s="477"/>
      <c r="V535" s="67"/>
    </row>
    <row r="536" spans="2:22" ht="27.75" customHeight="1">
      <c r="B536" s="485"/>
      <c r="C536" s="486"/>
      <c r="D536" s="486"/>
      <c r="E536" s="486"/>
      <c r="F536" s="486"/>
      <c r="G536" s="486"/>
      <c r="H536" s="486"/>
      <c r="I536" s="486"/>
      <c r="J536" s="487"/>
      <c r="K536" s="477" t="s">
        <v>257</v>
      </c>
      <c r="L536" s="477"/>
      <c r="M536" s="477"/>
      <c r="N536" s="477"/>
      <c r="O536" s="477"/>
      <c r="P536" s="477"/>
      <c r="Q536" s="477"/>
      <c r="R536" s="477"/>
      <c r="S536" s="477"/>
      <c r="T536" s="477"/>
      <c r="U536" s="477"/>
      <c r="V536" s="67"/>
    </row>
    <row r="537" spans="2:22" ht="27.75" customHeight="1">
      <c r="B537" s="485"/>
      <c r="C537" s="486"/>
      <c r="D537" s="486"/>
      <c r="E537" s="486"/>
      <c r="F537" s="486"/>
      <c r="G537" s="486"/>
      <c r="H537" s="486"/>
      <c r="I537" s="486"/>
      <c r="J537" s="487"/>
      <c r="K537" s="477" t="s">
        <v>258</v>
      </c>
      <c r="L537" s="477"/>
      <c r="M537" s="477"/>
      <c r="N537" s="477"/>
      <c r="O537" s="477"/>
      <c r="P537" s="477"/>
      <c r="Q537" s="477"/>
      <c r="R537" s="477"/>
      <c r="S537" s="477"/>
      <c r="T537" s="477"/>
      <c r="U537" s="477"/>
      <c r="V537" s="67"/>
    </row>
    <row r="538" spans="2:22" ht="27.75" customHeight="1">
      <c r="B538" s="485"/>
      <c r="C538" s="486"/>
      <c r="D538" s="486"/>
      <c r="E538" s="486"/>
      <c r="F538" s="486"/>
      <c r="G538" s="486"/>
      <c r="H538" s="486"/>
      <c r="I538" s="486"/>
      <c r="J538" s="487"/>
      <c r="K538" s="477" t="s">
        <v>259</v>
      </c>
      <c r="L538" s="477"/>
      <c r="M538" s="477"/>
      <c r="N538" s="477"/>
      <c r="O538" s="477"/>
      <c r="P538" s="477"/>
      <c r="Q538" s="477"/>
      <c r="R538" s="477"/>
      <c r="S538" s="477"/>
      <c r="T538" s="477"/>
      <c r="U538" s="477"/>
      <c r="V538" s="67"/>
    </row>
    <row r="539" spans="2:22" ht="27.75" customHeight="1">
      <c r="B539" s="485"/>
      <c r="C539" s="486"/>
      <c r="D539" s="486"/>
      <c r="E539" s="486"/>
      <c r="F539" s="486"/>
      <c r="G539" s="486"/>
      <c r="H539" s="486"/>
      <c r="I539" s="486"/>
      <c r="J539" s="487"/>
      <c r="K539" s="477" t="s">
        <v>260</v>
      </c>
      <c r="L539" s="477"/>
      <c r="M539" s="477"/>
      <c r="N539" s="477"/>
      <c r="O539" s="477"/>
      <c r="P539" s="477"/>
      <c r="Q539" s="477"/>
      <c r="R539" s="477"/>
      <c r="S539" s="477"/>
      <c r="T539" s="477"/>
      <c r="U539" s="477"/>
      <c r="V539" s="67"/>
    </row>
    <row r="540" spans="2:22" ht="27.75" customHeight="1">
      <c r="B540" s="485"/>
      <c r="C540" s="486"/>
      <c r="D540" s="486"/>
      <c r="E540" s="486"/>
      <c r="F540" s="486"/>
      <c r="G540" s="486"/>
      <c r="H540" s="486"/>
      <c r="I540" s="486"/>
      <c r="J540" s="487"/>
      <c r="K540" s="477" t="s">
        <v>261</v>
      </c>
      <c r="L540" s="477"/>
      <c r="M540" s="477"/>
      <c r="N540" s="477"/>
      <c r="O540" s="477"/>
      <c r="P540" s="477"/>
      <c r="Q540" s="477"/>
      <c r="R540" s="477"/>
      <c r="S540" s="477"/>
      <c r="T540" s="477"/>
      <c r="U540" s="477"/>
      <c r="V540" s="67"/>
    </row>
    <row r="541" spans="2:22" ht="27.75" customHeight="1">
      <c r="B541" s="485"/>
      <c r="C541" s="486"/>
      <c r="D541" s="486"/>
      <c r="E541" s="486"/>
      <c r="F541" s="486"/>
      <c r="G541" s="486"/>
      <c r="H541" s="486"/>
      <c r="I541" s="486"/>
      <c r="J541" s="487"/>
      <c r="K541" s="477" t="s">
        <v>262</v>
      </c>
      <c r="L541" s="477"/>
      <c r="M541" s="477"/>
      <c r="N541" s="477"/>
      <c r="O541" s="477"/>
      <c r="P541" s="477"/>
      <c r="Q541" s="477"/>
      <c r="R541" s="477"/>
      <c r="S541" s="477"/>
      <c r="T541" s="477"/>
      <c r="U541" s="477"/>
      <c r="V541" s="67"/>
    </row>
    <row r="542" spans="2:22" ht="27.75" customHeight="1">
      <c r="B542" s="485"/>
      <c r="C542" s="486"/>
      <c r="D542" s="486"/>
      <c r="E542" s="486"/>
      <c r="F542" s="486"/>
      <c r="G542" s="486"/>
      <c r="H542" s="486"/>
      <c r="I542" s="486"/>
      <c r="J542" s="487"/>
      <c r="K542" s="477" t="s">
        <v>263</v>
      </c>
      <c r="L542" s="477"/>
      <c r="M542" s="477"/>
      <c r="N542" s="477"/>
      <c r="O542" s="477"/>
      <c r="P542" s="477"/>
      <c r="Q542" s="477"/>
      <c r="R542" s="477"/>
      <c r="S542" s="477"/>
      <c r="T542" s="477"/>
      <c r="U542" s="477"/>
      <c r="V542" s="67"/>
    </row>
    <row r="543" spans="2:22" ht="27.75" customHeight="1">
      <c r="B543" s="485"/>
      <c r="C543" s="486"/>
      <c r="D543" s="486"/>
      <c r="E543" s="486"/>
      <c r="F543" s="486"/>
      <c r="G543" s="486"/>
      <c r="H543" s="486"/>
      <c r="I543" s="486"/>
      <c r="J543" s="487"/>
      <c r="K543" s="477" t="s">
        <v>264</v>
      </c>
      <c r="L543" s="477"/>
      <c r="M543" s="477"/>
      <c r="N543" s="477"/>
      <c r="O543" s="477"/>
      <c r="P543" s="477"/>
      <c r="Q543" s="477"/>
      <c r="R543" s="477"/>
      <c r="S543" s="477"/>
      <c r="T543" s="477"/>
      <c r="U543" s="477"/>
      <c r="V543" s="67"/>
    </row>
    <row r="544" spans="2:22" ht="27.75" customHeight="1">
      <c r="B544" s="485"/>
      <c r="C544" s="486"/>
      <c r="D544" s="486"/>
      <c r="E544" s="486"/>
      <c r="F544" s="486"/>
      <c r="G544" s="486"/>
      <c r="H544" s="486"/>
      <c r="I544" s="486"/>
      <c r="J544" s="487"/>
      <c r="K544" s="477" t="s">
        <v>265</v>
      </c>
      <c r="L544" s="477"/>
      <c r="M544" s="477"/>
      <c r="N544" s="477"/>
      <c r="O544" s="477"/>
      <c r="P544" s="477"/>
      <c r="Q544" s="477"/>
      <c r="R544" s="477"/>
      <c r="S544" s="477"/>
      <c r="T544" s="477"/>
      <c r="U544" s="477"/>
      <c r="V544" s="67"/>
    </row>
    <row r="545" spans="2:22" ht="27.75" customHeight="1">
      <c r="B545" s="485"/>
      <c r="C545" s="486"/>
      <c r="D545" s="486"/>
      <c r="E545" s="486"/>
      <c r="F545" s="486"/>
      <c r="G545" s="486"/>
      <c r="H545" s="486"/>
      <c r="I545" s="486"/>
      <c r="J545" s="487"/>
      <c r="K545" s="477" t="s">
        <v>266</v>
      </c>
      <c r="L545" s="477"/>
      <c r="M545" s="477"/>
      <c r="N545" s="477"/>
      <c r="O545" s="477"/>
      <c r="P545" s="477"/>
      <c r="Q545" s="477"/>
      <c r="R545" s="477"/>
      <c r="S545" s="477"/>
      <c r="T545" s="477"/>
      <c r="U545" s="477"/>
      <c r="V545" s="67"/>
    </row>
    <row r="546" spans="2:22" ht="27.75" customHeight="1">
      <c r="B546" s="485"/>
      <c r="C546" s="486"/>
      <c r="D546" s="486"/>
      <c r="E546" s="486"/>
      <c r="F546" s="486"/>
      <c r="G546" s="486"/>
      <c r="H546" s="486"/>
      <c r="I546" s="486"/>
      <c r="J546" s="487"/>
      <c r="K546" s="477" t="s">
        <v>267</v>
      </c>
      <c r="L546" s="477"/>
      <c r="M546" s="477"/>
      <c r="N546" s="477"/>
      <c r="O546" s="477"/>
      <c r="P546" s="477"/>
      <c r="Q546" s="477"/>
      <c r="R546" s="477"/>
      <c r="S546" s="477"/>
      <c r="T546" s="477"/>
      <c r="U546" s="477"/>
      <c r="V546" s="67"/>
    </row>
    <row r="547" spans="2:22" ht="27.75" customHeight="1">
      <c r="B547" s="488"/>
      <c r="C547" s="489"/>
      <c r="D547" s="489"/>
      <c r="E547" s="489"/>
      <c r="F547" s="489"/>
      <c r="G547" s="489"/>
      <c r="H547" s="489"/>
      <c r="I547" s="489"/>
      <c r="J547" s="490"/>
      <c r="K547" s="477" t="s">
        <v>268</v>
      </c>
      <c r="L547" s="477"/>
      <c r="M547" s="477"/>
      <c r="N547" s="477"/>
      <c r="O547" s="477"/>
      <c r="P547" s="477"/>
      <c r="Q547" s="477"/>
      <c r="R547" s="477"/>
      <c r="S547" s="477"/>
      <c r="T547" s="477"/>
      <c r="U547" s="477"/>
      <c r="V547" s="67"/>
    </row>
    <row r="548" spans="2:22" ht="27.75" customHeight="1">
      <c r="B548" s="495" t="s">
        <v>269</v>
      </c>
      <c r="C548" s="496"/>
      <c r="D548" s="496"/>
      <c r="E548" s="496"/>
      <c r="F548" s="496"/>
      <c r="G548" s="496"/>
      <c r="H548" s="496"/>
      <c r="I548" s="496"/>
      <c r="J548" s="496"/>
      <c r="K548" s="496"/>
      <c r="L548" s="496"/>
      <c r="M548" s="496"/>
      <c r="N548" s="496"/>
      <c r="O548" s="496"/>
      <c r="P548" s="496"/>
      <c r="Q548" s="496"/>
      <c r="R548" s="496"/>
      <c r="S548" s="496"/>
      <c r="T548" s="496"/>
      <c r="U548" s="497"/>
      <c r="V548" s="72"/>
    </row>
    <row r="549" spans="2:22" ht="27.75" customHeight="1">
      <c r="C549"/>
    </row>
  </sheetData>
  <mergeCells count="68">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N506:R506"/>
    <mergeCell ref="S506:T506"/>
    <mergeCell ref="U506:V506"/>
    <mergeCell ref="R507:U507"/>
    <mergeCell ref="S8:T8"/>
    <mergeCell ref="U8:V8"/>
    <mergeCell ref="S288:T288"/>
    <mergeCell ref="U288:V288"/>
    <mergeCell ref="S327:T327"/>
    <mergeCell ref="U327:V327"/>
    <mergeCell ref="S350:T350"/>
    <mergeCell ref="U350:V350"/>
    <mergeCell ref="S380:T380"/>
    <mergeCell ref="U380:V380"/>
    <mergeCell ref="S455:T455"/>
    <mergeCell ref="U455:V455"/>
    <mergeCell ref="D514:E514"/>
    <mergeCell ref="K536:U536"/>
    <mergeCell ref="D518:E518"/>
    <mergeCell ref="B520:V520"/>
    <mergeCell ref="B521:U521"/>
    <mergeCell ref="B522:J527"/>
    <mergeCell ref="K522:U522"/>
    <mergeCell ref="K523:U523"/>
    <mergeCell ref="K524:U524"/>
    <mergeCell ref="K525:U525"/>
    <mergeCell ref="K526:U526"/>
    <mergeCell ref="K527:U527"/>
    <mergeCell ref="J517:L517"/>
    <mergeCell ref="B548:U548"/>
    <mergeCell ref="K537:U537"/>
    <mergeCell ref="K538:U538"/>
    <mergeCell ref="K539:U539"/>
    <mergeCell ref="K540:U540"/>
    <mergeCell ref="K541:U541"/>
    <mergeCell ref="K542:U542"/>
    <mergeCell ref="B528:J547"/>
    <mergeCell ref="K528:U528"/>
    <mergeCell ref="K529:U529"/>
    <mergeCell ref="K530:U530"/>
    <mergeCell ref="K531:U531"/>
    <mergeCell ref="K532:U532"/>
    <mergeCell ref="K533:U533"/>
    <mergeCell ref="K534:U534"/>
    <mergeCell ref="K535:U535"/>
    <mergeCell ref="K543:U543"/>
    <mergeCell ref="K544:U544"/>
    <mergeCell ref="K545:U545"/>
    <mergeCell ref="K546:U546"/>
    <mergeCell ref="K547:U54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83389099-D92F-4165-BC71-429B5CCF1DAB}">
          <x14:formula1>
            <xm:f>Parameters!$H$4:$H$8</xm:f>
          </x14:formula1>
          <xm:sqref>H508:H509 H351:H378 H9:H286 H381:H453 H289:H325 H328:H348 H456:H504</xm:sqref>
        </x14:dataValidation>
        <x14:dataValidation type="list" allowBlank="1" showInputMessage="1" showErrorMessage="1" xr:uid="{71CCCCB6-AD35-4720-8E4C-C6963EE3136F}">
          <x14:formula1>
            <xm:f>Parameters!$D$4:$D$23</xm:f>
          </x14:formula1>
          <xm:sqref>C508:C509 C351:C378 C289:C325 C381:C453 C9:C286 C328:C348 C456:C504</xm:sqref>
        </x14:dataValidation>
        <x14:dataValidation type="list" allowBlank="1" showInputMessage="1" showErrorMessage="1" xr:uid="{16E71863-6F49-4334-94B2-94AF1FB8F10F}">
          <x14:formula1>
            <xm:f>Parameters!$F$4:$F$96</xm:f>
          </x14:formula1>
          <xm:sqref>D508:D509</xm:sqref>
        </x14:dataValidation>
        <x14:dataValidation type="list" allowBlank="1" showInputMessage="1" showErrorMessage="1" xr:uid="{FCB73701-2F0F-4CE8-9BA7-988B288B4881}">
          <x14:formula1>
            <xm:f>Parameters!$F$4:$F$85</xm:f>
          </x14:formula1>
          <xm:sqref>E328:E348 E381:E453 E289:E325 E351:E378 E9:E286 D289:D326 D351:D379 D456:E504 D381:D454 D328:D349 D9:D287 D505</xm:sqref>
        </x14:dataValidation>
        <x14:dataValidation type="list" allowBlank="1" showInputMessage="1" showErrorMessage="1" xr:uid="{86570116-D22E-4E32-9FBB-B654C92C3CCF}">
          <x14:formula1>
            <xm:f>Parameters!$B$4:$B$92</xm:f>
          </x14:formula1>
          <xm:sqref>F328:F349 F9:F287 F289:F326 F351:F379 F381:F454 F456:F509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D484A-A138-4CCA-9F03-E618CFECF225}">
  <dimension ref="A1:AK549"/>
  <sheetViews>
    <sheetView zoomScale="48" zoomScaleNormal="48" workbookViewId="0">
      <selection activeCell="B19" sqref="B19"/>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397</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S8+S288+S327+S350+S380+S455</f>
        <v>0</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369</v>
      </c>
      <c r="B8" s="267"/>
      <c r="C8" s="267"/>
      <c r="D8" s="267"/>
      <c r="E8" s="267"/>
      <c r="F8" s="267"/>
      <c r="G8" s="267"/>
      <c r="H8" s="267"/>
      <c r="I8" s="267"/>
      <c r="J8" s="267"/>
      <c r="K8" s="267"/>
      <c r="L8" s="267"/>
      <c r="M8" s="267"/>
      <c r="N8" s="267"/>
      <c r="O8" s="267"/>
      <c r="P8" s="270"/>
      <c r="Q8" s="271"/>
      <c r="R8" s="272"/>
      <c r="S8" s="505">
        <f>G287</f>
        <v>0</v>
      </c>
      <c r="T8" s="505"/>
      <c r="U8" s="502" t="s">
        <v>206</v>
      </c>
      <c r="V8" s="502"/>
      <c r="W8" s="274"/>
      <c r="X8" s="274"/>
      <c r="Y8" s="70"/>
      <c r="Z8" s="70"/>
      <c r="AA8" s="70"/>
      <c r="AB8" s="70"/>
      <c r="AC8" s="70"/>
      <c r="AD8" s="70"/>
      <c r="AE8" s="70"/>
      <c r="AF8" s="70"/>
      <c r="AG8" s="70"/>
      <c r="AH8" s="70"/>
      <c r="AI8" s="70"/>
      <c r="AJ8" s="70"/>
      <c r="AK8" s="70"/>
    </row>
    <row r="9" spans="1:37" ht="27.75" customHeight="1">
      <c r="A9" s="14">
        <v>1</v>
      </c>
      <c r="B9" s="300"/>
      <c r="C9" s="16"/>
      <c r="D9" s="257"/>
      <c r="E9" s="301"/>
      <c r="F9" s="303"/>
      <c r="G9" s="302"/>
      <c r="H9" s="18"/>
      <c r="I9" s="50"/>
      <c r="J9" s="50"/>
      <c r="K9" s="50"/>
      <c r="L9" s="50"/>
      <c r="M9" s="50"/>
      <c r="N9" s="50"/>
      <c r="O9" s="50"/>
      <c r="P9" s="50"/>
      <c r="Q9" s="57"/>
      <c r="R9" s="58"/>
      <c r="S9" s="58"/>
      <c r="T9" s="58"/>
      <c r="U9" s="58"/>
      <c r="V9" s="256"/>
      <c r="W9" s="59"/>
      <c r="X9" s="60"/>
      <c r="Y9" s="27"/>
      <c r="Z9" s="27"/>
      <c r="AA9" s="27"/>
      <c r="AB9" s="27"/>
      <c r="AC9" s="27"/>
      <c r="AD9" s="26"/>
      <c r="AE9" s="9"/>
    </row>
    <row r="10" spans="1:37" ht="27.75" customHeight="1">
      <c r="A10" s="14">
        <v>2</v>
      </c>
      <c r="B10" s="300"/>
      <c r="C10" s="16"/>
      <c r="D10" s="257"/>
      <c r="E10" s="301"/>
      <c r="F10" s="303"/>
      <c r="G10" s="302"/>
      <c r="H10" s="18"/>
      <c r="I10" s="50"/>
      <c r="J10" s="50"/>
      <c r="K10" s="50"/>
      <c r="L10" s="50"/>
      <c r="M10" s="50"/>
      <c r="N10" s="50"/>
      <c r="O10" s="50"/>
      <c r="P10" s="50"/>
      <c r="Q10" s="57"/>
      <c r="R10" s="58"/>
      <c r="S10" s="58"/>
      <c r="T10" s="58"/>
      <c r="U10" s="58"/>
      <c r="V10" s="256"/>
      <c r="W10" s="59"/>
      <c r="X10" s="60"/>
      <c r="Y10" s="27"/>
      <c r="Z10" s="27"/>
      <c r="AA10" s="27"/>
      <c r="AB10" s="27"/>
      <c r="AC10" s="27"/>
      <c r="AD10" s="26"/>
      <c r="AE10" s="9"/>
    </row>
    <row r="11" spans="1:37" ht="27.75" customHeight="1">
      <c r="A11" s="14">
        <v>3</v>
      </c>
      <c r="B11" s="300"/>
      <c r="C11" s="16"/>
      <c r="D11" s="257"/>
      <c r="E11" s="301"/>
      <c r="F11" s="303"/>
      <c r="G11" s="302"/>
      <c r="H11" s="18"/>
      <c r="I11" s="50"/>
      <c r="J11" s="50"/>
      <c r="K11" s="50"/>
      <c r="L11" s="50"/>
      <c r="M11" s="50"/>
      <c r="N11" s="50"/>
      <c r="O11" s="50"/>
      <c r="P11" s="50"/>
      <c r="Q11" s="57"/>
      <c r="R11" s="58"/>
      <c r="S11" s="58"/>
      <c r="T11" s="58"/>
      <c r="U11" s="58"/>
      <c r="V11" s="256"/>
      <c r="W11" s="59"/>
      <c r="X11" s="60"/>
      <c r="Y11" s="27"/>
      <c r="Z11" s="27"/>
      <c r="AA11" s="27"/>
      <c r="AB11" s="27"/>
      <c r="AC11" s="27"/>
      <c r="AD11" s="26"/>
      <c r="AE11" s="9"/>
    </row>
    <row r="12" spans="1:37" ht="27.75" customHeight="1">
      <c r="A12" s="14">
        <v>4</v>
      </c>
      <c r="B12" s="300"/>
      <c r="C12" s="16"/>
      <c r="D12" s="257"/>
      <c r="E12" s="301"/>
      <c r="F12" s="303"/>
      <c r="G12" s="302"/>
      <c r="H12" s="18"/>
      <c r="I12" s="50"/>
      <c r="J12" s="50"/>
      <c r="K12" s="50"/>
      <c r="L12" s="50"/>
      <c r="M12" s="50"/>
      <c r="N12" s="50"/>
      <c r="O12" s="50"/>
      <c r="P12" s="50"/>
      <c r="Q12" s="57"/>
      <c r="R12" s="58"/>
      <c r="S12" s="58"/>
      <c r="T12" s="58"/>
      <c r="U12" s="58"/>
      <c r="V12" s="256"/>
      <c r="W12" s="59"/>
      <c r="X12" s="60"/>
      <c r="Y12" s="27"/>
      <c r="Z12" s="27"/>
      <c r="AA12" s="27"/>
      <c r="AB12" s="27"/>
      <c r="AC12" s="27"/>
      <c r="AD12" s="26"/>
      <c r="AE12" s="9"/>
    </row>
    <row r="13" spans="1:37" ht="27.75" customHeight="1">
      <c r="A13" s="14">
        <v>5</v>
      </c>
      <c r="B13" s="300"/>
      <c r="C13" s="16"/>
      <c r="D13" s="257"/>
      <c r="E13" s="301"/>
      <c r="F13" s="303"/>
      <c r="G13" s="302"/>
      <c r="H13" s="18"/>
      <c r="I13" s="50"/>
      <c r="J13" s="50"/>
      <c r="K13" s="50"/>
      <c r="L13" s="50"/>
      <c r="M13" s="50"/>
      <c r="N13" s="50"/>
      <c r="O13" s="50"/>
      <c r="P13" s="50"/>
      <c r="Q13" s="57"/>
      <c r="R13" s="58"/>
      <c r="S13" s="58"/>
      <c r="T13" s="58"/>
      <c r="U13" s="58"/>
      <c r="V13" s="256"/>
      <c r="W13" s="59"/>
      <c r="X13" s="60"/>
      <c r="Y13" s="27"/>
      <c r="Z13" s="27"/>
      <c r="AA13" s="27"/>
      <c r="AB13" s="27"/>
      <c r="AC13" s="27"/>
      <c r="AD13" s="26"/>
      <c r="AE13" s="9"/>
    </row>
    <row r="14" spans="1:37" ht="27.75" customHeight="1">
      <c r="A14" s="14">
        <v>6</v>
      </c>
      <c r="B14" s="300"/>
      <c r="C14" s="16"/>
      <c r="D14" s="257"/>
      <c r="E14" s="301"/>
      <c r="F14" s="303"/>
      <c r="G14" s="302"/>
      <c r="H14" s="18"/>
      <c r="I14" s="50"/>
      <c r="J14" s="50"/>
      <c r="K14" s="50"/>
      <c r="L14" s="50"/>
      <c r="M14" s="50"/>
      <c r="N14" s="50"/>
      <c r="O14" s="50"/>
      <c r="P14" s="50"/>
      <c r="Q14" s="57"/>
      <c r="R14" s="58"/>
      <c r="S14" s="58"/>
      <c r="T14" s="58"/>
      <c r="U14" s="58"/>
      <c r="V14" s="256"/>
      <c r="W14" s="59"/>
      <c r="X14" s="60"/>
      <c r="Y14" s="27"/>
      <c r="Z14" s="27"/>
      <c r="AA14" s="27"/>
      <c r="AB14" s="27"/>
      <c r="AC14" s="27"/>
      <c r="AD14" s="26"/>
      <c r="AE14" s="9"/>
    </row>
    <row r="15" spans="1:37" ht="27.75" customHeight="1">
      <c r="A15" s="14">
        <v>7</v>
      </c>
      <c r="B15" s="300"/>
      <c r="C15" s="16"/>
      <c r="D15" s="257"/>
      <c r="E15" s="301"/>
      <c r="F15" s="303"/>
      <c r="G15" s="302"/>
      <c r="H15" s="18"/>
      <c r="I15" s="50"/>
      <c r="J15" s="50"/>
      <c r="K15" s="50"/>
      <c r="L15" s="50"/>
      <c r="M15" s="50"/>
      <c r="N15" s="50"/>
      <c r="O15" s="50"/>
      <c r="P15" s="50"/>
      <c r="Q15" s="57"/>
      <c r="R15" s="58"/>
      <c r="S15" s="58"/>
      <c r="T15" s="58"/>
      <c r="U15" s="58"/>
      <c r="V15" s="256"/>
      <c r="W15" s="59"/>
      <c r="X15" s="60"/>
      <c r="Y15" s="27"/>
      <c r="Z15" s="27"/>
      <c r="AA15" s="27"/>
      <c r="AB15" s="27"/>
      <c r="AC15" s="27"/>
      <c r="AD15" s="26"/>
      <c r="AE15" s="9"/>
    </row>
    <row r="16" spans="1:37" ht="27.75" customHeight="1">
      <c r="A16" s="14">
        <v>8</v>
      </c>
      <c r="B16" s="300"/>
      <c r="C16" s="16"/>
      <c r="D16" s="257"/>
      <c r="E16" s="301"/>
      <c r="F16" s="303"/>
      <c r="G16" s="302"/>
      <c r="H16" s="18"/>
      <c r="I16" s="50"/>
      <c r="J16" s="50"/>
      <c r="K16" s="50"/>
      <c r="L16" s="50"/>
      <c r="M16" s="50"/>
      <c r="N16" s="50"/>
      <c r="O16" s="50"/>
      <c r="P16" s="50"/>
      <c r="Q16" s="57"/>
      <c r="R16" s="58"/>
      <c r="S16" s="58"/>
      <c r="T16" s="58"/>
      <c r="U16" s="58"/>
      <c r="V16" s="256"/>
      <c r="W16" s="59"/>
      <c r="X16" s="60"/>
      <c r="Y16" s="27"/>
      <c r="Z16" s="27"/>
      <c r="AA16" s="27"/>
      <c r="AB16" s="27"/>
      <c r="AC16" s="27"/>
      <c r="AD16" s="26"/>
      <c r="AE16" s="9"/>
    </row>
    <row r="17" spans="1:31" ht="27.75" customHeight="1">
      <c r="A17" s="14">
        <v>9</v>
      </c>
      <c r="B17" s="300"/>
      <c r="C17" s="16"/>
      <c r="D17" s="257"/>
      <c r="E17" s="301"/>
      <c r="F17" s="303"/>
      <c r="G17" s="302"/>
      <c r="H17" s="18"/>
      <c r="I17" s="50"/>
      <c r="J17" s="50"/>
      <c r="K17" s="50"/>
      <c r="L17" s="50"/>
      <c r="M17" s="50"/>
      <c r="N17" s="50"/>
      <c r="O17" s="50"/>
      <c r="P17" s="50"/>
      <c r="Q17" s="57"/>
      <c r="R17" s="58"/>
      <c r="S17" s="58"/>
      <c r="T17" s="58"/>
      <c r="U17" s="58"/>
      <c r="V17" s="256"/>
      <c r="W17" s="59"/>
      <c r="X17" s="60"/>
      <c r="Y17" s="27"/>
      <c r="Z17" s="27"/>
      <c r="AA17" s="27"/>
      <c r="AB17" s="27"/>
      <c r="AC17" s="27"/>
      <c r="AD17" s="26"/>
      <c r="AE17" s="9"/>
    </row>
    <row r="18" spans="1:31" ht="27.75" customHeight="1">
      <c r="A18" s="14">
        <v>10</v>
      </c>
      <c r="B18" s="300"/>
      <c r="C18" s="16"/>
      <c r="D18" s="257"/>
      <c r="E18" s="301"/>
      <c r="F18" s="303"/>
      <c r="G18" s="302"/>
      <c r="H18" s="18"/>
      <c r="I18" s="50"/>
      <c r="J18" s="50"/>
      <c r="K18" s="50"/>
      <c r="L18" s="50"/>
      <c r="M18" s="50"/>
      <c r="N18" s="50"/>
      <c r="O18" s="50"/>
      <c r="P18" s="50"/>
      <c r="Q18" s="57"/>
      <c r="R18" s="58"/>
      <c r="S18" s="58"/>
      <c r="T18" s="58"/>
      <c r="U18" s="58"/>
      <c r="V18" s="256"/>
      <c r="W18" s="59"/>
      <c r="X18" s="60"/>
      <c r="Y18" s="27"/>
      <c r="Z18" s="27"/>
      <c r="AA18" s="27"/>
      <c r="AB18" s="27"/>
      <c r="AC18" s="27"/>
      <c r="AD18" s="26"/>
      <c r="AE18" s="9"/>
    </row>
    <row r="19" spans="1:31" ht="27.75" customHeight="1">
      <c r="A19" s="14">
        <v>11</v>
      </c>
      <c r="B19" s="300"/>
      <c r="C19" s="16"/>
      <c r="D19" s="257"/>
      <c r="E19" s="301"/>
      <c r="F19" s="303"/>
      <c r="G19" s="302"/>
      <c r="H19" s="18"/>
      <c r="I19" s="50"/>
      <c r="J19" s="50"/>
      <c r="K19" s="50"/>
      <c r="L19" s="50"/>
      <c r="M19" s="50"/>
      <c r="N19" s="50"/>
      <c r="O19" s="50"/>
      <c r="P19" s="50"/>
      <c r="Q19" s="57"/>
      <c r="R19" s="58"/>
      <c r="S19" s="58"/>
      <c r="T19" s="58"/>
      <c r="U19" s="58"/>
      <c r="V19" s="256"/>
      <c r="W19" s="59"/>
      <c r="X19" s="60"/>
      <c r="Y19" s="27"/>
      <c r="Z19" s="27"/>
      <c r="AA19" s="27"/>
      <c r="AB19" s="27"/>
      <c r="AC19" s="27"/>
      <c r="AD19" s="26"/>
      <c r="AE19" s="9"/>
    </row>
    <row r="20" spans="1:31" ht="27.75" customHeight="1">
      <c r="A20" s="14">
        <v>12</v>
      </c>
      <c r="B20" s="300"/>
      <c r="C20" s="16"/>
      <c r="D20" s="257"/>
      <c r="E20" s="301"/>
      <c r="F20" s="303"/>
      <c r="G20" s="302"/>
      <c r="H20" s="18"/>
      <c r="I20" s="50"/>
      <c r="J20" s="50"/>
      <c r="K20" s="50"/>
      <c r="L20" s="50"/>
      <c r="M20" s="50"/>
      <c r="N20" s="50"/>
      <c r="O20" s="50"/>
      <c r="P20" s="50"/>
      <c r="Q20" s="57"/>
      <c r="R20" s="58"/>
      <c r="S20" s="58"/>
      <c r="T20" s="58"/>
      <c r="U20" s="58"/>
      <c r="V20" s="256"/>
      <c r="W20" s="59"/>
      <c r="X20" s="60"/>
      <c r="Y20" s="27"/>
      <c r="Z20" s="27"/>
      <c r="AA20" s="27"/>
      <c r="AB20" s="27"/>
      <c r="AC20" s="27"/>
      <c r="AD20" s="26"/>
      <c r="AE20" s="9"/>
    </row>
    <row r="21" spans="1:31" ht="27.75" customHeight="1">
      <c r="A21" s="14">
        <v>13</v>
      </c>
      <c r="B21" s="300"/>
      <c r="C21" s="16"/>
      <c r="D21" s="257"/>
      <c r="E21" s="301"/>
      <c r="F21" s="303"/>
      <c r="G21" s="302"/>
      <c r="H21" s="18"/>
      <c r="I21" s="50"/>
      <c r="J21" s="50"/>
      <c r="K21" s="50"/>
      <c r="L21" s="50"/>
      <c r="M21" s="50"/>
      <c r="N21" s="50"/>
      <c r="O21" s="50"/>
      <c r="P21" s="50"/>
      <c r="Q21" s="57"/>
      <c r="R21" s="58"/>
      <c r="S21" s="58"/>
      <c r="T21" s="58"/>
      <c r="U21" s="58"/>
      <c r="V21" s="256"/>
      <c r="W21" s="59"/>
      <c r="X21" s="60"/>
      <c r="Y21" s="27"/>
      <c r="Z21" s="27"/>
      <c r="AA21" s="27"/>
      <c r="AB21" s="27"/>
      <c r="AC21" s="27"/>
      <c r="AD21" s="26"/>
      <c r="AE21" s="9"/>
    </row>
    <row r="22" spans="1:31" ht="27.75" customHeight="1">
      <c r="A22" s="14">
        <v>14</v>
      </c>
      <c r="B22" s="300"/>
      <c r="C22" s="16"/>
      <c r="D22" s="257"/>
      <c r="E22" s="301"/>
      <c r="F22" s="303"/>
      <c r="G22" s="302"/>
      <c r="H22" s="18"/>
      <c r="I22" s="50"/>
      <c r="J22" s="50"/>
      <c r="K22" s="50"/>
      <c r="L22" s="50"/>
      <c r="M22" s="50"/>
      <c r="N22" s="50"/>
      <c r="O22" s="50"/>
      <c r="P22" s="50"/>
      <c r="Q22" s="57"/>
      <c r="R22" s="58"/>
      <c r="S22" s="58"/>
      <c r="T22" s="58"/>
      <c r="U22" s="58"/>
      <c r="V22" s="256"/>
      <c r="W22" s="59"/>
      <c r="X22" s="60"/>
      <c r="Y22" s="27"/>
      <c r="Z22" s="27"/>
      <c r="AA22" s="27"/>
      <c r="AB22" s="27"/>
      <c r="AC22" s="27"/>
      <c r="AD22" s="26"/>
      <c r="AE22" s="9"/>
    </row>
    <row r="23" spans="1:31" ht="27.75" customHeight="1">
      <c r="A23" s="14">
        <v>15</v>
      </c>
      <c r="B23" s="300"/>
      <c r="C23" s="16"/>
      <c r="D23" s="257"/>
      <c r="E23" s="301"/>
      <c r="F23" s="303"/>
      <c r="G23" s="302"/>
      <c r="H23" s="18"/>
      <c r="I23" s="50"/>
      <c r="J23" s="50"/>
      <c r="K23" s="50"/>
      <c r="L23" s="50"/>
      <c r="M23" s="50"/>
      <c r="N23" s="50"/>
      <c r="O23" s="50"/>
      <c r="P23" s="50"/>
      <c r="Q23" s="57"/>
      <c r="R23" s="58"/>
      <c r="S23" s="58"/>
      <c r="T23" s="58"/>
      <c r="U23" s="58"/>
      <c r="V23" s="256"/>
      <c r="W23" s="59"/>
      <c r="X23" s="60"/>
      <c r="Y23" s="27"/>
      <c r="Z23" s="27"/>
      <c r="AA23" s="27"/>
      <c r="AB23" s="27"/>
      <c r="AC23" s="27"/>
      <c r="AD23" s="26"/>
      <c r="AE23" s="9"/>
    </row>
    <row r="24" spans="1:31" ht="27.75" customHeight="1">
      <c r="A24" s="14">
        <v>16</v>
      </c>
      <c r="B24" s="300"/>
      <c r="C24" s="16"/>
      <c r="D24" s="257"/>
      <c r="E24" s="301"/>
      <c r="F24" s="303"/>
      <c r="G24" s="302"/>
      <c r="H24" s="18"/>
      <c r="I24" s="50"/>
      <c r="J24" s="50"/>
      <c r="K24" s="50"/>
      <c r="L24" s="50"/>
      <c r="M24" s="50"/>
      <c r="N24" s="50"/>
      <c r="O24" s="50"/>
      <c r="P24" s="50"/>
      <c r="Q24" s="57"/>
      <c r="R24" s="58"/>
      <c r="S24" s="58"/>
      <c r="T24" s="58"/>
      <c r="U24" s="58"/>
      <c r="V24" s="256"/>
      <c r="W24" s="59"/>
      <c r="X24" s="60"/>
      <c r="Y24" s="27"/>
      <c r="Z24" s="27"/>
      <c r="AA24" s="27"/>
      <c r="AB24" s="27"/>
      <c r="AC24" s="27"/>
      <c r="AD24" s="26"/>
      <c r="AE24" s="9"/>
    </row>
    <row r="25" spans="1:31" ht="27.75" customHeight="1">
      <c r="A25" s="14">
        <v>17</v>
      </c>
      <c r="B25" s="300"/>
      <c r="C25" s="16"/>
      <c r="D25" s="257"/>
      <c r="E25" s="301"/>
      <c r="F25" s="303"/>
      <c r="G25" s="302"/>
      <c r="H25" s="18"/>
      <c r="I25" s="50"/>
      <c r="J25" s="50"/>
      <c r="K25" s="50"/>
      <c r="L25" s="50"/>
      <c r="M25" s="50"/>
      <c r="N25" s="50"/>
      <c r="O25" s="50"/>
      <c r="P25" s="50"/>
      <c r="Q25" s="57"/>
      <c r="R25" s="58"/>
      <c r="S25" s="58"/>
      <c r="T25" s="58"/>
      <c r="U25" s="58"/>
      <c r="V25" s="256"/>
      <c r="W25" s="59"/>
      <c r="X25" s="60"/>
      <c r="Y25" s="27"/>
      <c r="Z25" s="27"/>
      <c r="AA25" s="27"/>
      <c r="AB25" s="27"/>
      <c r="AC25" s="27"/>
      <c r="AD25" s="26"/>
      <c r="AE25" s="9"/>
    </row>
    <row r="26" spans="1:31" ht="27.75" customHeight="1">
      <c r="A26" s="14">
        <v>18</v>
      </c>
      <c r="B26" s="300"/>
      <c r="C26" s="16"/>
      <c r="D26" s="257"/>
      <c r="E26" s="301"/>
      <c r="F26" s="303"/>
      <c r="G26" s="302"/>
      <c r="H26" s="18"/>
      <c r="I26" s="50"/>
      <c r="J26" s="50"/>
      <c r="K26" s="50"/>
      <c r="L26" s="50"/>
      <c r="M26" s="50"/>
      <c r="N26" s="50"/>
      <c r="O26" s="50"/>
      <c r="P26" s="50"/>
      <c r="Q26" s="57"/>
      <c r="R26" s="58"/>
      <c r="S26" s="58"/>
      <c r="T26" s="58"/>
      <c r="U26" s="58"/>
      <c r="V26" s="256"/>
      <c r="W26" s="59"/>
      <c r="X26" s="60"/>
      <c r="Y26" s="27"/>
      <c r="Z26" s="27"/>
      <c r="AA26" s="27"/>
      <c r="AB26" s="27"/>
      <c r="AC26" s="27"/>
      <c r="AD26" s="26"/>
      <c r="AE26" s="9"/>
    </row>
    <row r="27" spans="1:31" ht="27.75" customHeight="1">
      <c r="A27" s="14">
        <v>19</v>
      </c>
      <c r="B27" s="300"/>
      <c r="C27" s="16"/>
      <c r="D27" s="257"/>
      <c r="E27" s="301"/>
      <c r="F27" s="303"/>
      <c r="G27" s="302"/>
      <c r="H27" s="18"/>
      <c r="I27" s="50"/>
      <c r="J27" s="50"/>
      <c r="K27" s="50"/>
      <c r="L27" s="50"/>
      <c r="M27" s="50"/>
      <c r="N27" s="50"/>
      <c r="O27" s="50"/>
      <c r="P27" s="50"/>
      <c r="Q27" s="57"/>
      <c r="R27" s="58"/>
      <c r="S27" s="58"/>
      <c r="T27" s="58"/>
      <c r="U27" s="58"/>
      <c r="V27" s="256"/>
      <c r="W27" s="59"/>
      <c r="X27" s="60"/>
      <c r="Y27" s="27"/>
      <c r="Z27" s="27"/>
      <c r="AA27" s="27"/>
      <c r="AB27" s="27"/>
      <c r="AC27" s="27"/>
      <c r="AD27" s="26"/>
      <c r="AE27" s="9"/>
    </row>
    <row r="28" spans="1:31" ht="27.75" customHeight="1">
      <c r="A28" s="14">
        <v>20</v>
      </c>
      <c r="B28" s="300"/>
      <c r="C28" s="16"/>
      <c r="D28" s="257"/>
      <c r="E28" s="301"/>
      <c r="F28" s="303"/>
      <c r="G28" s="302"/>
      <c r="H28" s="18"/>
      <c r="I28" s="50"/>
      <c r="J28" s="50"/>
      <c r="K28" s="50"/>
      <c r="L28" s="50"/>
      <c r="M28" s="50"/>
      <c r="N28" s="50"/>
      <c r="O28" s="50"/>
      <c r="P28" s="50"/>
      <c r="Q28" s="57"/>
      <c r="R28" s="58"/>
      <c r="S28" s="58"/>
      <c r="T28" s="58"/>
      <c r="U28" s="58"/>
      <c r="V28" s="256"/>
      <c r="W28" s="59"/>
      <c r="X28" s="60"/>
      <c r="Y28" s="27"/>
      <c r="Z28" s="27"/>
      <c r="AA28" s="27"/>
      <c r="AB28" s="27"/>
      <c r="AC28" s="27"/>
      <c r="AD28" s="26"/>
      <c r="AE28" s="9"/>
    </row>
    <row r="29" spans="1:31" ht="27.75" customHeight="1">
      <c r="A29" s="14">
        <v>21</v>
      </c>
      <c r="B29" s="300"/>
      <c r="C29" s="16"/>
      <c r="D29" s="257"/>
      <c r="E29" s="301"/>
      <c r="F29" s="303"/>
      <c r="G29" s="302"/>
      <c r="H29" s="18"/>
      <c r="I29" s="50"/>
      <c r="J29" s="50"/>
      <c r="K29" s="50"/>
      <c r="L29" s="50"/>
      <c r="M29" s="50"/>
      <c r="N29" s="50"/>
      <c r="O29" s="50"/>
      <c r="P29" s="50"/>
      <c r="Q29" s="57"/>
      <c r="R29" s="58"/>
      <c r="S29" s="58"/>
      <c r="T29" s="58"/>
      <c r="U29" s="58"/>
      <c r="V29" s="256"/>
      <c r="W29" s="59"/>
      <c r="X29" s="60"/>
      <c r="Y29" s="27"/>
      <c r="Z29" s="27"/>
      <c r="AA29" s="27"/>
      <c r="AB29" s="27"/>
      <c r="AC29" s="27"/>
      <c r="AD29" s="26"/>
      <c r="AE29" s="9"/>
    </row>
    <row r="30" spans="1:31" ht="27.75" customHeight="1">
      <c r="A30" s="14">
        <v>22</v>
      </c>
      <c r="B30" s="300"/>
      <c r="C30" s="16"/>
      <c r="D30" s="257"/>
      <c r="E30" s="301"/>
      <c r="F30" s="303"/>
      <c r="G30" s="302"/>
      <c r="H30" s="18"/>
      <c r="I30" s="50"/>
      <c r="J30" s="50"/>
      <c r="K30" s="50"/>
      <c r="L30" s="50"/>
      <c r="M30" s="50"/>
      <c r="N30" s="50"/>
      <c r="O30" s="50"/>
      <c r="P30" s="50"/>
      <c r="Q30" s="57"/>
      <c r="R30" s="58"/>
      <c r="S30" s="58"/>
      <c r="T30" s="58"/>
      <c r="U30" s="58"/>
      <c r="V30" s="256"/>
      <c r="W30" s="59"/>
      <c r="X30" s="60"/>
      <c r="Y30" s="27"/>
      <c r="Z30" s="27"/>
      <c r="AA30" s="27"/>
      <c r="AB30" s="27"/>
      <c r="AC30" s="27"/>
      <c r="AD30" s="26"/>
      <c r="AE30" s="9"/>
    </row>
    <row r="31" spans="1:31" ht="27.75" customHeight="1">
      <c r="A31" s="14">
        <v>23</v>
      </c>
      <c r="B31" s="300"/>
      <c r="C31" s="16"/>
      <c r="D31" s="257"/>
      <c r="E31" s="301"/>
      <c r="F31" s="303"/>
      <c r="G31" s="302"/>
      <c r="H31" s="18"/>
      <c r="I31" s="50"/>
      <c r="J31" s="50"/>
      <c r="K31" s="50"/>
      <c r="L31" s="50"/>
      <c r="M31" s="50"/>
      <c r="N31" s="50"/>
      <c r="O31" s="50"/>
      <c r="P31" s="50"/>
      <c r="Q31" s="57"/>
      <c r="R31" s="58"/>
      <c r="S31" s="58"/>
      <c r="T31" s="58"/>
      <c r="U31" s="58"/>
      <c r="V31" s="256"/>
      <c r="W31" s="59"/>
      <c r="X31" s="60"/>
      <c r="Y31" s="27"/>
      <c r="Z31" s="27"/>
      <c r="AA31" s="27"/>
      <c r="AB31" s="27"/>
      <c r="AC31" s="27"/>
      <c r="AD31" s="26"/>
      <c r="AE31" s="9"/>
    </row>
    <row r="32" spans="1:31" ht="27.75" customHeight="1">
      <c r="A32" s="14">
        <v>24</v>
      </c>
      <c r="B32" s="300"/>
      <c r="C32" s="16"/>
      <c r="D32" s="257"/>
      <c r="E32" s="301"/>
      <c r="F32" s="303"/>
      <c r="G32" s="302"/>
      <c r="H32" s="18"/>
      <c r="I32" s="50"/>
      <c r="J32" s="50"/>
      <c r="K32" s="50"/>
      <c r="L32" s="50"/>
      <c r="M32" s="50"/>
      <c r="N32" s="50"/>
      <c r="O32" s="50"/>
      <c r="P32" s="50"/>
      <c r="Q32" s="57"/>
      <c r="R32" s="58"/>
      <c r="S32" s="58"/>
      <c r="T32" s="58"/>
      <c r="U32" s="58"/>
      <c r="V32" s="256"/>
      <c r="W32" s="59"/>
      <c r="X32" s="60"/>
      <c r="Y32" s="27"/>
      <c r="Z32" s="27"/>
      <c r="AA32" s="27"/>
      <c r="AB32" s="27"/>
      <c r="AC32" s="27"/>
      <c r="AD32" s="26"/>
      <c r="AE32" s="9"/>
    </row>
    <row r="33" spans="1:31" ht="27.75" customHeight="1">
      <c r="A33" s="14">
        <v>25</v>
      </c>
      <c r="B33" s="300"/>
      <c r="C33" s="16"/>
      <c r="D33" s="257"/>
      <c r="E33" s="301"/>
      <c r="F33" s="303"/>
      <c r="G33" s="302"/>
      <c r="H33" s="18"/>
      <c r="I33" s="50"/>
      <c r="J33" s="50"/>
      <c r="K33" s="50"/>
      <c r="L33" s="50"/>
      <c r="M33" s="50"/>
      <c r="N33" s="50"/>
      <c r="O33" s="50"/>
      <c r="P33" s="50"/>
      <c r="Q33" s="57"/>
      <c r="R33" s="58"/>
      <c r="S33" s="58"/>
      <c r="T33" s="58"/>
      <c r="U33" s="58"/>
      <c r="V33" s="256"/>
      <c r="W33" s="59"/>
      <c r="X33" s="60"/>
      <c r="Y33" s="27"/>
      <c r="Z33" s="27"/>
      <c r="AA33" s="27"/>
      <c r="AB33" s="27"/>
      <c r="AC33" s="27"/>
      <c r="AD33" s="26"/>
      <c r="AE33" s="9"/>
    </row>
    <row r="34" spans="1:31" ht="27.75" customHeight="1">
      <c r="A34" s="14">
        <v>26</v>
      </c>
      <c r="B34" s="300"/>
      <c r="C34" s="16"/>
      <c r="D34" s="257"/>
      <c r="E34" s="301"/>
      <c r="F34" s="303"/>
      <c r="G34" s="302"/>
      <c r="H34" s="18"/>
      <c r="I34" s="50"/>
      <c r="J34" s="50"/>
      <c r="K34" s="50"/>
      <c r="L34" s="50"/>
      <c r="M34" s="50"/>
      <c r="N34" s="50"/>
      <c r="O34" s="50"/>
      <c r="P34" s="50"/>
      <c r="Q34" s="57"/>
      <c r="R34" s="58"/>
      <c r="S34" s="58"/>
      <c r="T34" s="58"/>
      <c r="U34" s="58"/>
      <c r="V34" s="256"/>
      <c r="W34" s="59"/>
      <c r="X34" s="60"/>
      <c r="Y34" s="27"/>
      <c r="Z34" s="27"/>
      <c r="AA34" s="27"/>
      <c r="AB34" s="27"/>
      <c r="AC34" s="27"/>
      <c r="AD34" s="26"/>
      <c r="AE34" s="9"/>
    </row>
    <row r="35" spans="1:31" ht="27.75" customHeight="1">
      <c r="A35" s="14">
        <v>27</v>
      </c>
      <c r="B35" s="300"/>
      <c r="C35" s="16"/>
      <c r="D35" s="257"/>
      <c r="E35" s="301"/>
      <c r="F35" s="303"/>
      <c r="G35" s="302"/>
      <c r="H35" s="18"/>
      <c r="I35" s="50"/>
      <c r="J35" s="50"/>
      <c r="K35" s="50"/>
      <c r="L35" s="50"/>
      <c r="M35" s="50"/>
      <c r="N35" s="50"/>
      <c r="O35" s="50"/>
      <c r="P35" s="50"/>
      <c r="Q35" s="57"/>
      <c r="R35" s="58"/>
      <c r="S35" s="58"/>
      <c r="T35" s="58"/>
      <c r="U35" s="58"/>
      <c r="V35" s="256"/>
      <c r="W35" s="59"/>
      <c r="X35" s="60"/>
      <c r="Y35" s="27"/>
      <c r="Z35" s="27"/>
      <c r="AA35" s="27"/>
      <c r="AB35" s="27"/>
      <c r="AC35" s="27"/>
      <c r="AD35" s="26"/>
      <c r="AE35" s="9"/>
    </row>
    <row r="36" spans="1:31" ht="27.75" customHeight="1">
      <c r="A36" s="14">
        <v>28</v>
      </c>
      <c r="B36" s="300"/>
      <c r="C36" s="16"/>
      <c r="D36" s="257"/>
      <c r="E36" s="301"/>
      <c r="F36" s="303"/>
      <c r="G36" s="302"/>
      <c r="H36" s="18"/>
      <c r="I36" s="50"/>
      <c r="J36" s="50"/>
      <c r="K36" s="50"/>
      <c r="L36" s="50"/>
      <c r="M36" s="50"/>
      <c r="N36" s="50"/>
      <c r="O36" s="50"/>
      <c r="P36" s="50"/>
      <c r="Q36" s="57"/>
      <c r="R36" s="58"/>
      <c r="S36" s="58"/>
      <c r="T36" s="58"/>
      <c r="U36" s="58"/>
      <c r="V36" s="256"/>
      <c r="W36" s="59"/>
      <c r="X36" s="60"/>
      <c r="Y36" s="27"/>
      <c r="Z36" s="27"/>
      <c r="AA36" s="27"/>
      <c r="AB36" s="27"/>
      <c r="AC36" s="27"/>
      <c r="AD36" s="26"/>
      <c r="AE36" s="9"/>
    </row>
    <row r="37" spans="1:31" ht="27.75" customHeight="1">
      <c r="A37" s="14">
        <v>29</v>
      </c>
      <c r="B37" s="300"/>
      <c r="C37" s="16"/>
      <c r="D37" s="257"/>
      <c r="E37" s="301"/>
      <c r="F37" s="303"/>
      <c r="G37" s="302"/>
      <c r="H37" s="18"/>
      <c r="I37" s="50"/>
      <c r="J37" s="50"/>
      <c r="K37" s="50"/>
      <c r="L37" s="50"/>
      <c r="M37" s="50"/>
      <c r="N37" s="50"/>
      <c r="O37" s="50"/>
      <c r="P37" s="50"/>
      <c r="Q37" s="57"/>
      <c r="R37" s="58"/>
      <c r="S37" s="58"/>
      <c r="T37" s="58"/>
      <c r="U37" s="58"/>
      <c r="V37" s="256"/>
      <c r="W37" s="59"/>
      <c r="X37" s="60"/>
      <c r="Y37" s="27"/>
      <c r="Z37" s="27"/>
      <c r="AA37" s="27"/>
      <c r="AB37" s="27"/>
      <c r="AC37" s="27"/>
      <c r="AD37" s="26"/>
      <c r="AE37" s="9"/>
    </row>
    <row r="38" spans="1:31" ht="27.75" customHeight="1">
      <c r="A38" s="14">
        <v>30</v>
      </c>
      <c r="B38" s="300"/>
      <c r="C38" s="16"/>
      <c r="D38" s="257"/>
      <c r="E38" s="301"/>
      <c r="F38" s="303"/>
      <c r="G38" s="302"/>
      <c r="H38" s="18"/>
      <c r="I38" s="50"/>
      <c r="J38" s="50"/>
      <c r="K38" s="50"/>
      <c r="L38" s="50"/>
      <c r="M38" s="50"/>
      <c r="N38" s="50"/>
      <c r="O38" s="50"/>
      <c r="P38" s="50"/>
      <c r="Q38" s="57"/>
      <c r="R38" s="58"/>
      <c r="S38" s="58"/>
      <c r="T38" s="58"/>
      <c r="U38" s="58"/>
      <c r="V38" s="256"/>
      <c r="W38" s="59"/>
      <c r="X38" s="60"/>
      <c r="Y38" s="27"/>
      <c r="Z38" s="27"/>
      <c r="AA38" s="27"/>
      <c r="AB38" s="27"/>
      <c r="AC38" s="27"/>
      <c r="AD38" s="26"/>
      <c r="AE38" s="9"/>
    </row>
    <row r="39" spans="1:31" ht="27.75" customHeight="1">
      <c r="A39" s="14">
        <v>31</v>
      </c>
      <c r="B39" s="300"/>
      <c r="C39" s="16"/>
      <c r="D39" s="257"/>
      <c r="E39" s="301"/>
      <c r="F39" s="303"/>
      <c r="G39" s="302"/>
      <c r="H39" s="18"/>
      <c r="I39" s="50"/>
      <c r="J39" s="50"/>
      <c r="K39" s="50"/>
      <c r="L39" s="50"/>
      <c r="M39" s="50"/>
      <c r="N39" s="50"/>
      <c r="O39" s="50"/>
      <c r="P39" s="50"/>
      <c r="Q39" s="57"/>
      <c r="R39" s="58"/>
      <c r="S39" s="58"/>
      <c r="T39" s="58"/>
      <c r="U39" s="58"/>
      <c r="V39" s="256"/>
      <c r="W39" s="59"/>
      <c r="X39" s="60"/>
      <c r="Y39" s="27"/>
      <c r="Z39" s="27"/>
      <c r="AA39" s="27"/>
      <c r="AB39" s="27"/>
      <c r="AC39" s="27"/>
      <c r="AD39" s="26"/>
      <c r="AE39" s="9"/>
    </row>
    <row r="40" spans="1:31" ht="27.75" customHeight="1">
      <c r="A40" s="14">
        <v>32</v>
      </c>
      <c r="B40" s="300"/>
      <c r="C40" s="16"/>
      <c r="D40" s="257"/>
      <c r="E40" s="301"/>
      <c r="F40" s="303"/>
      <c r="G40" s="302"/>
      <c r="H40" s="18"/>
      <c r="I40" s="50"/>
      <c r="J40" s="50"/>
      <c r="K40" s="50"/>
      <c r="L40" s="50"/>
      <c r="M40" s="50"/>
      <c r="N40" s="50"/>
      <c r="O40" s="50"/>
      <c r="P40" s="50"/>
      <c r="Q40" s="57"/>
      <c r="R40" s="58"/>
      <c r="S40" s="58"/>
      <c r="T40" s="58"/>
      <c r="U40" s="58"/>
      <c r="V40" s="256"/>
      <c r="W40" s="59"/>
      <c r="X40" s="60"/>
      <c r="Y40" s="27"/>
      <c r="Z40" s="27"/>
      <c r="AA40" s="27"/>
      <c r="AB40" s="27"/>
      <c r="AC40" s="27"/>
      <c r="AD40" s="26"/>
      <c r="AE40" s="9"/>
    </row>
    <row r="41" spans="1:31" ht="27.75" customHeight="1">
      <c r="A41" s="14">
        <v>33</v>
      </c>
      <c r="B41" s="300"/>
      <c r="C41" s="16"/>
      <c r="D41" s="257"/>
      <c r="E41" s="301"/>
      <c r="F41" s="303"/>
      <c r="G41" s="302"/>
      <c r="H41" s="18"/>
      <c r="I41" s="50"/>
      <c r="J41" s="50"/>
      <c r="K41" s="50"/>
      <c r="L41" s="50"/>
      <c r="M41" s="50"/>
      <c r="N41" s="50"/>
      <c r="O41" s="50"/>
      <c r="P41" s="50"/>
      <c r="Q41" s="57"/>
      <c r="R41" s="58"/>
      <c r="S41" s="58"/>
      <c r="T41" s="58"/>
      <c r="U41" s="58"/>
      <c r="V41" s="256"/>
      <c r="W41" s="59"/>
      <c r="X41" s="60"/>
      <c r="Y41" s="27"/>
      <c r="Z41" s="27"/>
      <c r="AA41" s="27"/>
      <c r="AB41" s="27"/>
      <c r="AC41" s="27"/>
      <c r="AD41" s="26"/>
      <c r="AE41" s="9"/>
    </row>
    <row r="42" spans="1:31" ht="27.75" customHeight="1">
      <c r="A42" s="14">
        <v>34</v>
      </c>
      <c r="B42" s="300"/>
      <c r="C42" s="16"/>
      <c r="D42" s="257"/>
      <c r="E42" s="301"/>
      <c r="F42" s="303"/>
      <c r="G42" s="302"/>
      <c r="H42" s="18"/>
      <c r="I42" s="50"/>
      <c r="J42" s="50"/>
      <c r="K42" s="50"/>
      <c r="L42" s="50"/>
      <c r="M42" s="50"/>
      <c r="N42" s="50"/>
      <c r="O42" s="50"/>
      <c r="P42" s="50"/>
      <c r="Q42" s="57"/>
      <c r="R42" s="58"/>
      <c r="S42" s="58"/>
      <c r="T42" s="58"/>
      <c r="U42" s="58"/>
      <c r="V42" s="256"/>
      <c r="W42" s="59"/>
      <c r="X42" s="60"/>
      <c r="Y42" s="27"/>
      <c r="Z42" s="27"/>
      <c r="AA42" s="27"/>
      <c r="AB42" s="27"/>
      <c r="AC42" s="27"/>
      <c r="AD42" s="26"/>
      <c r="AE42" s="9"/>
    </row>
    <row r="43" spans="1:31" ht="27.75" customHeight="1">
      <c r="A43" s="14">
        <v>35</v>
      </c>
      <c r="B43" s="300"/>
      <c r="C43" s="16"/>
      <c r="D43" s="257"/>
      <c r="E43" s="301"/>
      <c r="F43" s="303"/>
      <c r="G43" s="302"/>
      <c r="H43" s="18"/>
      <c r="I43" s="50"/>
      <c r="J43" s="50"/>
      <c r="K43" s="50"/>
      <c r="L43" s="50"/>
      <c r="M43" s="50"/>
      <c r="N43" s="50"/>
      <c r="O43" s="50"/>
      <c r="P43" s="50"/>
      <c r="Q43" s="57"/>
      <c r="R43" s="58"/>
      <c r="S43" s="58"/>
      <c r="T43" s="58"/>
      <c r="U43" s="58"/>
      <c r="V43" s="256"/>
      <c r="W43" s="59"/>
      <c r="X43" s="60"/>
      <c r="Y43" s="27"/>
      <c r="Z43" s="27"/>
      <c r="AA43" s="27"/>
      <c r="AB43" s="27"/>
      <c r="AC43" s="27"/>
      <c r="AD43" s="26"/>
      <c r="AE43" s="9"/>
    </row>
    <row r="44" spans="1:31" ht="27.75" customHeight="1">
      <c r="A44" s="14">
        <v>36</v>
      </c>
      <c r="B44" s="300"/>
      <c r="C44" s="16"/>
      <c r="D44" s="257"/>
      <c r="E44" s="301"/>
      <c r="F44" s="303"/>
      <c r="G44" s="302"/>
      <c r="H44" s="18"/>
      <c r="I44" s="50"/>
      <c r="J44" s="50"/>
      <c r="K44" s="50"/>
      <c r="L44" s="50"/>
      <c r="M44" s="50"/>
      <c r="N44" s="50"/>
      <c r="O44" s="50"/>
      <c r="P44" s="50"/>
      <c r="Q44" s="57"/>
      <c r="R44" s="58"/>
      <c r="S44" s="58"/>
      <c r="T44" s="58"/>
      <c r="U44" s="58"/>
      <c r="V44" s="256"/>
      <c r="W44" s="59"/>
      <c r="X44" s="60"/>
      <c r="Y44" s="27"/>
      <c r="Z44" s="27"/>
      <c r="AA44" s="27"/>
      <c r="AB44" s="27"/>
      <c r="AC44" s="27"/>
      <c r="AD44" s="26"/>
      <c r="AE44" s="9"/>
    </row>
    <row r="45" spans="1:31" ht="27.75" customHeight="1">
      <c r="A45" s="14">
        <v>37</v>
      </c>
      <c r="B45" s="300"/>
      <c r="C45" s="16"/>
      <c r="D45" s="257"/>
      <c r="E45" s="301"/>
      <c r="F45" s="303"/>
      <c r="G45" s="302"/>
      <c r="H45" s="18"/>
      <c r="I45" s="50"/>
      <c r="J45" s="50"/>
      <c r="K45" s="50"/>
      <c r="L45" s="50"/>
      <c r="M45" s="50"/>
      <c r="N45" s="50"/>
      <c r="O45" s="50"/>
      <c r="P45" s="50"/>
      <c r="Q45" s="57"/>
      <c r="R45" s="58"/>
      <c r="S45" s="58"/>
      <c r="T45" s="58"/>
      <c r="U45" s="58"/>
      <c r="V45" s="256"/>
      <c r="W45" s="59"/>
      <c r="X45" s="60"/>
      <c r="Y45" s="27"/>
      <c r="Z45" s="27"/>
      <c r="AA45" s="27"/>
      <c r="AB45" s="27"/>
      <c r="AC45" s="27"/>
      <c r="AD45" s="26"/>
      <c r="AE45" s="9"/>
    </row>
    <row r="46" spans="1:31" ht="27.75" customHeight="1">
      <c r="A46" s="14">
        <v>38</v>
      </c>
      <c r="B46" s="300"/>
      <c r="C46" s="16"/>
      <c r="D46" s="257"/>
      <c r="E46" s="301"/>
      <c r="F46" s="303"/>
      <c r="G46" s="302"/>
      <c r="H46" s="18"/>
      <c r="I46" s="50"/>
      <c r="J46" s="50"/>
      <c r="K46" s="50"/>
      <c r="L46" s="50"/>
      <c r="M46" s="50"/>
      <c r="N46" s="50"/>
      <c r="O46" s="50"/>
      <c r="P46" s="50"/>
      <c r="Q46" s="57"/>
      <c r="R46" s="58"/>
      <c r="S46" s="58"/>
      <c r="T46" s="58"/>
      <c r="U46" s="58"/>
      <c r="V46" s="256"/>
      <c r="W46" s="59"/>
      <c r="X46" s="60"/>
      <c r="Y46" s="27"/>
      <c r="Z46" s="27"/>
      <c r="AA46" s="27"/>
      <c r="AB46" s="27"/>
      <c r="AC46" s="27"/>
      <c r="AD46" s="26"/>
      <c r="AE46" s="9"/>
    </row>
    <row r="47" spans="1:31" ht="27.75" customHeight="1">
      <c r="A47" s="14">
        <v>39</v>
      </c>
      <c r="B47" s="300"/>
      <c r="C47" s="16"/>
      <c r="D47" s="257"/>
      <c r="E47" s="301"/>
      <c r="F47" s="303"/>
      <c r="G47" s="302"/>
      <c r="H47" s="18"/>
      <c r="I47" s="50"/>
      <c r="J47" s="50"/>
      <c r="K47" s="50"/>
      <c r="L47" s="50"/>
      <c r="M47" s="50"/>
      <c r="N47" s="50"/>
      <c r="O47" s="50"/>
      <c r="P47" s="50"/>
      <c r="Q47" s="57"/>
      <c r="R47" s="58"/>
      <c r="S47" s="58"/>
      <c r="T47" s="58"/>
      <c r="U47" s="58"/>
      <c r="V47" s="256"/>
      <c r="W47" s="59"/>
      <c r="X47" s="60"/>
      <c r="Y47" s="27"/>
      <c r="Z47" s="27"/>
      <c r="AA47" s="27"/>
      <c r="AB47" s="27"/>
      <c r="AC47" s="27"/>
      <c r="AD47" s="26"/>
      <c r="AE47" s="9"/>
    </row>
    <row r="48" spans="1:31" ht="27.75" customHeight="1">
      <c r="A48" s="14">
        <v>40</v>
      </c>
      <c r="B48" s="300"/>
      <c r="C48" s="16"/>
      <c r="D48" s="257"/>
      <c r="E48" s="301"/>
      <c r="F48" s="303"/>
      <c r="G48" s="302"/>
      <c r="H48" s="18"/>
      <c r="I48" s="50"/>
      <c r="J48" s="50"/>
      <c r="K48" s="50"/>
      <c r="L48" s="50"/>
      <c r="M48" s="50"/>
      <c r="N48" s="50"/>
      <c r="O48" s="50"/>
      <c r="P48" s="50"/>
      <c r="Q48" s="57"/>
      <c r="R48" s="58"/>
      <c r="S48" s="58"/>
      <c r="T48" s="58"/>
      <c r="U48" s="58"/>
      <c r="V48" s="256"/>
      <c r="W48" s="59"/>
      <c r="X48" s="60"/>
      <c r="Y48" s="27"/>
      <c r="Z48" s="27"/>
      <c r="AA48" s="27"/>
      <c r="AB48" s="27"/>
      <c r="AC48" s="27"/>
      <c r="AD48" s="26"/>
      <c r="AE48" s="9"/>
    </row>
    <row r="49" spans="1:31" ht="27.75" customHeight="1">
      <c r="A49" s="14">
        <v>41</v>
      </c>
      <c r="B49" s="300"/>
      <c r="C49" s="16"/>
      <c r="D49" s="257"/>
      <c r="E49" s="301"/>
      <c r="F49" s="303"/>
      <c r="G49" s="302"/>
      <c r="H49" s="18"/>
      <c r="I49" s="50"/>
      <c r="J49" s="50"/>
      <c r="K49" s="50"/>
      <c r="L49" s="50"/>
      <c r="M49" s="50"/>
      <c r="N49" s="50"/>
      <c r="O49" s="50"/>
      <c r="P49" s="50"/>
      <c r="Q49" s="57"/>
      <c r="R49" s="58"/>
      <c r="S49" s="58"/>
      <c r="T49" s="58"/>
      <c r="U49" s="58"/>
      <c r="V49" s="256"/>
      <c r="W49" s="59"/>
      <c r="X49" s="60"/>
      <c r="Y49" s="27"/>
      <c r="Z49" s="27"/>
      <c r="AA49" s="27"/>
      <c r="AB49" s="27"/>
      <c r="AC49" s="27"/>
      <c r="AD49" s="26"/>
      <c r="AE49" s="9"/>
    </row>
    <row r="50" spans="1:31" ht="27.75" customHeight="1">
      <c r="A50" s="14">
        <v>42</v>
      </c>
      <c r="B50" s="300"/>
      <c r="C50" s="16"/>
      <c r="D50" s="257"/>
      <c r="E50" s="301"/>
      <c r="F50" s="303"/>
      <c r="G50" s="302"/>
      <c r="H50" s="18"/>
      <c r="I50" s="50"/>
      <c r="J50" s="50"/>
      <c r="K50" s="50"/>
      <c r="L50" s="50"/>
      <c r="M50" s="50"/>
      <c r="N50" s="50"/>
      <c r="O50" s="50"/>
      <c r="P50" s="50"/>
      <c r="Q50" s="57"/>
      <c r="R50" s="58"/>
      <c r="S50" s="58"/>
      <c r="T50" s="58"/>
      <c r="U50" s="58"/>
      <c r="V50" s="256"/>
      <c r="W50" s="59"/>
      <c r="X50" s="60"/>
      <c r="Y50" s="27"/>
      <c r="Z50" s="27"/>
      <c r="AA50" s="27"/>
      <c r="AB50" s="27"/>
      <c r="AC50" s="27"/>
      <c r="AD50" s="26"/>
      <c r="AE50" s="9"/>
    </row>
    <row r="51" spans="1:31" ht="27.75" customHeight="1">
      <c r="A51" s="14">
        <v>43</v>
      </c>
      <c r="B51" s="300"/>
      <c r="C51" s="16"/>
      <c r="D51" s="257"/>
      <c r="E51" s="301"/>
      <c r="F51" s="303"/>
      <c r="G51" s="302"/>
      <c r="H51" s="18"/>
      <c r="I51" s="50"/>
      <c r="J51" s="50"/>
      <c r="K51" s="50"/>
      <c r="L51" s="50"/>
      <c r="M51" s="50"/>
      <c r="N51" s="50"/>
      <c r="O51" s="50"/>
      <c r="P51" s="50"/>
      <c r="Q51" s="57"/>
      <c r="R51" s="58"/>
      <c r="S51" s="58"/>
      <c r="T51" s="58"/>
      <c r="U51" s="58"/>
      <c r="V51" s="256"/>
      <c r="W51" s="59"/>
      <c r="X51" s="60"/>
      <c r="Y51" s="27"/>
      <c r="Z51" s="27"/>
      <c r="AA51" s="27"/>
      <c r="AB51" s="27"/>
      <c r="AC51" s="27"/>
      <c r="AD51" s="26"/>
      <c r="AE51" s="9"/>
    </row>
    <row r="52" spans="1:31" ht="27.75" customHeight="1">
      <c r="A52" s="14">
        <v>44</v>
      </c>
      <c r="B52" s="300"/>
      <c r="C52" s="16"/>
      <c r="D52" s="257"/>
      <c r="E52" s="301"/>
      <c r="F52" s="303"/>
      <c r="G52" s="302"/>
      <c r="H52" s="18"/>
      <c r="I52" s="50"/>
      <c r="J52" s="50"/>
      <c r="K52" s="50"/>
      <c r="L52" s="50"/>
      <c r="M52" s="50"/>
      <c r="N52" s="50"/>
      <c r="O52" s="50"/>
      <c r="P52" s="50"/>
      <c r="Q52" s="57"/>
      <c r="R52" s="58"/>
      <c r="S52" s="58"/>
      <c r="T52" s="58"/>
      <c r="U52" s="58"/>
      <c r="V52" s="256"/>
      <c r="W52" s="59"/>
      <c r="X52" s="60"/>
      <c r="Y52" s="27"/>
      <c r="Z52" s="27"/>
      <c r="AA52" s="27"/>
      <c r="AB52" s="27"/>
      <c r="AC52" s="27"/>
      <c r="AD52" s="26"/>
      <c r="AE52" s="9"/>
    </row>
    <row r="53" spans="1:31" ht="27.75" customHeight="1">
      <c r="A53" s="14">
        <v>45</v>
      </c>
      <c r="B53" s="300"/>
      <c r="C53" s="16"/>
      <c r="D53" s="257"/>
      <c r="E53" s="301"/>
      <c r="F53" s="303"/>
      <c r="G53" s="302"/>
      <c r="H53" s="18"/>
      <c r="I53" s="50"/>
      <c r="J53" s="50"/>
      <c r="K53" s="50"/>
      <c r="L53" s="50"/>
      <c r="M53" s="50"/>
      <c r="N53" s="50"/>
      <c r="O53" s="50"/>
      <c r="P53" s="50"/>
      <c r="Q53" s="57"/>
      <c r="R53" s="58"/>
      <c r="S53" s="58"/>
      <c r="T53" s="58"/>
      <c r="U53" s="58"/>
      <c r="V53" s="256"/>
      <c r="W53" s="59"/>
      <c r="X53" s="60"/>
      <c r="Y53" s="27"/>
      <c r="Z53" s="27"/>
      <c r="AA53" s="27"/>
      <c r="AB53" s="27"/>
      <c r="AC53" s="27"/>
      <c r="AD53" s="26"/>
      <c r="AE53" s="9"/>
    </row>
    <row r="54" spans="1:31" ht="27.75" customHeight="1">
      <c r="A54" s="14">
        <v>46</v>
      </c>
      <c r="B54" s="300"/>
      <c r="C54" s="16"/>
      <c r="D54" s="257"/>
      <c r="E54" s="301"/>
      <c r="F54" s="303"/>
      <c r="G54" s="302"/>
      <c r="H54" s="18"/>
      <c r="I54" s="50"/>
      <c r="J54" s="50"/>
      <c r="K54" s="50"/>
      <c r="L54" s="50"/>
      <c r="M54" s="50"/>
      <c r="N54" s="50"/>
      <c r="O54" s="50"/>
      <c r="P54" s="50"/>
      <c r="Q54" s="57"/>
      <c r="R54" s="58"/>
      <c r="S54" s="58"/>
      <c r="T54" s="58"/>
      <c r="U54" s="58"/>
      <c r="V54" s="256"/>
      <c r="W54" s="59"/>
      <c r="X54" s="60"/>
      <c r="Y54" s="27"/>
      <c r="Z54" s="27"/>
      <c r="AA54" s="27"/>
      <c r="AB54" s="27"/>
      <c r="AC54" s="27"/>
      <c r="AD54" s="26"/>
      <c r="AE54" s="9"/>
    </row>
    <row r="55" spans="1:31" ht="27.75" customHeight="1">
      <c r="A55" s="14">
        <v>47</v>
      </c>
      <c r="B55" s="300"/>
      <c r="C55" s="16"/>
      <c r="D55" s="257"/>
      <c r="E55" s="301"/>
      <c r="F55" s="303"/>
      <c r="G55" s="302"/>
      <c r="H55" s="18"/>
      <c r="I55" s="50"/>
      <c r="J55" s="50"/>
      <c r="K55" s="50"/>
      <c r="L55" s="50"/>
      <c r="M55" s="50"/>
      <c r="N55" s="50"/>
      <c r="O55" s="50"/>
      <c r="P55" s="50"/>
      <c r="Q55" s="57"/>
      <c r="R55" s="58"/>
      <c r="S55" s="58"/>
      <c r="T55" s="58"/>
      <c r="U55" s="58"/>
      <c r="V55" s="256"/>
      <c r="W55" s="59"/>
      <c r="X55" s="60"/>
      <c r="Y55" s="27"/>
      <c r="Z55" s="27"/>
      <c r="AA55" s="27"/>
      <c r="AB55" s="27"/>
      <c r="AC55" s="27"/>
      <c r="AD55" s="26"/>
      <c r="AE55" s="9"/>
    </row>
    <row r="56" spans="1:31" ht="27.75" customHeight="1">
      <c r="A56" s="14">
        <v>48</v>
      </c>
      <c r="B56" s="300"/>
      <c r="C56" s="16"/>
      <c r="D56" s="257"/>
      <c r="E56" s="301"/>
      <c r="F56" s="303"/>
      <c r="G56" s="302"/>
      <c r="H56" s="18"/>
      <c r="I56" s="50"/>
      <c r="J56" s="50"/>
      <c r="K56" s="50"/>
      <c r="L56" s="50"/>
      <c r="M56" s="50"/>
      <c r="N56" s="50"/>
      <c r="O56" s="50"/>
      <c r="P56" s="50"/>
      <c r="Q56" s="57"/>
      <c r="R56" s="58"/>
      <c r="S56" s="58"/>
      <c r="T56" s="58"/>
      <c r="U56" s="58"/>
      <c r="V56" s="256"/>
      <c r="W56" s="59"/>
      <c r="X56" s="60"/>
      <c r="Y56" s="27"/>
      <c r="Z56" s="27"/>
      <c r="AA56" s="27"/>
      <c r="AB56" s="27"/>
      <c r="AC56" s="27"/>
      <c r="AD56" s="26"/>
      <c r="AE56" s="9"/>
    </row>
    <row r="57" spans="1:31" ht="27.75" customHeight="1">
      <c r="A57" s="14">
        <v>49</v>
      </c>
      <c r="B57" s="300"/>
      <c r="C57" s="16"/>
      <c r="D57" s="257"/>
      <c r="E57" s="301"/>
      <c r="F57" s="303"/>
      <c r="G57" s="302"/>
      <c r="H57" s="18"/>
      <c r="I57" s="50"/>
      <c r="J57" s="50"/>
      <c r="K57" s="50"/>
      <c r="L57" s="50"/>
      <c r="M57" s="50"/>
      <c r="N57" s="50"/>
      <c r="O57" s="50"/>
      <c r="P57" s="50"/>
      <c r="Q57" s="57"/>
      <c r="R57" s="58"/>
      <c r="S57" s="58"/>
      <c r="T57" s="58"/>
      <c r="U57" s="58"/>
      <c r="V57" s="256"/>
      <c r="W57" s="59"/>
      <c r="X57" s="60"/>
      <c r="Y57" s="27"/>
      <c r="Z57" s="27"/>
      <c r="AA57" s="27"/>
      <c r="AB57" s="27"/>
      <c r="AC57" s="27"/>
      <c r="AD57" s="26"/>
      <c r="AE57" s="9"/>
    </row>
    <row r="58" spans="1:31" ht="27.75" customHeight="1">
      <c r="A58" s="14">
        <v>50</v>
      </c>
      <c r="B58" s="300"/>
      <c r="C58" s="16"/>
      <c r="D58" s="257"/>
      <c r="E58" s="301"/>
      <c r="F58" s="303"/>
      <c r="G58" s="302"/>
      <c r="H58" s="18"/>
      <c r="I58" s="50"/>
      <c r="J58" s="50"/>
      <c r="K58" s="50"/>
      <c r="L58" s="50"/>
      <c r="M58" s="50"/>
      <c r="N58" s="50"/>
      <c r="O58" s="50"/>
      <c r="P58" s="50"/>
      <c r="Q58" s="57"/>
      <c r="R58" s="58"/>
      <c r="S58" s="58"/>
      <c r="T58" s="58"/>
      <c r="U58" s="58"/>
      <c r="V58" s="256"/>
      <c r="W58" s="59"/>
      <c r="X58" s="60"/>
      <c r="Y58" s="27"/>
      <c r="Z58" s="27"/>
      <c r="AA58" s="27"/>
      <c r="AB58" s="27"/>
      <c r="AC58" s="27"/>
      <c r="AD58" s="26"/>
      <c r="AE58" s="9"/>
    </row>
    <row r="59" spans="1:31" ht="27.75" customHeight="1">
      <c r="A59" s="14">
        <v>51</v>
      </c>
      <c r="B59" s="300"/>
      <c r="C59" s="16"/>
      <c r="D59" s="257"/>
      <c r="E59" s="301"/>
      <c r="F59" s="303"/>
      <c r="G59" s="302"/>
      <c r="H59" s="18"/>
      <c r="I59" s="50"/>
      <c r="J59" s="50"/>
      <c r="K59" s="50"/>
      <c r="L59" s="50"/>
      <c r="M59" s="50"/>
      <c r="N59" s="50"/>
      <c r="O59" s="50"/>
      <c r="P59" s="50"/>
      <c r="Q59" s="57"/>
      <c r="R59" s="58"/>
      <c r="S59" s="58"/>
      <c r="T59" s="58"/>
      <c r="U59" s="58"/>
      <c r="V59" s="256"/>
      <c r="W59" s="59"/>
      <c r="X59" s="60"/>
      <c r="Y59" s="27"/>
      <c r="Z59" s="27"/>
      <c r="AA59" s="27"/>
      <c r="AB59" s="27"/>
      <c r="AC59" s="27"/>
      <c r="AD59" s="26"/>
      <c r="AE59" s="9"/>
    </row>
    <row r="60" spans="1:31" ht="27.75" customHeight="1">
      <c r="A60" s="14">
        <v>52</v>
      </c>
      <c r="B60" s="300"/>
      <c r="C60" s="16"/>
      <c r="D60" s="257"/>
      <c r="E60" s="301"/>
      <c r="F60" s="303"/>
      <c r="G60" s="302"/>
      <c r="H60" s="18"/>
      <c r="I60" s="50"/>
      <c r="J60" s="50"/>
      <c r="K60" s="50"/>
      <c r="L60" s="50"/>
      <c r="M60" s="50"/>
      <c r="N60" s="50"/>
      <c r="O60" s="50"/>
      <c r="P60" s="50"/>
      <c r="Q60" s="57"/>
      <c r="R60" s="58"/>
      <c r="S60" s="58"/>
      <c r="T60" s="58"/>
      <c r="U60" s="58"/>
      <c r="V60" s="256"/>
      <c r="W60" s="59"/>
      <c r="X60" s="60"/>
      <c r="Y60" s="27"/>
      <c r="Z60" s="27"/>
      <c r="AA60" s="27"/>
      <c r="AB60" s="27"/>
      <c r="AC60" s="27"/>
      <c r="AD60" s="26"/>
      <c r="AE60" s="9"/>
    </row>
    <row r="61" spans="1:31" ht="27.75" customHeight="1">
      <c r="A61" s="14">
        <v>53</v>
      </c>
      <c r="B61" s="300"/>
      <c r="C61" s="16"/>
      <c r="D61" s="257"/>
      <c r="E61" s="301"/>
      <c r="F61" s="303"/>
      <c r="G61" s="302"/>
      <c r="H61" s="18"/>
      <c r="I61" s="50"/>
      <c r="J61" s="50"/>
      <c r="K61" s="50"/>
      <c r="L61" s="50"/>
      <c r="M61" s="50"/>
      <c r="N61" s="50"/>
      <c r="O61" s="50"/>
      <c r="P61" s="50"/>
      <c r="Q61" s="57"/>
      <c r="R61" s="58"/>
      <c r="S61" s="58"/>
      <c r="T61" s="58"/>
      <c r="U61" s="58"/>
      <c r="V61" s="256"/>
      <c r="W61" s="59"/>
      <c r="X61" s="60"/>
      <c r="Y61" s="27"/>
      <c r="Z61" s="27"/>
      <c r="AA61" s="27"/>
      <c r="AB61" s="27"/>
      <c r="AC61" s="27"/>
      <c r="AD61" s="26"/>
      <c r="AE61" s="9"/>
    </row>
    <row r="62" spans="1:31" ht="27.75" customHeight="1">
      <c r="A62" s="14">
        <v>54</v>
      </c>
      <c r="B62" s="300"/>
      <c r="C62" s="16"/>
      <c r="D62" s="257"/>
      <c r="E62" s="301"/>
      <c r="F62" s="303"/>
      <c r="G62" s="302"/>
      <c r="H62" s="18"/>
      <c r="I62" s="50"/>
      <c r="J62" s="50"/>
      <c r="K62" s="50"/>
      <c r="L62" s="50"/>
      <c r="M62" s="50"/>
      <c r="N62" s="50"/>
      <c r="O62" s="50"/>
      <c r="P62" s="50"/>
      <c r="Q62" s="57"/>
      <c r="R62" s="58"/>
      <c r="S62" s="58"/>
      <c r="T62" s="58"/>
      <c r="U62" s="58"/>
      <c r="V62" s="256"/>
      <c r="W62" s="59"/>
      <c r="X62" s="60"/>
      <c r="Y62" s="27"/>
      <c r="Z62" s="27"/>
      <c r="AA62" s="27"/>
      <c r="AB62" s="27"/>
      <c r="AC62" s="27"/>
      <c r="AD62" s="26"/>
      <c r="AE62" s="9"/>
    </row>
    <row r="63" spans="1:31" ht="27.75" customHeight="1">
      <c r="A63" s="14">
        <v>55</v>
      </c>
      <c r="B63" s="300"/>
      <c r="C63" s="16"/>
      <c r="D63" s="257"/>
      <c r="E63" s="301"/>
      <c r="F63" s="303"/>
      <c r="G63" s="302"/>
      <c r="H63" s="18"/>
      <c r="I63" s="50"/>
      <c r="J63" s="50"/>
      <c r="K63" s="50"/>
      <c r="L63" s="50"/>
      <c r="M63" s="50"/>
      <c r="N63" s="50"/>
      <c r="O63" s="50"/>
      <c r="P63" s="50"/>
      <c r="Q63" s="57"/>
      <c r="R63" s="58"/>
      <c r="S63" s="58"/>
      <c r="T63" s="58"/>
      <c r="U63" s="58"/>
      <c r="V63" s="256"/>
      <c r="W63" s="59"/>
      <c r="X63" s="60"/>
      <c r="Y63" s="27"/>
      <c r="Z63" s="27"/>
      <c r="AA63" s="27"/>
      <c r="AB63" s="27"/>
      <c r="AC63" s="27"/>
      <c r="AD63" s="26"/>
      <c r="AE63" s="9"/>
    </row>
    <row r="64" spans="1:31" ht="27.75" customHeight="1">
      <c r="A64" s="14">
        <v>56</v>
      </c>
      <c r="B64" s="300"/>
      <c r="C64" s="16"/>
      <c r="D64" s="257"/>
      <c r="E64" s="301"/>
      <c r="F64" s="303"/>
      <c r="G64" s="302"/>
      <c r="H64" s="18"/>
      <c r="I64" s="50"/>
      <c r="J64" s="50"/>
      <c r="K64" s="50"/>
      <c r="L64" s="50"/>
      <c r="M64" s="50"/>
      <c r="N64" s="50"/>
      <c r="O64" s="50"/>
      <c r="P64" s="50"/>
      <c r="Q64" s="57"/>
      <c r="R64" s="58"/>
      <c r="S64" s="58"/>
      <c r="T64" s="58"/>
      <c r="U64" s="58"/>
      <c r="V64" s="256"/>
      <c r="W64" s="59"/>
      <c r="X64" s="60"/>
      <c r="Y64" s="27"/>
      <c r="Z64" s="27"/>
      <c r="AA64" s="27"/>
      <c r="AB64" s="27"/>
      <c r="AC64" s="27"/>
      <c r="AD64" s="26"/>
      <c r="AE64" s="9"/>
    </row>
    <row r="65" spans="1:31" ht="27.75" customHeight="1">
      <c r="A65" s="14">
        <v>57</v>
      </c>
      <c r="B65" s="300"/>
      <c r="C65" s="16"/>
      <c r="D65" s="257"/>
      <c r="E65" s="301"/>
      <c r="F65" s="303"/>
      <c r="G65" s="302"/>
      <c r="H65" s="18"/>
      <c r="I65" s="50"/>
      <c r="J65" s="50"/>
      <c r="K65" s="50"/>
      <c r="L65" s="50"/>
      <c r="M65" s="50"/>
      <c r="N65" s="50"/>
      <c r="O65" s="50"/>
      <c r="P65" s="50"/>
      <c r="Q65" s="57"/>
      <c r="R65" s="58"/>
      <c r="S65" s="58"/>
      <c r="T65" s="58"/>
      <c r="U65" s="58"/>
      <c r="V65" s="256"/>
      <c r="W65" s="59"/>
      <c r="X65" s="60"/>
      <c r="Y65" s="27"/>
      <c r="Z65" s="27"/>
      <c r="AA65" s="27"/>
      <c r="AB65" s="27"/>
      <c r="AC65" s="27"/>
      <c r="AD65" s="26"/>
      <c r="AE65" s="9"/>
    </row>
    <row r="66" spans="1:31" ht="27.75" customHeight="1">
      <c r="A66" s="14">
        <v>58</v>
      </c>
      <c r="B66" s="300"/>
      <c r="C66" s="16"/>
      <c r="D66" s="257"/>
      <c r="E66" s="301"/>
      <c r="F66" s="303"/>
      <c r="G66" s="302"/>
      <c r="H66" s="18"/>
      <c r="I66" s="50"/>
      <c r="J66" s="50"/>
      <c r="K66" s="50"/>
      <c r="L66" s="50"/>
      <c r="M66" s="50"/>
      <c r="N66" s="50"/>
      <c r="O66" s="50"/>
      <c r="P66" s="50"/>
      <c r="Q66" s="57"/>
      <c r="R66" s="58"/>
      <c r="S66" s="58"/>
      <c r="T66" s="58"/>
      <c r="U66" s="58"/>
      <c r="V66" s="256"/>
      <c r="W66" s="59"/>
      <c r="X66" s="60"/>
      <c r="Y66" s="27"/>
      <c r="Z66" s="27"/>
      <c r="AA66" s="27"/>
      <c r="AB66" s="27"/>
      <c r="AC66" s="27"/>
      <c r="AD66" s="26"/>
      <c r="AE66" s="9"/>
    </row>
    <row r="67" spans="1:31" ht="27.75" customHeight="1">
      <c r="A67" s="14">
        <v>59</v>
      </c>
      <c r="B67" s="300"/>
      <c r="C67" s="16"/>
      <c r="D67" s="257"/>
      <c r="E67" s="301"/>
      <c r="F67" s="303"/>
      <c r="G67" s="302"/>
      <c r="H67" s="18"/>
      <c r="I67" s="50"/>
      <c r="J67" s="50"/>
      <c r="K67" s="50"/>
      <c r="L67" s="50"/>
      <c r="M67" s="50"/>
      <c r="N67" s="50"/>
      <c r="O67" s="50"/>
      <c r="P67" s="50"/>
      <c r="Q67" s="57"/>
      <c r="R67" s="58"/>
      <c r="S67" s="58"/>
      <c r="T67" s="58"/>
      <c r="U67" s="58"/>
      <c r="V67" s="256"/>
      <c r="W67" s="59"/>
      <c r="X67" s="60"/>
      <c r="Y67" s="27"/>
      <c r="Z67" s="27"/>
      <c r="AA67" s="27"/>
      <c r="AB67" s="27"/>
      <c r="AC67" s="27"/>
      <c r="AD67" s="26"/>
      <c r="AE67" s="9"/>
    </row>
    <row r="68" spans="1:31" ht="27.75" customHeight="1">
      <c r="A68" s="14">
        <v>60</v>
      </c>
      <c r="B68" s="300"/>
      <c r="C68" s="16"/>
      <c r="D68" s="257"/>
      <c r="E68" s="301"/>
      <c r="F68" s="303"/>
      <c r="G68" s="302"/>
      <c r="H68" s="18"/>
      <c r="I68" s="50"/>
      <c r="J68" s="50"/>
      <c r="K68" s="50"/>
      <c r="L68" s="50"/>
      <c r="M68" s="50"/>
      <c r="N68" s="50"/>
      <c r="O68" s="50"/>
      <c r="P68" s="50"/>
      <c r="Q68" s="57"/>
      <c r="R68" s="58"/>
      <c r="S68" s="58"/>
      <c r="T68" s="58"/>
      <c r="U68" s="58"/>
      <c r="V68" s="256"/>
      <c r="W68" s="59"/>
      <c r="X68" s="60"/>
      <c r="Y68" s="27"/>
      <c r="Z68" s="27"/>
      <c r="AA68" s="27"/>
      <c r="AB68" s="27"/>
      <c r="AC68" s="27"/>
      <c r="AD68" s="26"/>
      <c r="AE68" s="9"/>
    </row>
    <row r="69" spans="1:31" ht="27.75" customHeight="1">
      <c r="A69" s="14">
        <v>61</v>
      </c>
      <c r="B69" s="300"/>
      <c r="C69" s="16"/>
      <c r="D69" s="257"/>
      <c r="E69" s="301"/>
      <c r="F69" s="303"/>
      <c r="G69" s="302"/>
      <c r="H69" s="18"/>
      <c r="I69" s="50"/>
      <c r="J69" s="50"/>
      <c r="K69" s="50"/>
      <c r="L69" s="50"/>
      <c r="M69" s="50"/>
      <c r="N69" s="50"/>
      <c r="O69" s="50"/>
      <c r="P69" s="50"/>
      <c r="Q69" s="57"/>
      <c r="R69" s="58"/>
      <c r="S69" s="58"/>
      <c r="T69" s="58"/>
      <c r="U69" s="58"/>
      <c r="V69" s="256"/>
      <c r="W69" s="59"/>
      <c r="X69" s="60"/>
      <c r="Y69" s="27"/>
      <c r="Z69" s="27"/>
      <c r="AA69" s="27"/>
      <c r="AB69" s="27"/>
      <c r="AC69" s="27"/>
      <c r="AD69" s="26"/>
      <c r="AE69" s="9"/>
    </row>
    <row r="70" spans="1:31" ht="27.75" customHeight="1">
      <c r="A70" s="14">
        <v>62</v>
      </c>
      <c r="B70" s="300"/>
      <c r="C70" s="16"/>
      <c r="D70" s="257"/>
      <c r="E70" s="301"/>
      <c r="F70" s="303"/>
      <c r="G70" s="302"/>
      <c r="H70" s="18"/>
      <c r="I70" s="50"/>
      <c r="J70" s="50"/>
      <c r="K70" s="50"/>
      <c r="L70" s="50"/>
      <c r="M70" s="50"/>
      <c r="N70" s="50"/>
      <c r="O70" s="50"/>
      <c r="P70" s="50"/>
      <c r="Q70" s="57"/>
      <c r="R70" s="58"/>
      <c r="S70" s="58"/>
      <c r="T70" s="58"/>
      <c r="U70" s="58"/>
      <c r="V70" s="256"/>
      <c r="W70" s="59"/>
      <c r="X70" s="60"/>
      <c r="Y70" s="27"/>
      <c r="Z70" s="27"/>
      <c r="AA70" s="27"/>
      <c r="AB70" s="27"/>
      <c r="AC70" s="27"/>
      <c r="AD70" s="26"/>
      <c r="AE70" s="9"/>
    </row>
    <row r="71" spans="1:31" ht="27.75" customHeight="1">
      <c r="A71" s="14">
        <v>63</v>
      </c>
      <c r="B71" s="300"/>
      <c r="C71" s="16"/>
      <c r="D71" s="257"/>
      <c r="E71" s="301"/>
      <c r="F71" s="303"/>
      <c r="G71" s="302"/>
      <c r="H71" s="18"/>
      <c r="I71" s="50"/>
      <c r="J71" s="50"/>
      <c r="K71" s="50"/>
      <c r="L71" s="50"/>
      <c r="M71" s="50"/>
      <c r="N71" s="50"/>
      <c r="O71" s="50"/>
      <c r="P71" s="50"/>
      <c r="Q71" s="57"/>
      <c r="R71" s="58"/>
      <c r="S71" s="58"/>
      <c r="T71" s="58"/>
      <c r="U71" s="58"/>
      <c r="V71" s="256"/>
      <c r="W71" s="59"/>
      <c r="X71" s="60"/>
      <c r="Y71" s="27"/>
      <c r="Z71" s="27"/>
      <c r="AA71" s="27"/>
      <c r="AB71" s="27"/>
      <c r="AC71" s="27"/>
      <c r="AD71" s="26"/>
      <c r="AE71" s="9"/>
    </row>
    <row r="72" spans="1:31" ht="27.75" customHeight="1">
      <c r="A72" s="14">
        <v>64</v>
      </c>
      <c r="B72" s="300"/>
      <c r="C72" s="16"/>
      <c r="D72" s="257"/>
      <c r="E72" s="301"/>
      <c r="F72" s="303"/>
      <c r="G72" s="302"/>
      <c r="H72" s="18"/>
      <c r="I72" s="50"/>
      <c r="J72" s="50"/>
      <c r="K72" s="50"/>
      <c r="L72" s="50"/>
      <c r="M72" s="50"/>
      <c r="N72" s="50"/>
      <c r="O72" s="50"/>
      <c r="P72" s="50"/>
      <c r="Q72" s="57"/>
      <c r="R72" s="58"/>
      <c r="S72" s="58"/>
      <c r="T72" s="58"/>
      <c r="U72" s="58"/>
      <c r="V72" s="256"/>
      <c r="W72" s="59"/>
      <c r="X72" s="60"/>
      <c r="Y72" s="27"/>
      <c r="Z72" s="27"/>
      <c r="AA72" s="27"/>
      <c r="AB72" s="27"/>
      <c r="AC72" s="27"/>
      <c r="AD72" s="26"/>
      <c r="AE72" s="9"/>
    </row>
    <row r="73" spans="1:31" ht="27.75" customHeight="1">
      <c r="A73" s="14">
        <v>65</v>
      </c>
      <c r="B73" s="300"/>
      <c r="C73" s="16"/>
      <c r="D73" s="257"/>
      <c r="E73" s="301"/>
      <c r="F73" s="303"/>
      <c r="G73" s="302"/>
      <c r="H73" s="18"/>
      <c r="I73" s="50"/>
      <c r="J73" s="50"/>
      <c r="K73" s="50"/>
      <c r="L73" s="50"/>
      <c r="M73" s="50"/>
      <c r="N73" s="50"/>
      <c r="O73" s="50"/>
      <c r="P73" s="50"/>
      <c r="Q73" s="57"/>
      <c r="R73" s="58"/>
      <c r="S73" s="58"/>
      <c r="T73" s="58"/>
      <c r="U73" s="58"/>
      <c r="V73" s="256"/>
      <c r="W73" s="59"/>
      <c r="X73" s="60"/>
      <c r="Y73" s="27"/>
      <c r="Z73" s="27"/>
      <c r="AA73" s="27"/>
      <c r="AB73" s="27"/>
      <c r="AC73" s="27"/>
      <c r="AD73" s="26"/>
      <c r="AE73" s="9"/>
    </row>
    <row r="74" spans="1:31" ht="27.75" customHeight="1">
      <c r="A74" s="14">
        <v>66</v>
      </c>
      <c r="B74" s="300"/>
      <c r="C74" s="16"/>
      <c r="D74" s="257"/>
      <c r="E74" s="301"/>
      <c r="F74" s="303"/>
      <c r="G74" s="302"/>
      <c r="H74" s="18"/>
      <c r="I74" s="50"/>
      <c r="J74" s="50"/>
      <c r="K74" s="50"/>
      <c r="L74" s="50"/>
      <c r="M74" s="50"/>
      <c r="N74" s="50"/>
      <c r="O74" s="50"/>
      <c r="P74" s="50"/>
      <c r="Q74" s="57"/>
      <c r="R74" s="58"/>
      <c r="S74" s="58"/>
      <c r="T74" s="58"/>
      <c r="U74" s="58"/>
      <c r="V74" s="256"/>
      <c r="W74" s="59"/>
      <c r="X74" s="60"/>
      <c r="Y74" s="27"/>
      <c r="Z74" s="27"/>
      <c r="AA74" s="27"/>
      <c r="AB74" s="27"/>
      <c r="AC74" s="27"/>
      <c r="AD74" s="26"/>
      <c r="AE74" s="9"/>
    </row>
    <row r="75" spans="1:31" ht="27.75" customHeight="1">
      <c r="A75" s="14">
        <v>67</v>
      </c>
      <c r="B75" s="300"/>
      <c r="C75" s="16"/>
      <c r="D75" s="257"/>
      <c r="E75" s="301"/>
      <c r="F75" s="303"/>
      <c r="G75" s="302"/>
      <c r="H75" s="18"/>
      <c r="I75" s="50"/>
      <c r="J75" s="50"/>
      <c r="K75" s="50"/>
      <c r="L75" s="50"/>
      <c r="M75" s="50"/>
      <c r="N75" s="50"/>
      <c r="O75" s="50"/>
      <c r="P75" s="50"/>
      <c r="Q75" s="57"/>
      <c r="R75" s="58"/>
      <c r="S75" s="58"/>
      <c r="T75" s="58"/>
      <c r="U75" s="58"/>
      <c r="V75" s="256"/>
      <c r="W75" s="59"/>
      <c r="X75" s="60"/>
      <c r="Y75" s="27"/>
      <c r="Z75" s="27"/>
      <c r="AA75" s="27"/>
      <c r="AB75" s="27"/>
      <c r="AC75" s="27"/>
      <c r="AD75" s="26"/>
      <c r="AE75" s="9"/>
    </row>
    <row r="76" spans="1:31" ht="27.75" customHeight="1">
      <c r="A76" s="14">
        <v>68</v>
      </c>
      <c r="B76" s="300"/>
      <c r="C76" s="16"/>
      <c r="D76" s="257"/>
      <c r="E76" s="301"/>
      <c r="F76" s="303"/>
      <c r="G76" s="302"/>
      <c r="H76" s="18"/>
      <c r="I76" s="50"/>
      <c r="J76" s="50"/>
      <c r="K76" s="50"/>
      <c r="L76" s="50"/>
      <c r="M76" s="50"/>
      <c r="N76" s="50"/>
      <c r="O76" s="50"/>
      <c r="P76" s="50"/>
      <c r="Q76" s="57"/>
      <c r="R76" s="58"/>
      <c r="S76" s="58"/>
      <c r="T76" s="58"/>
      <c r="U76" s="58"/>
      <c r="V76" s="256"/>
      <c r="W76" s="59"/>
      <c r="X76" s="60"/>
      <c r="Y76" s="27"/>
      <c r="Z76" s="27"/>
      <c r="AA76" s="27"/>
      <c r="AB76" s="27"/>
      <c r="AC76" s="27"/>
      <c r="AD76" s="26"/>
      <c r="AE76" s="9"/>
    </row>
    <row r="77" spans="1:31" ht="27.75" customHeight="1">
      <c r="A77" s="14">
        <v>69</v>
      </c>
      <c r="B77" s="300"/>
      <c r="C77" s="16"/>
      <c r="D77" s="257"/>
      <c r="E77" s="301"/>
      <c r="F77" s="303"/>
      <c r="G77" s="302"/>
      <c r="H77" s="18"/>
      <c r="I77" s="50"/>
      <c r="J77" s="50"/>
      <c r="K77" s="50"/>
      <c r="L77" s="50"/>
      <c r="M77" s="50"/>
      <c r="N77" s="50"/>
      <c r="O77" s="50"/>
      <c r="P77" s="50"/>
      <c r="Q77" s="57"/>
      <c r="R77" s="58"/>
      <c r="S77" s="58"/>
      <c r="T77" s="58"/>
      <c r="U77" s="58"/>
      <c r="V77" s="256"/>
      <c r="W77" s="59"/>
      <c r="X77" s="60"/>
      <c r="Y77" s="27"/>
      <c r="Z77" s="27"/>
      <c r="AA77" s="27"/>
      <c r="AB77" s="27"/>
      <c r="AC77" s="27"/>
      <c r="AD77" s="26"/>
      <c r="AE77" s="9"/>
    </row>
    <row r="78" spans="1:31" ht="27.75" customHeight="1">
      <c r="A78" s="14">
        <v>70</v>
      </c>
      <c r="B78" s="300"/>
      <c r="C78" s="16"/>
      <c r="D78" s="257"/>
      <c r="E78" s="301"/>
      <c r="F78" s="303"/>
      <c r="G78" s="302"/>
      <c r="H78" s="18"/>
      <c r="I78" s="50"/>
      <c r="J78" s="50"/>
      <c r="K78" s="50"/>
      <c r="L78" s="50"/>
      <c r="M78" s="50"/>
      <c r="N78" s="50"/>
      <c r="O78" s="50"/>
      <c r="P78" s="50"/>
      <c r="Q78" s="57"/>
      <c r="R78" s="58"/>
      <c r="S78" s="58"/>
      <c r="T78" s="58"/>
      <c r="U78" s="58"/>
      <c r="V78" s="256"/>
      <c r="W78" s="59"/>
      <c r="X78" s="60"/>
      <c r="Y78" s="27"/>
      <c r="Z78" s="27"/>
      <c r="AA78" s="27"/>
      <c r="AB78" s="27"/>
      <c r="AC78" s="27"/>
      <c r="AD78" s="26"/>
      <c r="AE78" s="9"/>
    </row>
    <row r="79" spans="1:31" ht="27.75" customHeight="1">
      <c r="A79" s="14">
        <v>71</v>
      </c>
      <c r="B79" s="300"/>
      <c r="C79" s="16"/>
      <c r="D79" s="257"/>
      <c r="E79" s="301"/>
      <c r="F79" s="303"/>
      <c r="G79" s="302"/>
      <c r="H79" s="18"/>
      <c r="I79" s="50"/>
      <c r="J79" s="50"/>
      <c r="K79" s="50"/>
      <c r="L79" s="50"/>
      <c r="M79" s="50"/>
      <c r="N79" s="50"/>
      <c r="O79" s="50"/>
      <c r="P79" s="50"/>
      <c r="Q79" s="57"/>
      <c r="R79" s="58"/>
      <c r="S79" s="58"/>
      <c r="T79" s="58"/>
      <c r="U79" s="58"/>
      <c r="V79" s="256"/>
      <c r="W79" s="59"/>
      <c r="X79" s="60"/>
      <c r="Y79" s="27"/>
      <c r="Z79" s="27"/>
      <c r="AA79" s="27"/>
      <c r="AB79" s="27"/>
      <c r="AC79" s="27"/>
      <c r="AD79" s="26"/>
      <c r="AE79" s="9"/>
    </row>
    <row r="80" spans="1:31" ht="27.75" customHeight="1">
      <c r="A80" s="14">
        <v>72</v>
      </c>
      <c r="B80" s="300"/>
      <c r="C80" s="16"/>
      <c r="D80" s="257"/>
      <c r="E80" s="301"/>
      <c r="F80" s="303"/>
      <c r="G80" s="302"/>
      <c r="H80" s="18"/>
      <c r="I80" s="50"/>
      <c r="J80" s="50"/>
      <c r="K80" s="50"/>
      <c r="L80" s="50"/>
      <c r="M80" s="50"/>
      <c r="N80" s="50"/>
      <c r="O80" s="50"/>
      <c r="P80" s="50"/>
      <c r="Q80" s="57"/>
      <c r="R80" s="58"/>
      <c r="S80" s="58"/>
      <c r="T80" s="58"/>
      <c r="U80" s="58"/>
      <c r="V80" s="256"/>
      <c r="W80" s="59"/>
      <c r="X80" s="60"/>
      <c r="Y80" s="27"/>
      <c r="Z80" s="27"/>
      <c r="AA80" s="27"/>
      <c r="AB80" s="27"/>
      <c r="AC80" s="27"/>
      <c r="AD80" s="26"/>
      <c r="AE80" s="9"/>
    </row>
    <row r="81" spans="1:31" ht="27.75" customHeight="1">
      <c r="A81" s="14">
        <v>73</v>
      </c>
      <c r="B81" s="300"/>
      <c r="C81" s="16"/>
      <c r="D81" s="257"/>
      <c r="E81" s="301"/>
      <c r="F81" s="303"/>
      <c r="G81" s="302"/>
      <c r="H81" s="18"/>
      <c r="I81" s="50"/>
      <c r="J81" s="50"/>
      <c r="K81" s="50"/>
      <c r="L81" s="50"/>
      <c r="M81" s="50"/>
      <c r="N81" s="50"/>
      <c r="O81" s="50"/>
      <c r="P81" s="50"/>
      <c r="Q81" s="57"/>
      <c r="R81" s="58"/>
      <c r="S81" s="58"/>
      <c r="T81" s="58"/>
      <c r="U81" s="58"/>
      <c r="V81" s="256"/>
      <c r="W81" s="59"/>
      <c r="X81" s="60"/>
      <c r="Y81" s="27"/>
      <c r="Z81" s="27"/>
      <c r="AA81" s="27"/>
      <c r="AB81" s="27"/>
      <c r="AC81" s="27"/>
      <c r="AD81" s="26"/>
      <c r="AE81" s="9"/>
    </row>
    <row r="82" spans="1:31" ht="27.75" customHeight="1">
      <c r="A82" s="14">
        <v>74</v>
      </c>
      <c r="B82" s="300"/>
      <c r="C82" s="16"/>
      <c r="D82" s="257"/>
      <c r="E82" s="301"/>
      <c r="F82" s="303"/>
      <c r="G82" s="302"/>
      <c r="H82" s="18"/>
      <c r="I82" s="50"/>
      <c r="J82" s="50"/>
      <c r="K82" s="50"/>
      <c r="L82" s="50"/>
      <c r="M82" s="50"/>
      <c r="N82" s="50"/>
      <c r="O82" s="50"/>
      <c r="P82" s="50"/>
      <c r="Q82" s="57"/>
      <c r="R82" s="58"/>
      <c r="S82" s="58"/>
      <c r="T82" s="58"/>
      <c r="U82" s="58"/>
      <c r="V82" s="256"/>
      <c r="W82" s="59"/>
      <c r="X82" s="60"/>
      <c r="Y82" s="27"/>
      <c r="Z82" s="27"/>
      <c r="AA82" s="27"/>
      <c r="AB82" s="27"/>
      <c r="AC82" s="27"/>
      <c r="AD82" s="26"/>
      <c r="AE82" s="9"/>
    </row>
    <row r="83" spans="1:31" ht="27.75" customHeight="1">
      <c r="A83" s="14">
        <v>75</v>
      </c>
      <c r="B83" s="300"/>
      <c r="C83" s="16"/>
      <c r="D83" s="257"/>
      <c r="E83" s="301"/>
      <c r="F83" s="303"/>
      <c r="G83" s="302"/>
      <c r="H83" s="18"/>
      <c r="I83" s="50"/>
      <c r="J83" s="50"/>
      <c r="K83" s="50"/>
      <c r="L83" s="50"/>
      <c r="M83" s="50"/>
      <c r="N83" s="50"/>
      <c r="O83" s="50"/>
      <c r="P83" s="50"/>
      <c r="Q83" s="57"/>
      <c r="R83" s="58"/>
      <c r="S83" s="58"/>
      <c r="T83" s="58"/>
      <c r="U83" s="58"/>
      <c r="V83" s="256"/>
      <c r="W83" s="59"/>
      <c r="X83" s="60"/>
      <c r="Y83" s="27"/>
      <c r="Z83" s="27"/>
      <c r="AA83" s="27"/>
      <c r="AB83" s="27"/>
      <c r="AC83" s="27"/>
      <c r="AD83" s="26"/>
      <c r="AE83" s="9"/>
    </row>
    <row r="84" spans="1:31" ht="27.75" customHeight="1">
      <c r="A84" s="14">
        <v>76</v>
      </c>
      <c r="B84" s="300"/>
      <c r="C84" s="16"/>
      <c r="D84" s="257"/>
      <c r="E84" s="301"/>
      <c r="F84" s="303"/>
      <c r="G84" s="302"/>
      <c r="H84" s="18"/>
      <c r="I84" s="50"/>
      <c r="J84" s="50"/>
      <c r="K84" s="50"/>
      <c r="L84" s="50"/>
      <c r="M84" s="50"/>
      <c r="N84" s="50"/>
      <c r="O84" s="50"/>
      <c r="P84" s="50"/>
      <c r="Q84" s="57"/>
      <c r="R84" s="58"/>
      <c r="S84" s="58"/>
      <c r="T84" s="58"/>
      <c r="U84" s="58"/>
      <c r="V84" s="256"/>
      <c r="W84" s="59"/>
      <c r="X84" s="60"/>
      <c r="Y84" s="27"/>
      <c r="Z84" s="27"/>
      <c r="AA84" s="27"/>
      <c r="AB84" s="27"/>
      <c r="AC84" s="27"/>
      <c r="AD84" s="26"/>
      <c r="AE84" s="9"/>
    </row>
    <row r="85" spans="1:31" ht="27.75" customHeight="1">
      <c r="A85" s="14">
        <v>77</v>
      </c>
      <c r="B85" s="300"/>
      <c r="C85" s="16"/>
      <c r="D85" s="257"/>
      <c r="E85" s="301"/>
      <c r="F85" s="303"/>
      <c r="G85" s="302"/>
      <c r="H85" s="18"/>
      <c r="I85" s="50"/>
      <c r="J85" s="50"/>
      <c r="K85" s="50"/>
      <c r="L85" s="50"/>
      <c r="M85" s="50"/>
      <c r="N85" s="50"/>
      <c r="O85" s="50"/>
      <c r="P85" s="50"/>
      <c r="Q85" s="57"/>
      <c r="R85" s="58"/>
      <c r="S85" s="58"/>
      <c r="T85" s="58"/>
      <c r="U85" s="58"/>
      <c r="V85" s="256"/>
      <c r="W85" s="59"/>
      <c r="X85" s="60"/>
      <c r="Y85" s="27"/>
      <c r="Z85" s="27"/>
      <c r="AA85" s="27"/>
      <c r="AB85" s="27"/>
      <c r="AC85" s="27"/>
      <c r="AD85" s="26"/>
      <c r="AE85" s="9"/>
    </row>
    <row r="86" spans="1:31" ht="27.75" customHeight="1">
      <c r="A86" s="14">
        <v>78</v>
      </c>
      <c r="B86" s="300"/>
      <c r="C86" s="16"/>
      <c r="D86" s="257"/>
      <c r="E86" s="301"/>
      <c r="F86" s="303"/>
      <c r="G86" s="302"/>
      <c r="H86" s="18"/>
      <c r="I86" s="50"/>
      <c r="J86" s="50"/>
      <c r="K86" s="50"/>
      <c r="L86" s="50"/>
      <c r="M86" s="50"/>
      <c r="N86" s="50"/>
      <c r="O86" s="50"/>
      <c r="P86" s="50"/>
      <c r="Q86" s="57"/>
      <c r="R86" s="58"/>
      <c r="S86" s="58"/>
      <c r="T86" s="58"/>
      <c r="U86" s="58"/>
      <c r="V86" s="256"/>
      <c r="W86" s="59"/>
      <c r="X86" s="60"/>
      <c r="Y86" s="27"/>
      <c r="Z86" s="27"/>
      <c r="AA86" s="27"/>
      <c r="AB86" s="27"/>
      <c r="AC86" s="27"/>
      <c r="AD86" s="26"/>
      <c r="AE86" s="9"/>
    </row>
    <row r="87" spans="1:31" ht="27.75" customHeight="1">
      <c r="A87" s="14">
        <v>79</v>
      </c>
      <c r="B87" s="300"/>
      <c r="C87" s="16"/>
      <c r="D87" s="257"/>
      <c r="E87" s="301"/>
      <c r="F87" s="303"/>
      <c r="G87" s="302"/>
      <c r="H87" s="18"/>
      <c r="I87" s="50"/>
      <c r="J87" s="50"/>
      <c r="K87" s="50"/>
      <c r="L87" s="50"/>
      <c r="M87" s="50"/>
      <c r="N87" s="50"/>
      <c r="O87" s="50"/>
      <c r="P87" s="50"/>
      <c r="Q87" s="57"/>
      <c r="R87" s="58"/>
      <c r="S87" s="58"/>
      <c r="T87" s="58"/>
      <c r="U87" s="58"/>
      <c r="V87" s="256"/>
      <c r="W87" s="59"/>
      <c r="X87" s="60"/>
      <c r="Y87" s="27"/>
      <c r="Z87" s="27"/>
      <c r="AA87" s="27"/>
      <c r="AB87" s="27"/>
      <c r="AC87" s="27"/>
      <c r="AD87" s="26"/>
      <c r="AE87" s="9"/>
    </row>
    <row r="88" spans="1:31" ht="27.75" customHeight="1">
      <c r="A88" s="14">
        <v>80</v>
      </c>
      <c r="B88" s="300"/>
      <c r="C88" s="16"/>
      <c r="D88" s="257"/>
      <c r="E88" s="301"/>
      <c r="F88" s="303"/>
      <c r="G88" s="302"/>
      <c r="H88" s="18"/>
      <c r="I88" s="50"/>
      <c r="J88" s="50"/>
      <c r="K88" s="50"/>
      <c r="L88" s="50"/>
      <c r="M88" s="50"/>
      <c r="N88" s="50"/>
      <c r="O88" s="50"/>
      <c r="P88" s="50"/>
      <c r="Q88" s="57"/>
      <c r="R88" s="58"/>
      <c r="S88" s="58"/>
      <c r="T88" s="58"/>
      <c r="U88" s="58"/>
      <c r="V88" s="256"/>
      <c r="W88" s="59"/>
      <c r="X88" s="60"/>
      <c r="Y88" s="27"/>
      <c r="Z88" s="27"/>
      <c r="AA88" s="27"/>
      <c r="AB88" s="27"/>
      <c r="AC88" s="27"/>
      <c r="AD88" s="26"/>
      <c r="AE88" s="9"/>
    </row>
    <row r="89" spans="1:31" ht="27.75" customHeight="1">
      <c r="A89" s="14">
        <v>81</v>
      </c>
      <c r="B89" s="300"/>
      <c r="C89" s="16"/>
      <c r="D89" s="257"/>
      <c r="E89" s="301"/>
      <c r="F89" s="303"/>
      <c r="G89" s="302"/>
      <c r="H89" s="18"/>
      <c r="I89" s="50"/>
      <c r="J89" s="50"/>
      <c r="K89" s="50"/>
      <c r="L89" s="50"/>
      <c r="M89" s="50"/>
      <c r="N89" s="50"/>
      <c r="O89" s="50"/>
      <c r="P89" s="50"/>
      <c r="Q89" s="57"/>
      <c r="R89" s="58"/>
      <c r="S89" s="58"/>
      <c r="T89" s="58"/>
      <c r="U89" s="58"/>
      <c r="V89" s="256"/>
      <c r="W89" s="59"/>
      <c r="X89" s="60"/>
      <c r="Y89" s="27"/>
      <c r="Z89" s="27"/>
      <c r="AA89" s="27"/>
      <c r="AB89" s="27"/>
      <c r="AC89" s="27"/>
      <c r="AD89" s="26"/>
      <c r="AE89" s="9"/>
    </row>
    <row r="90" spans="1:31" ht="27.75" customHeight="1">
      <c r="A90" s="14">
        <v>82</v>
      </c>
      <c r="B90" s="300"/>
      <c r="C90" s="16"/>
      <c r="D90" s="257"/>
      <c r="E90" s="301"/>
      <c r="F90" s="303"/>
      <c r="G90" s="302"/>
      <c r="H90" s="18"/>
      <c r="I90" s="50"/>
      <c r="J90" s="50"/>
      <c r="K90" s="50"/>
      <c r="L90" s="50"/>
      <c r="M90" s="50"/>
      <c r="N90" s="50"/>
      <c r="O90" s="50"/>
      <c r="P90" s="50"/>
      <c r="Q90" s="57"/>
      <c r="R90" s="58"/>
      <c r="S90" s="58"/>
      <c r="T90" s="58"/>
      <c r="U90" s="58"/>
      <c r="V90" s="256"/>
      <c r="W90" s="59"/>
      <c r="X90" s="60"/>
      <c r="Y90" s="27"/>
      <c r="Z90" s="27"/>
      <c r="AA90" s="27"/>
      <c r="AB90" s="27"/>
      <c r="AC90" s="27"/>
      <c r="AD90" s="26"/>
      <c r="AE90" s="9"/>
    </row>
    <row r="91" spans="1:31" ht="27.75" customHeight="1">
      <c r="A91" s="14">
        <v>83</v>
      </c>
      <c r="B91" s="300"/>
      <c r="C91" s="16"/>
      <c r="D91" s="257"/>
      <c r="E91" s="301"/>
      <c r="F91" s="303"/>
      <c r="G91" s="302"/>
      <c r="H91" s="18"/>
      <c r="I91" s="50"/>
      <c r="J91" s="50"/>
      <c r="K91" s="50"/>
      <c r="L91" s="50"/>
      <c r="M91" s="50"/>
      <c r="N91" s="50"/>
      <c r="O91" s="50"/>
      <c r="P91" s="50"/>
      <c r="Q91" s="57"/>
      <c r="R91" s="58"/>
      <c r="S91" s="58"/>
      <c r="T91" s="58"/>
      <c r="U91" s="58"/>
      <c r="V91" s="256"/>
      <c r="W91" s="59"/>
      <c r="X91" s="60"/>
      <c r="Y91" s="27"/>
      <c r="Z91" s="27"/>
      <c r="AA91" s="27"/>
      <c r="AB91" s="27"/>
      <c r="AC91" s="27"/>
      <c r="AD91" s="26"/>
      <c r="AE91" s="9"/>
    </row>
    <row r="92" spans="1:31" ht="27.75" customHeight="1">
      <c r="A92" s="14">
        <v>84</v>
      </c>
      <c r="B92" s="300"/>
      <c r="C92" s="16"/>
      <c r="D92" s="257"/>
      <c r="E92" s="301"/>
      <c r="F92" s="303"/>
      <c r="G92" s="302"/>
      <c r="H92" s="18"/>
      <c r="I92" s="50"/>
      <c r="J92" s="50"/>
      <c r="K92" s="50"/>
      <c r="L92" s="50"/>
      <c r="M92" s="50"/>
      <c r="N92" s="50"/>
      <c r="O92" s="50"/>
      <c r="P92" s="50"/>
      <c r="Q92" s="57"/>
      <c r="R92" s="58"/>
      <c r="S92" s="58"/>
      <c r="T92" s="58"/>
      <c r="U92" s="58"/>
      <c r="V92" s="256"/>
      <c r="W92" s="59"/>
      <c r="X92" s="60"/>
      <c r="Y92" s="27"/>
      <c r="Z92" s="27"/>
      <c r="AA92" s="27"/>
      <c r="AB92" s="27"/>
      <c r="AC92" s="27"/>
      <c r="AD92" s="26"/>
      <c r="AE92" s="9"/>
    </row>
    <row r="93" spans="1:31" ht="27.75" customHeight="1">
      <c r="A93" s="14">
        <v>85</v>
      </c>
      <c r="B93" s="300"/>
      <c r="C93" s="16"/>
      <c r="D93" s="257"/>
      <c r="E93" s="301"/>
      <c r="F93" s="303"/>
      <c r="G93" s="302"/>
      <c r="H93" s="18"/>
      <c r="I93" s="50"/>
      <c r="J93" s="50"/>
      <c r="K93" s="50"/>
      <c r="L93" s="50"/>
      <c r="M93" s="50"/>
      <c r="N93" s="50"/>
      <c r="O93" s="50"/>
      <c r="P93" s="50"/>
      <c r="Q93" s="57"/>
      <c r="R93" s="58"/>
      <c r="S93" s="58"/>
      <c r="T93" s="58"/>
      <c r="U93" s="58"/>
      <c r="V93" s="256"/>
      <c r="W93" s="59"/>
      <c r="X93" s="60"/>
      <c r="Y93" s="27"/>
      <c r="Z93" s="27"/>
      <c r="AA93" s="27"/>
      <c r="AB93" s="27"/>
      <c r="AC93" s="27"/>
      <c r="AD93" s="26"/>
      <c r="AE93" s="9"/>
    </row>
    <row r="94" spans="1:31" ht="27.75" customHeight="1">
      <c r="A94" s="14">
        <v>86</v>
      </c>
      <c r="B94" s="300"/>
      <c r="C94" s="16"/>
      <c r="D94" s="257"/>
      <c r="E94" s="301"/>
      <c r="F94" s="303"/>
      <c r="G94" s="302"/>
      <c r="H94" s="18"/>
      <c r="I94" s="50"/>
      <c r="J94" s="50"/>
      <c r="K94" s="50"/>
      <c r="L94" s="50"/>
      <c r="M94" s="50"/>
      <c r="N94" s="50"/>
      <c r="O94" s="50"/>
      <c r="P94" s="50"/>
      <c r="Q94" s="57"/>
      <c r="R94" s="58"/>
      <c r="S94" s="58"/>
      <c r="T94" s="58"/>
      <c r="U94" s="58"/>
      <c r="V94" s="256"/>
      <c r="W94" s="59"/>
      <c r="X94" s="60"/>
      <c r="Y94" s="27"/>
      <c r="Z94" s="27"/>
      <c r="AA94" s="27"/>
      <c r="AB94" s="27"/>
      <c r="AC94" s="27"/>
      <c r="AD94" s="26"/>
      <c r="AE94" s="9"/>
    </row>
    <row r="95" spans="1:31" ht="27.75" customHeight="1">
      <c r="A95" s="14">
        <v>87</v>
      </c>
      <c r="B95" s="300"/>
      <c r="C95" s="16"/>
      <c r="D95" s="257"/>
      <c r="E95" s="301"/>
      <c r="F95" s="303"/>
      <c r="G95" s="302"/>
      <c r="H95" s="18"/>
      <c r="I95" s="50"/>
      <c r="J95" s="50"/>
      <c r="K95" s="50"/>
      <c r="L95" s="50"/>
      <c r="M95" s="50"/>
      <c r="N95" s="50"/>
      <c r="O95" s="50"/>
      <c r="P95" s="50"/>
      <c r="Q95" s="57"/>
      <c r="R95" s="58"/>
      <c r="S95" s="58"/>
      <c r="T95" s="58"/>
      <c r="U95" s="58"/>
      <c r="V95" s="256"/>
      <c r="W95" s="59"/>
      <c r="X95" s="60"/>
      <c r="Y95" s="27"/>
      <c r="Z95" s="27"/>
      <c r="AA95" s="27"/>
      <c r="AB95" s="27"/>
      <c r="AC95" s="27"/>
      <c r="AD95" s="26"/>
      <c r="AE95" s="9"/>
    </row>
    <row r="96" spans="1:31" ht="27.75" customHeight="1">
      <c r="A96" s="14">
        <v>88</v>
      </c>
      <c r="B96" s="300"/>
      <c r="C96" s="16"/>
      <c r="D96" s="257"/>
      <c r="E96" s="301"/>
      <c r="F96" s="303"/>
      <c r="G96" s="302"/>
      <c r="H96" s="18"/>
      <c r="I96" s="50"/>
      <c r="J96" s="50"/>
      <c r="K96" s="50"/>
      <c r="L96" s="50"/>
      <c r="M96" s="50"/>
      <c r="N96" s="50"/>
      <c r="O96" s="50"/>
      <c r="P96" s="50"/>
      <c r="Q96" s="57"/>
      <c r="R96" s="58"/>
      <c r="S96" s="58"/>
      <c r="T96" s="58"/>
      <c r="U96" s="58"/>
      <c r="V96" s="256"/>
      <c r="W96" s="59"/>
      <c r="X96" s="60"/>
      <c r="Y96" s="27"/>
      <c r="Z96" s="27"/>
      <c r="AA96" s="27"/>
      <c r="AB96" s="27"/>
      <c r="AC96" s="27"/>
      <c r="AD96" s="26"/>
      <c r="AE96" s="9"/>
    </row>
    <row r="97" spans="1:31" ht="27.75" customHeight="1">
      <c r="A97" s="14">
        <v>89</v>
      </c>
      <c r="B97" s="300"/>
      <c r="C97" s="16"/>
      <c r="D97" s="257"/>
      <c r="E97" s="301"/>
      <c r="F97" s="303"/>
      <c r="G97" s="302"/>
      <c r="H97" s="18"/>
      <c r="I97" s="50"/>
      <c r="J97" s="50"/>
      <c r="K97" s="50"/>
      <c r="L97" s="50"/>
      <c r="M97" s="50"/>
      <c r="N97" s="50"/>
      <c r="O97" s="50"/>
      <c r="P97" s="50"/>
      <c r="Q97" s="57"/>
      <c r="R97" s="58"/>
      <c r="S97" s="58"/>
      <c r="T97" s="58"/>
      <c r="U97" s="58"/>
      <c r="V97" s="256"/>
      <c r="W97" s="59"/>
      <c r="X97" s="60"/>
      <c r="Y97" s="27"/>
      <c r="Z97" s="27"/>
      <c r="AA97" s="27"/>
      <c r="AB97" s="27"/>
      <c r="AC97" s="27"/>
      <c r="AD97" s="26"/>
      <c r="AE97" s="9"/>
    </row>
    <row r="98" spans="1:31" ht="27.75" customHeight="1">
      <c r="A98" s="14">
        <v>90</v>
      </c>
      <c r="B98" s="300"/>
      <c r="C98" s="16"/>
      <c r="D98" s="257"/>
      <c r="E98" s="301"/>
      <c r="F98" s="303"/>
      <c r="G98" s="302"/>
      <c r="H98" s="18"/>
      <c r="I98" s="50"/>
      <c r="J98" s="50"/>
      <c r="K98" s="50"/>
      <c r="L98" s="50"/>
      <c r="M98" s="50"/>
      <c r="N98" s="50"/>
      <c r="O98" s="50"/>
      <c r="P98" s="50"/>
      <c r="Q98" s="57"/>
      <c r="R98" s="58"/>
      <c r="S98" s="58"/>
      <c r="T98" s="58"/>
      <c r="U98" s="58"/>
      <c r="V98" s="256"/>
      <c r="W98" s="59"/>
      <c r="X98" s="60"/>
      <c r="Y98" s="27"/>
      <c r="Z98" s="27"/>
      <c r="AA98" s="27"/>
      <c r="AB98" s="27"/>
      <c r="AC98" s="27"/>
      <c r="AD98" s="26"/>
      <c r="AE98" s="9"/>
    </row>
    <row r="99" spans="1:31" ht="27.75" customHeight="1">
      <c r="A99" s="14">
        <v>91</v>
      </c>
      <c r="B99" s="300"/>
      <c r="C99" s="16"/>
      <c r="D99" s="257"/>
      <c r="E99" s="301"/>
      <c r="F99" s="303"/>
      <c r="G99" s="302"/>
      <c r="H99" s="18"/>
      <c r="I99" s="50"/>
      <c r="J99" s="50"/>
      <c r="K99" s="50"/>
      <c r="L99" s="50"/>
      <c r="M99" s="50"/>
      <c r="N99" s="50"/>
      <c r="O99" s="50"/>
      <c r="P99" s="50"/>
      <c r="Q99" s="57"/>
      <c r="R99" s="58"/>
      <c r="S99" s="58"/>
      <c r="T99" s="58"/>
      <c r="U99" s="58"/>
      <c r="V99" s="256"/>
      <c r="W99" s="59"/>
      <c r="X99" s="60"/>
      <c r="Y99" s="27"/>
      <c r="Z99" s="27"/>
      <c r="AA99" s="27"/>
      <c r="AB99" s="27"/>
      <c r="AC99" s="27"/>
      <c r="AD99" s="26"/>
      <c r="AE99" s="9"/>
    </row>
    <row r="100" spans="1:31" ht="27.75" customHeight="1">
      <c r="A100" s="14">
        <v>92</v>
      </c>
      <c r="B100" s="300"/>
      <c r="C100" s="16"/>
      <c r="D100" s="257"/>
      <c r="E100" s="301"/>
      <c r="F100" s="303"/>
      <c r="G100" s="302"/>
      <c r="H100" s="18"/>
      <c r="I100" s="50"/>
      <c r="J100" s="50"/>
      <c r="K100" s="50"/>
      <c r="L100" s="50"/>
      <c r="M100" s="50"/>
      <c r="N100" s="50"/>
      <c r="O100" s="50"/>
      <c r="P100" s="50"/>
      <c r="Q100" s="57"/>
      <c r="R100" s="58"/>
      <c r="S100" s="58"/>
      <c r="T100" s="58"/>
      <c r="U100" s="58"/>
      <c r="V100" s="256"/>
      <c r="W100" s="59"/>
      <c r="X100" s="60"/>
      <c r="Y100" s="27"/>
      <c r="Z100" s="27"/>
      <c r="AA100" s="27"/>
      <c r="AB100" s="27"/>
      <c r="AC100" s="27"/>
      <c r="AD100" s="26"/>
      <c r="AE100" s="9"/>
    </row>
    <row r="101" spans="1:31" ht="27.75" customHeight="1">
      <c r="A101" s="14">
        <v>93</v>
      </c>
      <c r="B101" s="300"/>
      <c r="C101" s="16"/>
      <c r="D101" s="257"/>
      <c r="E101" s="301"/>
      <c r="F101" s="303"/>
      <c r="G101" s="302"/>
      <c r="H101" s="18"/>
      <c r="I101" s="50"/>
      <c r="J101" s="50"/>
      <c r="K101" s="50"/>
      <c r="L101" s="50"/>
      <c r="M101" s="50"/>
      <c r="N101" s="50"/>
      <c r="O101" s="50"/>
      <c r="P101" s="50"/>
      <c r="Q101" s="57"/>
      <c r="R101" s="58"/>
      <c r="S101" s="58"/>
      <c r="T101" s="58"/>
      <c r="U101" s="58"/>
      <c r="V101" s="256"/>
      <c r="W101" s="59"/>
      <c r="X101" s="60"/>
      <c r="Y101" s="27"/>
      <c r="Z101" s="27"/>
      <c r="AA101" s="27"/>
      <c r="AB101" s="27"/>
      <c r="AC101" s="27"/>
      <c r="AD101" s="26"/>
      <c r="AE101" s="9"/>
    </row>
    <row r="102" spans="1:31" ht="27.75" customHeight="1">
      <c r="A102" s="14">
        <v>94</v>
      </c>
      <c r="B102" s="300"/>
      <c r="C102" s="16"/>
      <c r="D102" s="257"/>
      <c r="E102" s="301"/>
      <c r="F102" s="303"/>
      <c r="G102" s="302"/>
      <c r="H102" s="18"/>
      <c r="I102" s="50"/>
      <c r="J102" s="50"/>
      <c r="K102" s="50"/>
      <c r="L102" s="50"/>
      <c r="M102" s="50"/>
      <c r="N102" s="50"/>
      <c r="O102" s="50"/>
      <c r="P102" s="50"/>
      <c r="Q102" s="57"/>
      <c r="R102" s="58"/>
      <c r="S102" s="58"/>
      <c r="T102" s="58"/>
      <c r="U102" s="58"/>
      <c r="V102" s="256"/>
      <c r="W102" s="59"/>
      <c r="X102" s="60"/>
      <c r="Y102" s="27"/>
      <c r="Z102" s="27"/>
      <c r="AA102" s="27"/>
      <c r="AB102" s="27"/>
      <c r="AC102" s="27"/>
      <c r="AD102" s="26"/>
      <c r="AE102" s="9"/>
    </row>
    <row r="103" spans="1:31" ht="27.75" customHeight="1">
      <c r="A103" s="14">
        <v>95</v>
      </c>
      <c r="B103" s="300"/>
      <c r="C103" s="16"/>
      <c r="D103" s="257"/>
      <c r="E103" s="301"/>
      <c r="F103" s="303"/>
      <c r="G103" s="302"/>
      <c r="H103" s="18"/>
      <c r="I103" s="50"/>
      <c r="J103" s="50"/>
      <c r="K103" s="50"/>
      <c r="L103" s="50"/>
      <c r="M103" s="50"/>
      <c r="N103" s="50"/>
      <c r="O103" s="50"/>
      <c r="P103" s="50"/>
      <c r="Q103" s="57"/>
      <c r="R103" s="58"/>
      <c r="S103" s="58"/>
      <c r="T103" s="58"/>
      <c r="U103" s="58"/>
      <c r="V103" s="256"/>
      <c r="W103" s="59"/>
      <c r="X103" s="60"/>
      <c r="Y103" s="27"/>
      <c r="Z103" s="27"/>
      <c r="AA103" s="27"/>
      <c r="AB103" s="27"/>
      <c r="AC103" s="27"/>
      <c r="AD103" s="26"/>
      <c r="AE103" s="9"/>
    </row>
    <row r="104" spans="1:31" ht="27.75" customHeight="1">
      <c r="A104" s="14">
        <v>96</v>
      </c>
      <c r="B104" s="300"/>
      <c r="C104" s="16"/>
      <c r="D104" s="257"/>
      <c r="E104" s="301"/>
      <c r="F104" s="303"/>
      <c r="G104" s="302"/>
      <c r="H104" s="18"/>
      <c r="I104" s="50"/>
      <c r="J104" s="50"/>
      <c r="K104" s="50"/>
      <c r="L104" s="50"/>
      <c r="M104" s="50"/>
      <c r="N104" s="50"/>
      <c r="O104" s="50"/>
      <c r="P104" s="50"/>
      <c r="Q104" s="57"/>
      <c r="R104" s="58"/>
      <c r="S104" s="58"/>
      <c r="T104" s="58"/>
      <c r="U104" s="58"/>
      <c r="V104" s="256"/>
      <c r="W104" s="59"/>
      <c r="X104" s="60"/>
      <c r="Y104" s="27"/>
      <c r="Z104" s="27"/>
      <c r="AA104" s="27"/>
      <c r="AB104" s="27"/>
      <c r="AC104" s="27"/>
      <c r="AD104" s="26"/>
      <c r="AE104" s="9"/>
    </row>
    <row r="105" spans="1:31" ht="27.75" customHeight="1">
      <c r="A105" s="14">
        <v>97</v>
      </c>
      <c r="B105" s="300"/>
      <c r="C105" s="16"/>
      <c r="D105" s="257"/>
      <c r="E105" s="301"/>
      <c r="F105" s="303"/>
      <c r="G105" s="302"/>
      <c r="H105" s="18"/>
      <c r="I105" s="50"/>
      <c r="J105" s="50"/>
      <c r="K105" s="50"/>
      <c r="L105" s="50"/>
      <c r="M105" s="50"/>
      <c r="N105" s="50"/>
      <c r="O105" s="50"/>
      <c r="P105" s="50"/>
      <c r="Q105" s="57"/>
      <c r="R105" s="58"/>
      <c r="S105" s="58"/>
      <c r="T105" s="58"/>
      <c r="U105" s="58"/>
      <c r="V105" s="256"/>
      <c r="W105" s="59"/>
      <c r="X105" s="60"/>
      <c r="Y105" s="27"/>
      <c r="Z105" s="27"/>
      <c r="AA105" s="27"/>
      <c r="AB105" s="27"/>
      <c r="AC105" s="27"/>
      <c r="AD105" s="26"/>
      <c r="AE105" s="9"/>
    </row>
    <row r="106" spans="1:31" ht="27.75" customHeight="1">
      <c r="A106" s="14">
        <v>98</v>
      </c>
      <c r="B106" s="300"/>
      <c r="C106" s="16"/>
      <c r="D106" s="257"/>
      <c r="E106" s="301"/>
      <c r="F106" s="303"/>
      <c r="G106" s="302"/>
      <c r="H106" s="18"/>
      <c r="I106" s="50"/>
      <c r="J106" s="50"/>
      <c r="K106" s="50"/>
      <c r="L106" s="50"/>
      <c r="M106" s="50"/>
      <c r="N106" s="50"/>
      <c r="O106" s="50"/>
      <c r="P106" s="50"/>
      <c r="Q106" s="57"/>
      <c r="R106" s="58"/>
      <c r="S106" s="58"/>
      <c r="T106" s="58"/>
      <c r="U106" s="58"/>
      <c r="V106" s="256"/>
      <c r="W106" s="59"/>
      <c r="X106" s="60"/>
      <c r="Y106" s="27"/>
      <c r="Z106" s="27"/>
      <c r="AA106" s="27"/>
      <c r="AB106" s="27"/>
      <c r="AC106" s="27"/>
      <c r="AD106" s="26"/>
      <c r="AE106" s="9"/>
    </row>
    <row r="107" spans="1:31" ht="27.75" customHeight="1">
      <c r="A107" s="14">
        <v>99</v>
      </c>
      <c r="B107" s="300"/>
      <c r="C107" s="16"/>
      <c r="D107" s="257"/>
      <c r="E107" s="301"/>
      <c r="F107" s="303"/>
      <c r="G107" s="302"/>
      <c r="H107" s="18"/>
      <c r="I107" s="50"/>
      <c r="J107" s="50"/>
      <c r="K107" s="50"/>
      <c r="L107" s="50"/>
      <c r="M107" s="50"/>
      <c r="N107" s="50"/>
      <c r="O107" s="50"/>
      <c r="P107" s="50"/>
      <c r="Q107" s="57"/>
      <c r="R107" s="58"/>
      <c r="S107" s="58"/>
      <c r="T107" s="58"/>
      <c r="U107" s="58"/>
      <c r="V107" s="256"/>
      <c r="W107" s="59"/>
      <c r="X107" s="60"/>
      <c r="Y107" s="27"/>
      <c r="Z107" s="27"/>
      <c r="AA107" s="27"/>
      <c r="AB107" s="27"/>
      <c r="AC107" s="27"/>
      <c r="AD107" s="26"/>
      <c r="AE107" s="9"/>
    </row>
    <row r="108" spans="1:31" ht="27.75" customHeight="1">
      <c r="A108" s="14">
        <v>100</v>
      </c>
      <c r="B108" s="300"/>
      <c r="C108" s="16"/>
      <c r="D108" s="257"/>
      <c r="E108" s="301"/>
      <c r="F108" s="303"/>
      <c r="G108" s="302"/>
      <c r="H108" s="18"/>
      <c r="I108" s="50"/>
      <c r="J108" s="50"/>
      <c r="K108" s="50"/>
      <c r="L108" s="50"/>
      <c r="M108" s="50"/>
      <c r="N108" s="50"/>
      <c r="O108" s="50"/>
      <c r="P108" s="50"/>
      <c r="Q108" s="57"/>
      <c r="R108" s="58"/>
      <c r="S108" s="58"/>
      <c r="T108" s="58"/>
      <c r="U108" s="58"/>
      <c r="V108" s="256"/>
      <c r="W108" s="59"/>
      <c r="X108" s="60"/>
      <c r="Y108" s="27"/>
      <c r="Z108" s="27"/>
      <c r="AA108" s="27"/>
      <c r="AB108" s="27"/>
      <c r="AC108" s="27"/>
      <c r="AD108" s="26"/>
      <c r="AE108" s="9"/>
    </row>
    <row r="109" spans="1:31" ht="27.75" customHeight="1">
      <c r="A109" s="14">
        <v>101</v>
      </c>
      <c r="B109" s="300"/>
      <c r="C109" s="16"/>
      <c r="D109" s="257"/>
      <c r="E109" s="301"/>
      <c r="F109" s="303"/>
      <c r="G109" s="302"/>
      <c r="H109" s="18"/>
      <c r="I109" s="50"/>
      <c r="J109" s="50"/>
      <c r="K109" s="50"/>
      <c r="L109" s="50"/>
      <c r="M109" s="50"/>
      <c r="N109" s="50"/>
      <c r="O109" s="50"/>
      <c r="P109" s="50"/>
      <c r="Q109" s="57"/>
      <c r="R109" s="58"/>
      <c r="S109" s="58"/>
      <c r="T109" s="58"/>
      <c r="U109" s="58"/>
      <c r="V109" s="256"/>
      <c r="W109" s="59"/>
      <c r="X109" s="60"/>
      <c r="Y109" s="27"/>
      <c r="Z109" s="27"/>
      <c r="AA109" s="27"/>
      <c r="AB109" s="27"/>
      <c r="AC109" s="27"/>
      <c r="AD109" s="26"/>
      <c r="AE109" s="9"/>
    </row>
    <row r="110" spans="1:31" ht="27.75" customHeight="1">
      <c r="A110" s="14">
        <v>102</v>
      </c>
      <c r="B110" s="300"/>
      <c r="C110" s="16"/>
      <c r="D110" s="257"/>
      <c r="E110" s="301"/>
      <c r="F110" s="303"/>
      <c r="G110" s="302"/>
      <c r="H110" s="18"/>
      <c r="I110" s="50"/>
      <c r="J110" s="50"/>
      <c r="K110" s="50"/>
      <c r="L110" s="50"/>
      <c r="M110" s="50"/>
      <c r="N110" s="50"/>
      <c r="O110" s="50"/>
      <c r="P110" s="50"/>
      <c r="Q110" s="57"/>
      <c r="R110" s="58"/>
      <c r="S110" s="58"/>
      <c r="T110" s="58"/>
      <c r="U110" s="58"/>
      <c r="V110" s="256"/>
      <c r="W110" s="59"/>
      <c r="X110" s="60"/>
      <c r="Y110" s="27"/>
      <c r="Z110" s="27"/>
      <c r="AA110" s="27"/>
      <c r="AB110" s="27"/>
      <c r="AC110" s="27"/>
      <c r="AD110" s="26"/>
      <c r="AE110" s="9"/>
    </row>
    <row r="111" spans="1:31" ht="27.75" customHeight="1">
      <c r="A111" s="14">
        <v>103</v>
      </c>
      <c r="B111" s="300"/>
      <c r="C111" s="16"/>
      <c r="D111" s="257"/>
      <c r="E111" s="301"/>
      <c r="F111" s="303"/>
      <c r="G111" s="302"/>
      <c r="H111" s="18"/>
      <c r="I111" s="50"/>
      <c r="J111" s="50"/>
      <c r="K111" s="50"/>
      <c r="L111" s="50"/>
      <c r="M111" s="50"/>
      <c r="N111" s="50"/>
      <c r="O111" s="50"/>
      <c r="P111" s="50"/>
      <c r="Q111" s="57"/>
      <c r="R111" s="58"/>
      <c r="S111" s="58"/>
      <c r="T111" s="58"/>
      <c r="U111" s="58"/>
      <c r="V111" s="256"/>
      <c r="W111" s="59"/>
      <c r="X111" s="60"/>
      <c r="Y111" s="27"/>
      <c r="Z111" s="27"/>
      <c r="AA111" s="27"/>
      <c r="AB111" s="27"/>
      <c r="AC111" s="27"/>
      <c r="AD111" s="26"/>
      <c r="AE111" s="9"/>
    </row>
    <row r="112" spans="1:31" ht="27.75" customHeight="1">
      <c r="A112" s="14">
        <v>104</v>
      </c>
      <c r="B112" s="300"/>
      <c r="C112" s="16"/>
      <c r="D112" s="257"/>
      <c r="E112" s="301"/>
      <c r="F112" s="303"/>
      <c r="G112" s="302"/>
      <c r="H112" s="18"/>
      <c r="I112" s="50"/>
      <c r="J112" s="50"/>
      <c r="K112" s="50"/>
      <c r="L112" s="50"/>
      <c r="M112" s="50"/>
      <c r="N112" s="50"/>
      <c r="O112" s="50"/>
      <c r="P112" s="50"/>
      <c r="Q112" s="57"/>
      <c r="R112" s="58"/>
      <c r="S112" s="58"/>
      <c r="T112" s="58"/>
      <c r="U112" s="58"/>
      <c r="V112" s="256"/>
      <c r="W112" s="59"/>
      <c r="X112" s="60"/>
      <c r="Y112" s="27"/>
      <c r="Z112" s="27"/>
      <c r="AA112" s="27"/>
      <c r="AB112" s="27"/>
      <c r="AC112" s="27"/>
      <c r="AD112" s="26"/>
      <c r="AE112" s="9"/>
    </row>
    <row r="113" spans="1:31" ht="27.75" customHeight="1">
      <c r="A113" s="14">
        <v>105</v>
      </c>
      <c r="B113" s="300"/>
      <c r="C113" s="16"/>
      <c r="D113" s="257"/>
      <c r="E113" s="301"/>
      <c r="F113" s="303"/>
      <c r="G113" s="302"/>
      <c r="H113" s="18"/>
      <c r="I113" s="50"/>
      <c r="J113" s="50"/>
      <c r="K113" s="50"/>
      <c r="L113" s="50"/>
      <c r="M113" s="50"/>
      <c r="N113" s="50"/>
      <c r="O113" s="50"/>
      <c r="P113" s="50"/>
      <c r="Q113" s="57"/>
      <c r="R113" s="58"/>
      <c r="S113" s="58"/>
      <c r="T113" s="58"/>
      <c r="U113" s="58"/>
      <c r="V113" s="256"/>
      <c r="W113" s="59"/>
      <c r="X113" s="60"/>
      <c r="Y113" s="27"/>
      <c r="Z113" s="27"/>
      <c r="AA113" s="27"/>
      <c r="AB113" s="27"/>
      <c r="AC113" s="27"/>
      <c r="AD113" s="26"/>
      <c r="AE113" s="9"/>
    </row>
    <row r="114" spans="1:31" ht="27.75" customHeight="1">
      <c r="A114" s="14">
        <v>106</v>
      </c>
      <c r="B114" s="300"/>
      <c r="C114" s="16"/>
      <c r="D114" s="257"/>
      <c r="E114" s="301"/>
      <c r="F114" s="303"/>
      <c r="G114" s="302"/>
      <c r="H114" s="18"/>
      <c r="I114" s="50"/>
      <c r="J114" s="50"/>
      <c r="K114" s="50"/>
      <c r="L114" s="50"/>
      <c r="M114" s="50"/>
      <c r="N114" s="50"/>
      <c r="O114" s="50"/>
      <c r="P114" s="50"/>
      <c r="Q114" s="57"/>
      <c r="R114" s="58"/>
      <c r="S114" s="58"/>
      <c r="T114" s="58"/>
      <c r="U114" s="58"/>
      <c r="V114" s="256"/>
      <c r="W114" s="59"/>
      <c r="X114" s="60"/>
      <c r="Y114" s="27"/>
      <c r="Z114" s="27"/>
      <c r="AA114" s="27"/>
      <c r="AB114" s="27"/>
      <c r="AC114" s="27"/>
      <c r="AD114" s="26"/>
      <c r="AE114" s="9"/>
    </row>
    <row r="115" spans="1:31" ht="27.75" customHeight="1">
      <c r="A115" s="14">
        <v>107</v>
      </c>
      <c r="B115" s="300"/>
      <c r="C115" s="16"/>
      <c r="D115" s="257"/>
      <c r="E115" s="301"/>
      <c r="F115" s="303"/>
      <c r="G115" s="302"/>
      <c r="H115" s="18"/>
      <c r="I115" s="50"/>
      <c r="J115" s="50"/>
      <c r="K115" s="50"/>
      <c r="L115" s="50"/>
      <c r="M115" s="50"/>
      <c r="N115" s="50"/>
      <c r="O115" s="50"/>
      <c r="P115" s="50"/>
      <c r="Q115" s="57"/>
      <c r="R115" s="58"/>
      <c r="S115" s="58"/>
      <c r="T115" s="58"/>
      <c r="U115" s="58"/>
      <c r="V115" s="256"/>
      <c r="W115" s="59"/>
      <c r="X115" s="60"/>
      <c r="Y115" s="27"/>
      <c r="Z115" s="27"/>
      <c r="AA115" s="27"/>
      <c r="AB115" s="27"/>
      <c r="AC115" s="27"/>
      <c r="AD115" s="26"/>
      <c r="AE115" s="9"/>
    </row>
    <row r="116" spans="1:31" ht="27.75" customHeight="1">
      <c r="A116" s="14">
        <v>108</v>
      </c>
      <c r="B116" s="300"/>
      <c r="C116" s="16"/>
      <c r="D116" s="257"/>
      <c r="E116" s="301"/>
      <c r="F116" s="303"/>
      <c r="G116" s="302"/>
      <c r="H116" s="18"/>
      <c r="I116" s="50"/>
      <c r="J116" s="50"/>
      <c r="K116" s="50"/>
      <c r="L116" s="50"/>
      <c r="M116" s="50"/>
      <c r="N116" s="50"/>
      <c r="O116" s="50"/>
      <c r="P116" s="50"/>
      <c r="Q116" s="57"/>
      <c r="R116" s="58"/>
      <c r="S116" s="58"/>
      <c r="T116" s="58"/>
      <c r="U116" s="58"/>
      <c r="V116" s="256"/>
      <c r="W116" s="59"/>
      <c r="X116" s="60"/>
      <c r="Y116" s="27"/>
      <c r="Z116" s="27"/>
      <c r="AA116" s="27"/>
      <c r="AB116" s="27"/>
      <c r="AC116" s="27"/>
      <c r="AD116" s="26"/>
      <c r="AE116" s="9"/>
    </row>
    <row r="117" spans="1:31" ht="27.75" customHeight="1">
      <c r="A117" s="14">
        <v>109</v>
      </c>
      <c r="B117" s="300"/>
      <c r="C117" s="16"/>
      <c r="D117" s="257"/>
      <c r="E117" s="301"/>
      <c r="F117" s="303"/>
      <c r="G117" s="302"/>
      <c r="H117" s="18"/>
      <c r="I117" s="50"/>
      <c r="J117" s="50"/>
      <c r="K117" s="50"/>
      <c r="L117" s="50"/>
      <c r="M117" s="50"/>
      <c r="N117" s="50"/>
      <c r="O117" s="50"/>
      <c r="P117" s="50"/>
      <c r="Q117" s="57"/>
      <c r="R117" s="58"/>
      <c r="S117" s="58"/>
      <c r="T117" s="58"/>
      <c r="U117" s="58"/>
      <c r="V117" s="256"/>
      <c r="W117" s="59"/>
      <c r="X117" s="60"/>
      <c r="Y117" s="27"/>
      <c r="Z117" s="27"/>
      <c r="AA117" s="27"/>
      <c r="AB117" s="27"/>
      <c r="AC117" s="27"/>
      <c r="AD117" s="26"/>
      <c r="AE117" s="9"/>
    </row>
    <row r="118" spans="1:31" ht="27.75" customHeight="1">
      <c r="A118" s="14">
        <v>110</v>
      </c>
      <c r="B118" s="300"/>
      <c r="C118" s="16"/>
      <c r="D118" s="257"/>
      <c r="E118" s="301"/>
      <c r="F118" s="303"/>
      <c r="G118" s="302"/>
      <c r="H118" s="18"/>
      <c r="I118" s="50"/>
      <c r="J118" s="50"/>
      <c r="K118" s="50"/>
      <c r="L118" s="50"/>
      <c r="M118" s="50"/>
      <c r="N118" s="50"/>
      <c r="O118" s="50"/>
      <c r="P118" s="50"/>
      <c r="Q118" s="57"/>
      <c r="R118" s="58"/>
      <c r="S118" s="58"/>
      <c r="T118" s="58"/>
      <c r="U118" s="58"/>
      <c r="V118" s="256"/>
      <c r="W118" s="59"/>
      <c r="X118" s="60"/>
      <c r="Y118" s="27"/>
      <c r="Z118" s="27"/>
      <c r="AA118" s="27"/>
      <c r="AB118" s="27"/>
      <c r="AC118" s="27"/>
      <c r="AD118" s="26"/>
      <c r="AE118" s="9"/>
    </row>
    <row r="119" spans="1:31" ht="27.75" customHeight="1">
      <c r="A119" s="14">
        <v>111</v>
      </c>
      <c r="B119" s="300"/>
      <c r="C119" s="16"/>
      <c r="D119" s="257"/>
      <c r="E119" s="301"/>
      <c r="F119" s="303"/>
      <c r="G119" s="302"/>
      <c r="H119" s="18"/>
      <c r="I119" s="50"/>
      <c r="J119" s="50"/>
      <c r="K119" s="50"/>
      <c r="L119" s="50"/>
      <c r="M119" s="50"/>
      <c r="N119" s="50"/>
      <c r="O119" s="50"/>
      <c r="P119" s="50"/>
      <c r="Q119" s="57"/>
      <c r="R119" s="58"/>
      <c r="S119" s="58"/>
      <c r="T119" s="58"/>
      <c r="U119" s="58"/>
      <c r="V119" s="256"/>
      <c r="W119" s="59"/>
      <c r="X119" s="60"/>
      <c r="Y119" s="27"/>
      <c r="Z119" s="27"/>
      <c r="AA119" s="27"/>
      <c r="AB119" s="27"/>
      <c r="AC119" s="27"/>
      <c r="AD119" s="26"/>
      <c r="AE119" s="9"/>
    </row>
    <row r="120" spans="1:31" ht="27.75" customHeight="1">
      <c r="A120" s="14">
        <v>112</v>
      </c>
      <c r="B120" s="300"/>
      <c r="C120" s="16"/>
      <c r="D120" s="257"/>
      <c r="E120" s="301"/>
      <c r="F120" s="303"/>
      <c r="G120" s="302"/>
      <c r="H120" s="18"/>
      <c r="I120" s="50"/>
      <c r="J120" s="50"/>
      <c r="K120" s="50"/>
      <c r="L120" s="50"/>
      <c r="M120" s="50"/>
      <c r="N120" s="50"/>
      <c r="O120" s="50"/>
      <c r="P120" s="50"/>
      <c r="Q120" s="57"/>
      <c r="R120" s="58"/>
      <c r="S120" s="58"/>
      <c r="T120" s="58"/>
      <c r="U120" s="58"/>
      <c r="V120" s="256"/>
      <c r="W120" s="59"/>
      <c r="X120" s="60"/>
      <c r="Y120" s="27"/>
      <c r="Z120" s="27"/>
      <c r="AA120" s="27"/>
      <c r="AB120" s="27"/>
      <c r="AC120" s="27"/>
      <c r="AD120" s="26"/>
      <c r="AE120" s="9"/>
    </row>
    <row r="121" spans="1:31" ht="27.75" customHeight="1">
      <c r="A121" s="14">
        <v>113</v>
      </c>
      <c r="B121" s="300"/>
      <c r="C121" s="16"/>
      <c r="D121" s="257"/>
      <c r="E121" s="301"/>
      <c r="F121" s="303"/>
      <c r="G121" s="302"/>
      <c r="H121" s="18"/>
      <c r="I121" s="50"/>
      <c r="J121" s="50"/>
      <c r="K121" s="50"/>
      <c r="L121" s="50"/>
      <c r="M121" s="50"/>
      <c r="N121" s="50"/>
      <c r="O121" s="50"/>
      <c r="P121" s="50"/>
      <c r="Q121" s="57"/>
      <c r="R121" s="58"/>
      <c r="S121" s="58"/>
      <c r="T121" s="58"/>
      <c r="U121" s="58"/>
      <c r="V121" s="256"/>
      <c r="W121" s="59"/>
      <c r="X121" s="60"/>
      <c r="Y121" s="27"/>
      <c r="Z121" s="27"/>
      <c r="AA121" s="27"/>
      <c r="AB121" s="27"/>
      <c r="AC121" s="27"/>
      <c r="AD121" s="26"/>
      <c r="AE121" s="9"/>
    </row>
    <row r="122" spans="1:31" ht="27.75" customHeight="1">
      <c r="A122" s="14">
        <v>114</v>
      </c>
      <c r="B122" s="300"/>
      <c r="C122" s="16"/>
      <c r="D122" s="257"/>
      <c r="E122" s="301"/>
      <c r="F122" s="303"/>
      <c r="G122" s="302"/>
      <c r="H122" s="18"/>
      <c r="I122" s="50"/>
      <c r="J122" s="50"/>
      <c r="K122" s="50"/>
      <c r="L122" s="50"/>
      <c r="M122" s="50"/>
      <c r="N122" s="50"/>
      <c r="O122" s="50"/>
      <c r="P122" s="50"/>
      <c r="Q122" s="57"/>
      <c r="R122" s="58"/>
      <c r="S122" s="58"/>
      <c r="T122" s="58"/>
      <c r="U122" s="58"/>
      <c r="V122" s="256"/>
      <c r="W122" s="59"/>
      <c r="X122" s="60"/>
      <c r="Y122" s="27"/>
      <c r="Z122" s="27"/>
      <c r="AA122" s="27"/>
      <c r="AB122" s="27"/>
      <c r="AC122" s="27"/>
      <c r="AD122" s="26"/>
      <c r="AE122" s="9"/>
    </row>
    <row r="123" spans="1:31" ht="27.75" customHeight="1">
      <c r="A123" s="14">
        <v>115</v>
      </c>
      <c r="B123" s="300"/>
      <c r="C123" s="16"/>
      <c r="D123" s="257"/>
      <c r="E123" s="301"/>
      <c r="F123" s="303"/>
      <c r="G123" s="302"/>
      <c r="H123" s="18"/>
      <c r="I123" s="50"/>
      <c r="J123" s="50"/>
      <c r="K123" s="50"/>
      <c r="L123" s="50"/>
      <c r="M123" s="50"/>
      <c r="N123" s="50"/>
      <c r="O123" s="50"/>
      <c r="P123" s="50"/>
      <c r="Q123" s="57"/>
      <c r="R123" s="58"/>
      <c r="S123" s="58"/>
      <c r="T123" s="58"/>
      <c r="U123" s="58"/>
      <c r="V123" s="256"/>
      <c r="W123" s="59"/>
      <c r="X123" s="60"/>
      <c r="Y123" s="27"/>
      <c r="Z123" s="27"/>
      <c r="AA123" s="27"/>
      <c r="AB123" s="27"/>
      <c r="AC123" s="27"/>
      <c r="AD123" s="26"/>
      <c r="AE123" s="9"/>
    </row>
    <row r="124" spans="1:31" ht="27.75" customHeight="1">
      <c r="A124" s="14">
        <v>116</v>
      </c>
      <c r="B124" s="300"/>
      <c r="C124" s="16"/>
      <c r="D124" s="257"/>
      <c r="E124" s="301"/>
      <c r="F124" s="303"/>
      <c r="G124" s="302"/>
      <c r="H124" s="18"/>
      <c r="I124" s="50"/>
      <c r="J124" s="50"/>
      <c r="K124" s="50"/>
      <c r="L124" s="50"/>
      <c r="M124" s="50"/>
      <c r="N124" s="50"/>
      <c r="O124" s="50"/>
      <c r="P124" s="50"/>
      <c r="Q124" s="57"/>
      <c r="R124" s="58"/>
      <c r="S124" s="58"/>
      <c r="T124" s="58"/>
      <c r="U124" s="58"/>
      <c r="V124" s="256"/>
      <c r="W124" s="59"/>
      <c r="X124" s="60"/>
      <c r="Y124" s="27"/>
      <c r="Z124" s="27"/>
      <c r="AA124" s="27"/>
      <c r="AB124" s="27"/>
      <c r="AC124" s="27"/>
      <c r="AD124" s="26"/>
      <c r="AE124" s="9"/>
    </row>
    <row r="125" spans="1:31" ht="27.75" customHeight="1">
      <c r="A125" s="14">
        <v>117</v>
      </c>
      <c r="B125" s="300"/>
      <c r="C125" s="16"/>
      <c r="D125" s="257"/>
      <c r="E125" s="301"/>
      <c r="F125" s="303"/>
      <c r="G125" s="302"/>
      <c r="H125" s="18"/>
      <c r="I125" s="50"/>
      <c r="J125" s="50"/>
      <c r="K125" s="50"/>
      <c r="L125" s="50"/>
      <c r="M125" s="50"/>
      <c r="N125" s="50"/>
      <c r="O125" s="50"/>
      <c r="P125" s="50"/>
      <c r="Q125" s="57"/>
      <c r="R125" s="58"/>
      <c r="S125" s="58"/>
      <c r="T125" s="58"/>
      <c r="U125" s="58"/>
      <c r="V125" s="256"/>
      <c r="W125" s="59"/>
      <c r="X125" s="60"/>
      <c r="Y125" s="27"/>
      <c r="Z125" s="27"/>
      <c r="AA125" s="27"/>
      <c r="AB125" s="27"/>
      <c r="AC125" s="27"/>
      <c r="AD125" s="26"/>
      <c r="AE125" s="9"/>
    </row>
    <row r="126" spans="1:31" ht="27.75" customHeight="1">
      <c r="A126" s="14">
        <v>118</v>
      </c>
      <c r="B126" s="300"/>
      <c r="C126" s="16"/>
      <c r="D126" s="257"/>
      <c r="E126" s="301"/>
      <c r="F126" s="303"/>
      <c r="G126" s="302"/>
      <c r="H126" s="18"/>
      <c r="I126" s="50"/>
      <c r="J126" s="50"/>
      <c r="K126" s="50"/>
      <c r="L126" s="50"/>
      <c r="M126" s="50"/>
      <c r="N126" s="50"/>
      <c r="O126" s="50"/>
      <c r="P126" s="50"/>
      <c r="Q126" s="57"/>
      <c r="R126" s="58"/>
      <c r="S126" s="58"/>
      <c r="T126" s="58"/>
      <c r="U126" s="58"/>
      <c r="V126" s="256"/>
      <c r="W126" s="59"/>
      <c r="X126" s="60"/>
      <c r="Y126" s="27"/>
      <c r="Z126" s="27"/>
      <c r="AA126" s="27"/>
      <c r="AB126" s="27"/>
      <c r="AC126" s="27"/>
      <c r="AD126" s="26"/>
      <c r="AE126" s="9"/>
    </row>
    <row r="127" spans="1:31" ht="27.75" customHeight="1">
      <c r="A127" s="14">
        <v>119</v>
      </c>
      <c r="B127" s="300"/>
      <c r="C127" s="16"/>
      <c r="D127" s="257"/>
      <c r="E127" s="301"/>
      <c r="F127" s="303"/>
      <c r="G127" s="302"/>
      <c r="H127" s="18"/>
      <c r="I127" s="50"/>
      <c r="J127" s="50"/>
      <c r="K127" s="50"/>
      <c r="L127" s="50"/>
      <c r="M127" s="50"/>
      <c r="N127" s="50"/>
      <c r="O127" s="50"/>
      <c r="P127" s="50"/>
      <c r="Q127" s="57"/>
      <c r="R127" s="58"/>
      <c r="S127" s="58"/>
      <c r="T127" s="58"/>
      <c r="U127" s="58"/>
      <c r="V127" s="256"/>
      <c r="W127" s="59"/>
      <c r="X127" s="60"/>
      <c r="Y127" s="27"/>
      <c r="Z127" s="27"/>
      <c r="AA127" s="27"/>
      <c r="AB127" s="27"/>
      <c r="AC127" s="27"/>
      <c r="AD127" s="26"/>
      <c r="AE127" s="9"/>
    </row>
    <row r="128" spans="1:31" ht="27.75" customHeight="1">
      <c r="A128" s="14">
        <v>120</v>
      </c>
      <c r="B128" s="300"/>
      <c r="C128" s="16"/>
      <c r="D128" s="257"/>
      <c r="E128" s="301"/>
      <c r="F128" s="303"/>
      <c r="G128" s="302"/>
      <c r="H128" s="18"/>
      <c r="I128" s="50"/>
      <c r="J128" s="50"/>
      <c r="K128" s="50"/>
      <c r="L128" s="50"/>
      <c r="M128" s="50"/>
      <c r="N128" s="50"/>
      <c r="O128" s="50"/>
      <c r="P128" s="50"/>
      <c r="Q128" s="57"/>
      <c r="R128" s="58"/>
      <c r="S128" s="58"/>
      <c r="T128" s="58"/>
      <c r="U128" s="58"/>
      <c r="V128" s="256"/>
      <c r="W128" s="59"/>
      <c r="X128" s="60"/>
      <c r="Y128" s="27"/>
      <c r="Z128" s="27"/>
      <c r="AA128" s="27"/>
      <c r="AB128" s="27"/>
      <c r="AC128" s="27"/>
      <c r="AD128" s="26"/>
      <c r="AE128" s="9"/>
    </row>
    <row r="129" spans="1:31" ht="27.75" customHeight="1">
      <c r="A129" s="14">
        <v>121</v>
      </c>
      <c r="B129" s="300"/>
      <c r="C129" s="16"/>
      <c r="D129" s="257"/>
      <c r="E129" s="301"/>
      <c r="F129" s="303"/>
      <c r="G129" s="302"/>
      <c r="H129" s="18"/>
      <c r="I129" s="50"/>
      <c r="J129" s="50"/>
      <c r="K129" s="50"/>
      <c r="L129" s="50"/>
      <c r="M129" s="50"/>
      <c r="N129" s="50"/>
      <c r="O129" s="50"/>
      <c r="P129" s="50"/>
      <c r="Q129" s="57"/>
      <c r="R129" s="58"/>
      <c r="S129" s="58"/>
      <c r="T129" s="58"/>
      <c r="U129" s="58"/>
      <c r="V129" s="256"/>
      <c r="W129" s="59"/>
      <c r="X129" s="60"/>
      <c r="Y129" s="27"/>
      <c r="Z129" s="27"/>
      <c r="AA129" s="27"/>
      <c r="AB129" s="27"/>
      <c r="AC129" s="27"/>
      <c r="AD129" s="26"/>
      <c r="AE129" s="9"/>
    </row>
    <row r="130" spans="1:31" ht="27.75" customHeight="1">
      <c r="A130" s="14">
        <v>122</v>
      </c>
      <c r="B130" s="300"/>
      <c r="C130" s="16"/>
      <c r="D130" s="257"/>
      <c r="E130" s="301"/>
      <c r="F130" s="303"/>
      <c r="G130" s="302"/>
      <c r="H130" s="18"/>
      <c r="I130" s="50"/>
      <c r="J130" s="50"/>
      <c r="K130" s="50"/>
      <c r="L130" s="50"/>
      <c r="M130" s="50"/>
      <c r="N130" s="50"/>
      <c r="O130" s="50"/>
      <c r="P130" s="50"/>
      <c r="Q130" s="57"/>
      <c r="R130" s="58"/>
      <c r="S130" s="58"/>
      <c r="T130" s="58"/>
      <c r="U130" s="58"/>
      <c r="V130" s="256"/>
      <c r="W130" s="59"/>
      <c r="X130" s="60"/>
      <c r="Y130" s="27"/>
      <c r="Z130" s="27"/>
      <c r="AA130" s="27"/>
      <c r="AB130" s="27"/>
      <c r="AC130" s="27"/>
      <c r="AD130" s="26"/>
      <c r="AE130" s="9"/>
    </row>
    <row r="131" spans="1:31" ht="27.75" customHeight="1">
      <c r="A131" s="14">
        <v>123</v>
      </c>
      <c r="B131" s="300"/>
      <c r="C131" s="16"/>
      <c r="D131" s="257"/>
      <c r="E131" s="301"/>
      <c r="F131" s="303"/>
      <c r="G131" s="302"/>
      <c r="H131" s="18"/>
      <c r="I131" s="50"/>
      <c r="J131" s="50"/>
      <c r="K131" s="50"/>
      <c r="L131" s="50"/>
      <c r="M131" s="50"/>
      <c r="N131" s="50"/>
      <c r="O131" s="50"/>
      <c r="P131" s="50"/>
      <c r="Q131" s="57"/>
      <c r="R131" s="58"/>
      <c r="S131" s="58"/>
      <c r="T131" s="58"/>
      <c r="U131" s="58"/>
      <c r="V131" s="256"/>
      <c r="W131" s="59"/>
      <c r="X131" s="60"/>
      <c r="Y131" s="27"/>
      <c r="Z131" s="27"/>
      <c r="AA131" s="27"/>
      <c r="AB131" s="27"/>
      <c r="AC131" s="27"/>
      <c r="AD131" s="26"/>
      <c r="AE131" s="9"/>
    </row>
    <row r="132" spans="1:31" ht="27.75" customHeight="1">
      <c r="A132" s="14">
        <v>124</v>
      </c>
      <c r="B132" s="300"/>
      <c r="C132" s="16"/>
      <c r="D132" s="257"/>
      <c r="E132" s="301"/>
      <c r="F132" s="303"/>
      <c r="G132" s="302"/>
      <c r="H132" s="18"/>
      <c r="I132" s="50"/>
      <c r="J132" s="50"/>
      <c r="K132" s="50"/>
      <c r="L132" s="50"/>
      <c r="M132" s="50"/>
      <c r="N132" s="50"/>
      <c r="O132" s="50"/>
      <c r="P132" s="50"/>
      <c r="Q132" s="57"/>
      <c r="R132" s="58"/>
      <c r="S132" s="58"/>
      <c r="T132" s="58"/>
      <c r="U132" s="58"/>
      <c r="V132" s="256"/>
      <c r="W132" s="59"/>
      <c r="X132" s="60"/>
      <c r="Y132" s="27"/>
      <c r="Z132" s="27"/>
      <c r="AA132" s="27"/>
      <c r="AB132" s="27"/>
      <c r="AC132" s="27"/>
      <c r="AD132" s="26"/>
      <c r="AE132" s="9"/>
    </row>
    <row r="133" spans="1:31" ht="27.75" customHeight="1">
      <c r="A133" s="14">
        <v>125</v>
      </c>
      <c r="B133" s="300"/>
      <c r="C133" s="16"/>
      <c r="D133" s="257"/>
      <c r="E133" s="301"/>
      <c r="F133" s="303"/>
      <c r="G133" s="302"/>
      <c r="H133" s="18"/>
      <c r="I133" s="50"/>
      <c r="J133" s="50"/>
      <c r="K133" s="50"/>
      <c r="L133" s="50"/>
      <c r="M133" s="50"/>
      <c r="N133" s="50"/>
      <c r="O133" s="50"/>
      <c r="P133" s="50"/>
      <c r="Q133" s="57"/>
      <c r="R133" s="58"/>
      <c r="S133" s="58"/>
      <c r="T133" s="58"/>
      <c r="U133" s="58"/>
      <c r="V133" s="256"/>
      <c r="W133" s="59"/>
      <c r="X133" s="60"/>
      <c r="Y133" s="27"/>
      <c r="Z133" s="27"/>
      <c r="AA133" s="27"/>
      <c r="AB133" s="27"/>
      <c r="AC133" s="27"/>
      <c r="AD133" s="26"/>
      <c r="AE133" s="9"/>
    </row>
    <row r="134" spans="1:31" ht="27.75" customHeight="1">
      <c r="A134" s="14">
        <v>126</v>
      </c>
      <c r="B134" s="300"/>
      <c r="C134" s="16"/>
      <c r="D134" s="257"/>
      <c r="E134" s="301"/>
      <c r="F134" s="303"/>
      <c r="G134" s="302"/>
      <c r="H134" s="18"/>
      <c r="I134" s="50"/>
      <c r="J134" s="50"/>
      <c r="K134" s="50"/>
      <c r="L134" s="50"/>
      <c r="M134" s="50"/>
      <c r="N134" s="50"/>
      <c r="O134" s="50"/>
      <c r="P134" s="50"/>
      <c r="Q134" s="57"/>
      <c r="R134" s="58"/>
      <c r="S134" s="58"/>
      <c r="T134" s="58"/>
      <c r="U134" s="58"/>
      <c r="V134" s="256"/>
      <c r="W134" s="59"/>
      <c r="X134" s="60"/>
      <c r="Y134" s="27"/>
      <c r="Z134" s="27"/>
      <c r="AA134" s="27"/>
      <c r="AB134" s="27"/>
      <c r="AC134" s="27"/>
      <c r="AD134" s="26"/>
      <c r="AE134" s="9"/>
    </row>
    <row r="135" spans="1:31" ht="27.75" customHeight="1">
      <c r="A135" s="14">
        <v>127</v>
      </c>
      <c r="B135" s="300"/>
      <c r="C135" s="16"/>
      <c r="D135" s="257"/>
      <c r="E135" s="301"/>
      <c r="F135" s="303"/>
      <c r="G135" s="302"/>
      <c r="H135" s="18"/>
      <c r="I135" s="50"/>
      <c r="J135" s="50"/>
      <c r="K135" s="50"/>
      <c r="L135" s="50"/>
      <c r="M135" s="50"/>
      <c r="N135" s="50"/>
      <c r="O135" s="50"/>
      <c r="P135" s="50"/>
      <c r="Q135" s="57"/>
      <c r="R135" s="58"/>
      <c r="S135" s="58"/>
      <c r="T135" s="58"/>
      <c r="U135" s="58"/>
      <c r="V135" s="256"/>
      <c r="W135" s="59"/>
      <c r="X135" s="60"/>
      <c r="Y135" s="27"/>
      <c r="Z135" s="27"/>
      <c r="AA135" s="27"/>
      <c r="AB135" s="27"/>
      <c r="AC135" s="27"/>
      <c r="AD135" s="26"/>
      <c r="AE135" s="9"/>
    </row>
    <row r="136" spans="1:31" ht="27.75" customHeight="1">
      <c r="A136" s="14">
        <v>128</v>
      </c>
      <c r="B136" s="300"/>
      <c r="C136" s="16"/>
      <c r="D136" s="257"/>
      <c r="E136" s="301"/>
      <c r="F136" s="303"/>
      <c r="G136" s="302"/>
      <c r="H136" s="18"/>
      <c r="I136" s="50"/>
      <c r="J136" s="50"/>
      <c r="K136" s="50"/>
      <c r="L136" s="50"/>
      <c r="M136" s="50"/>
      <c r="N136" s="50"/>
      <c r="O136" s="50"/>
      <c r="P136" s="50"/>
      <c r="Q136" s="57"/>
      <c r="R136" s="58"/>
      <c r="S136" s="58"/>
      <c r="T136" s="58"/>
      <c r="U136" s="58"/>
      <c r="V136" s="256"/>
      <c r="W136" s="59"/>
      <c r="X136" s="60"/>
      <c r="Y136" s="27"/>
      <c r="Z136" s="27"/>
      <c r="AA136" s="27"/>
      <c r="AB136" s="27"/>
      <c r="AC136" s="27"/>
      <c r="AD136" s="26"/>
      <c r="AE136" s="9"/>
    </row>
    <row r="137" spans="1:31" ht="27.75" customHeight="1">
      <c r="A137" s="14">
        <v>129</v>
      </c>
      <c r="B137" s="300"/>
      <c r="C137" s="16"/>
      <c r="D137" s="257"/>
      <c r="E137" s="301"/>
      <c r="F137" s="303"/>
      <c r="G137" s="302"/>
      <c r="H137" s="18"/>
      <c r="I137" s="50"/>
      <c r="J137" s="50"/>
      <c r="K137" s="50"/>
      <c r="L137" s="50"/>
      <c r="M137" s="50"/>
      <c r="N137" s="50"/>
      <c r="O137" s="50"/>
      <c r="P137" s="50"/>
      <c r="Q137" s="57"/>
      <c r="R137" s="58"/>
      <c r="S137" s="58"/>
      <c r="T137" s="58"/>
      <c r="U137" s="58"/>
      <c r="V137" s="256"/>
      <c r="W137" s="59"/>
      <c r="X137" s="60"/>
      <c r="Y137" s="27"/>
      <c r="Z137" s="27"/>
      <c r="AA137" s="27"/>
      <c r="AB137" s="27"/>
      <c r="AC137" s="27"/>
      <c r="AD137" s="26"/>
      <c r="AE137" s="9"/>
    </row>
    <row r="138" spans="1:31" ht="27.75" customHeight="1">
      <c r="A138" s="14">
        <v>130</v>
      </c>
      <c r="B138" s="300"/>
      <c r="C138" s="16"/>
      <c r="D138" s="257"/>
      <c r="E138" s="301"/>
      <c r="F138" s="303"/>
      <c r="G138" s="302"/>
      <c r="H138" s="18"/>
      <c r="I138" s="50"/>
      <c r="J138" s="50"/>
      <c r="K138" s="50"/>
      <c r="L138" s="50"/>
      <c r="M138" s="50"/>
      <c r="N138" s="50"/>
      <c r="O138" s="50"/>
      <c r="P138" s="50"/>
      <c r="Q138" s="57"/>
      <c r="R138" s="58"/>
      <c r="S138" s="58"/>
      <c r="T138" s="58"/>
      <c r="U138" s="58"/>
      <c r="V138" s="256"/>
      <c r="W138" s="59"/>
      <c r="X138" s="60"/>
      <c r="Y138" s="27"/>
      <c r="Z138" s="27"/>
      <c r="AA138" s="27"/>
      <c r="AB138" s="27"/>
      <c r="AC138" s="27"/>
      <c r="AD138" s="26"/>
      <c r="AE138" s="9"/>
    </row>
    <row r="139" spans="1:31" ht="27.75" customHeight="1">
      <c r="A139" s="14">
        <v>131</v>
      </c>
      <c r="B139" s="300"/>
      <c r="C139" s="16"/>
      <c r="D139" s="257"/>
      <c r="E139" s="301"/>
      <c r="F139" s="303"/>
      <c r="G139" s="302"/>
      <c r="H139" s="18"/>
      <c r="I139" s="50"/>
      <c r="J139" s="50"/>
      <c r="K139" s="50"/>
      <c r="L139" s="50"/>
      <c r="M139" s="50"/>
      <c r="N139" s="50"/>
      <c r="O139" s="50"/>
      <c r="P139" s="50"/>
      <c r="Q139" s="57"/>
      <c r="R139" s="58"/>
      <c r="S139" s="58"/>
      <c r="T139" s="58"/>
      <c r="U139" s="58"/>
      <c r="V139" s="256"/>
      <c r="W139" s="59"/>
      <c r="X139" s="60"/>
      <c r="Y139" s="27"/>
      <c r="Z139" s="27"/>
      <c r="AA139" s="27"/>
      <c r="AB139" s="27"/>
      <c r="AC139" s="27"/>
      <c r="AD139" s="26"/>
      <c r="AE139" s="9"/>
    </row>
    <row r="140" spans="1:31" ht="27.75" customHeight="1">
      <c r="A140" s="14">
        <v>132</v>
      </c>
      <c r="B140" s="300"/>
      <c r="C140" s="16"/>
      <c r="D140" s="257"/>
      <c r="E140" s="301"/>
      <c r="F140" s="303"/>
      <c r="G140" s="302"/>
      <c r="H140" s="18"/>
      <c r="I140" s="50"/>
      <c r="J140" s="50"/>
      <c r="K140" s="50"/>
      <c r="L140" s="50"/>
      <c r="M140" s="50"/>
      <c r="N140" s="50"/>
      <c r="O140" s="50"/>
      <c r="P140" s="50"/>
      <c r="Q140" s="57"/>
      <c r="R140" s="58"/>
      <c r="S140" s="58"/>
      <c r="T140" s="58"/>
      <c r="U140" s="58"/>
      <c r="V140" s="256"/>
      <c r="W140" s="59"/>
      <c r="X140" s="60"/>
      <c r="Y140" s="27"/>
      <c r="Z140" s="27"/>
      <c r="AA140" s="27"/>
      <c r="AB140" s="27"/>
      <c r="AC140" s="27"/>
      <c r="AD140" s="26"/>
      <c r="AE140" s="9"/>
    </row>
    <row r="141" spans="1:31" ht="27.75" customHeight="1">
      <c r="A141" s="14">
        <v>133</v>
      </c>
      <c r="B141" s="300"/>
      <c r="C141" s="16"/>
      <c r="D141" s="257"/>
      <c r="E141" s="301"/>
      <c r="F141" s="303"/>
      <c r="G141" s="302"/>
      <c r="H141" s="18"/>
      <c r="I141" s="50"/>
      <c r="J141" s="50"/>
      <c r="K141" s="50"/>
      <c r="L141" s="50"/>
      <c r="M141" s="50"/>
      <c r="N141" s="50"/>
      <c r="O141" s="50"/>
      <c r="P141" s="50"/>
      <c r="Q141" s="57"/>
      <c r="R141" s="58"/>
      <c r="S141" s="58"/>
      <c r="T141" s="58"/>
      <c r="U141" s="58"/>
      <c r="V141" s="256"/>
      <c r="W141" s="59"/>
      <c r="X141" s="60"/>
      <c r="Y141" s="27"/>
      <c r="Z141" s="27"/>
      <c r="AA141" s="27"/>
      <c r="AB141" s="27"/>
      <c r="AC141" s="27"/>
      <c r="AD141" s="26"/>
      <c r="AE141" s="9"/>
    </row>
    <row r="142" spans="1:31" ht="27.75" customHeight="1">
      <c r="A142" s="14">
        <v>134</v>
      </c>
      <c r="B142" s="300"/>
      <c r="C142" s="16"/>
      <c r="D142" s="257"/>
      <c r="E142" s="301"/>
      <c r="F142" s="303"/>
      <c r="G142" s="302"/>
      <c r="H142" s="18"/>
      <c r="I142" s="50"/>
      <c r="J142" s="50"/>
      <c r="K142" s="50"/>
      <c r="L142" s="50"/>
      <c r="M142" s="50"/>
      <c r="N142" s="50"/>
      <c r="O142" s="50"/>
      <c r="P142" s="50"/>
      <c r="Q142" s="57"/>
      <c r="R142" s="58"/>
      <c r="S142" s="58"/>
      <c r="T142" s="58"/>
      <c r="U142" s="58"/>
      <c r="V142" s="256"/>
      <c r="W142" s="59"/>
      <c r="X142" s="60"/>
      <c r="Y142" s="27"/>
      <c r="Z142" s="27"/>
      <c r="AA142" s="27"/>
      <c r="AB142" s="27"/>
      <c r="AC142" s="27"/>
      <c r="AD142" s="26"/>
      <c r="AE142" s="9"/>
    </row>
    <row r="143" spans="1:31" ht="27.75" customHeight="1">
      <c r="A143" s="14">
        <v>135</v>
      </c>
      <c r="B143" s="300"/>
      <c r="C143" s="16"/>
      <c r="D143" s="257"/>
      <c r="E143" s="301"/>
      <c r="F143" s="303"/>
      <c r="G143" s="302"/>
      <c r="H143" s="18"/>
      <c r="I143" s="50"/>
      <c r="J143" s="50"/>
      <c r="K143" s="50"/>
      <c r="L143" s="50"/>
      <c r="M143" s="50"/>
      <c r="N143" s="50"/>
      <c r="O143" s="50"/>
      <c r="P143" s="50"/>
      <c r="Q143" s="57"/>
      <c r="R143" s="58"/>
      <c r="S143" s="58"/>
      <c r="T143" s="58"/>
      <c r="U143" s="58"/>
      <c r="V143" s="256"/>
      <c r="W143" s="59"/>
      <c r="X143" s="60"/>
      <c r="Y143" s="27"/>
      <c r="Z143" s="27"/>
      <c r="AA143" s="27"/>
      <c r="AB143" s="27"/>
      <c r="AC143" s="27"/>
      <c r="AD143" s="26"/>
      <c r="AE143" s="9"/>
    </row>
    <row r="144" spans="1:31" ht="27.75" customHeight="1">
      <c r="A144" s="14">
        <v>136</v>
      </c>
      <c r="B144" s="300"/>
      <c r="C144" s="16"/>
      <c r="D144" s="257"/>
      <c r="E144" s="301"/>
      <c r="F144" s="303"/>
      <c r="G144" s="302"/>
      <c r="H144" s="18"/>
      <c r="I144" s="50"/>
      <c r="J144" s="50"/>
      <c r="K144" s="50"/>
      <c r="L144" s="50"/>
      <c r="M144" s="50"/>
      <c r="N144" s="50"/>
      <c r="O144" s="50"/>
      <c r="P144" s="50"/>
      <c r="Q144" s="57"/>
      <c r="R144" s="58"/>
      <c r="S144" s="58"/>
      <c r="T144" s="58"/>
      <c r="U144" s="58"/>
      <c r="V144" s="256"/>
      <c r="W144" s="59"/>
      <c r="X144" s="60"/>
      <c r="Y144" s="27"/>
      <c r="Z144" s="27"/>
      <c r="AA144" s="27"/>
      <c r="AB144" s="27"/>
      <c r="AC144" s="27"/>
      <c r="AD144" s="26"/>
      <c r="AE144" s="9"/>
    </row>
    <row r="145" spans="1:31" ht="27.75" customHeight="1">
      <c r="A145" s="14">
        <v>137</v>
      </c>
      <c r="B145" s="300"/>
      <c r="C145" s="16"/>
      <c r="D145" s="257"/>
      <c r="E145" s="301"/>
      <c r="F145" s="303"/>
      <c r="G145" s="302"/>
      <c r="H145" s="18"/>
      <c r="I145" s="50"/>
      <c r="J145" s="50"/>
      <c r="K145" s="50"/>
      <c r="L145" s="50"/>
      <c r="M145" s="50"/>
      <c r="N145" s="50"/>
      <c r="O145" s="50"/>
      <c r="P145" s="50"/>
      <c r="Q145" s="57"/>
      <c r="R145" s="58"/>
      <c r="S145" s="58"/>
      <c r="T145" s="58"/>
      <c r="U145" s="58"/>
      <c r="V145" s="256"/>
      <c r="W145" s="59"/>
      <c r="X145" s="60"/>
      <c r="Y145" s="27"/>
      <c r="Z145" s="27"/>
      <c r="AA145" s="27"/>
      <c r="AB145" s="27"/>
      <c r="AC145" s="27"/>
      <c r="AD145" s="26"/>
      <c r="AE145" s="9"/>
    </row>
    <row r="146" spans="1:31" ht="27.75" customHeight="1">
      <c r="A146" s="14">
        <v>138</v>
      </c>
      <c r="B146" s="300"/>
      <c r="C146" s="16"/>
      <c r="D146" s="257"/>
      <c r="E146" s="301"/>
      <c r="F146" s="303"/>
      <c r="G146" s="302"/>
      <c r="H146" s="18"/>
      <c r="I146" s="50"/>
      <c r="J146" s="50"/>
      <c r="K146" s="50"/>
      <c r="L146" s="50"/>
      <c r="M146" s="50"/>
      <c r="N146" s="50"/>
      <c r="O146" s="50"/>
      <c r="P146" s="50"/>
      <c r="Q146" s="57"/>
      <c r="R146" s="58"/>
      <c r="S146" s="58"/>
      <c r="T146" s="58"/>
      <c r="U146" s="58"/>
      <c r="V146" s="256"/>
      <c r="W146" s="59"/>
      <c r="X146" s="60"/>
      <c r="Y146" s="27"/>
      <c r="Z146" s="27"/>
      <c r="AA146" s="27"/>
      <c r="AB146" s="27"/>
      <c r="AC146" s="27"/>
      <c r="AD146" s="26"/>
      <c r="AE146" s="9"/>
    </row>
    <row r="147" spans="1:31" ht="27.75" customHeight="1">
      <c r="A147" s="14">
        <v>139</v>
      </c>
      <c r="B147" s="300"/>
      <c r="C147" s="16"/>
      <c r="D147" s="257"/>
      <c r="E147" s="301"/>
      <c r="F147" s="303"/>
      <c r="G147" s="302"/>
      <c r="H147" s="18"/>
      <c r="I147" s="50"/>
      <c r="J147" s="50"/>
      <c r="K147" s="50"/>
      <c r="L147" s="50"/>
      <c r="M147" s="50"/>
      <c r="N147" s="50"/>
      <c r="O147" s="50"/>
      <c r="P147" s="50"/>
      <c r="Q147" s="57"/>
      <c r="R147" s="58"/>
      <c r="S147" s="58"/>
      <c r="T147" s="58"/>
      <c r="U147" s="58"/>
      <c r="V147" s="256"/>
      <c r="W147" s="59"/>
      <c r="X147" s="60"/>
      <c r="Y147" s="27"/>
      <c r="Z147" s="27"/>
      <c r="AA147" s="27"/>
      <c r="AB147" s="27"/>
      <c r="AC147" s="27"/>
      <c r="AD147" s="26"/>
      <c r="AE147" s="9"/>
    </row>
    <row r="148" spans="1:31" ht="27.75" customHeight="1">
      <c r="A148" s="14">
        <v>140</v>
      </c>
      <c r="B148" s="300"/>
      <c r="C148" s="16"/>
      <c r="D148" s="257"/>
      <c r="E148" s="301"/>
      <c r="F148" s="303"/>
      <c r="G148" s="302"/>
      <c r="H148" s="18"/>
      <c r="I148" s="50"/>
      <c r="J148" s="50"/>
      <c r="K148" s="50"/>
      <c r="L148" s="50"/>
      <c r="M148" s="50"/>
      <c r="N148" s="50"/>
      <c r="O148" s="50"/>
      <c r="P148" s="50"/>
      <c r="Q148" s="57"/>
      <c r="R148" s="58"/>
      <c r="S148" s="58"/>
      <c r="T148" s="58"/>
      <c r="U148" s="58"/>
      <c r="V148" s="256"/>
      <c r="W148" s="59"/>
      <c r="X148" s="60"/>
      <c r="Y148" s="27"/>
      <c r="Z148" s="27"/>
      <c r="AA148" s="27"/>
      <c r="AB148" s="27"/>
      <c r="AC148" s="27"/>
      <c r="AD148" s="26"/>
      <c r="AE148" s="9"/>
    </row>
    <row r="149" spans="1:31" ht="27.75" customHeight="1">
      <c r="A149" s="14">
        <v>141</v>
      </c>
      <c r="B149" s="300"/>
      <c r="C149" s="16"/>
      <c r="D149" s="257"/>
      <c r="E149" s="301"/>
      <c r="F149" s="303"/>
      <c r="G149" s="302"/>
      <c r="H149" s="18"/>
      <c r="I149" s="50"/>
      <c r="J149" s="50"/>
      <c r="K149" s="50"/>
      <c r="L149" s="50"/>
      <c r="M149" s="50"/>
      <c r="N149" s="50"/>
      <c r="O149" s="50"/>
      <c r="P149" s="50"/>
      <c r="Q149" s="57"/>
      <c r="R149" s="58"/>
      <c r="S149" s="58"/>
      <c r="T149" s="58"/>
      <c r="U149" s="58"/>
      <c r="V149" s="256"/>
      <c r="W149" s="59"/>
      <c r="X149" s="60"/>
      <c r="Y149" s="27"/>
      <c r="Z149" s="27"/>
      <c r="AA149" s="27"/>
      <c r="AB149" s="27"/>
      <c r="AC149" s="27"/>
      <c r="AD149" s="26"/>
      <c r="AE149" s="9"/>
    </row>
    <row r="150" spans="1:31" ht="27.75" customHeight="1">
      <c r="A150" s="14">
        <v>142</v>
      </c>
      <c r="B150" s="300"/>
      <c r="C150" s="16"/>
      <c r="D150" s="257"/>
      <c r="E150" s="301"/>
      <c r="F150" s="303"/>
      <c r="G150" s="302"/>
      <c r="H150" s="18"/>
      <c r="I150" s="50"/>
      <c r="J150" s="50"/>
      <c r="K150" s="50"/>
      <c r="L150" s="50"/>
      <c r="M150" s="50"/>
      <c r="N150" s="50"/>
      <c r="O150" s="50"/>
      <c r="P150" s="50"/>
      <c r="Q150" s="57"/>
      <c r="R150" s="58"/>
      <c r="S150" s="58"/>
      <c r="T150" s="58"/>
      <c r="U150" s="58"/>
      <c r="V150" s="256"/>
      <c r="W150" s="59"/>
      <c r="X150" s="60"/>
      <c r="Y150" s="27"/>
      <c r="Z150" s="27"/>
      <c r="AA150" s="27"/>
      <c r="AB150" s="27"/>
      <c r="AC150" s="27"/>
      <c r="AD150" s="26"/>
      <c r="AE150" s="9"/>
    </row>
    <row r="151" spans="1:31" ht="27.75" customHeight="1">
      <c r="A151" s="14">
        <v>143</v>
      </c>
      <c r="B151" s="300"/>
      <c r="C151" s="16"/>
      <c r="D151" s="257"/>
      <c r="E151" s="301"/>
      <c r="F151" s="303"/>
      <c r="G151" s="302"/>
      <c r="H151" s="18"/>
      <c r="I151" s="50"/>
      <c r="J151" s="50"/>
      <c r="K151" s="50"/>
      <c r="L151" s="50"/>
      <c r="M151" s="50"/>
      <c r="N151" s="50"/>
      <c r="O151" s="50"/>
      <c r="P151" s="50"/>
      <c r="Q151" s="57"/>
      <c r="R151" s="58"/>
      <c r="S151" s="58"/>
      <c r="T151" s="58"/>
      <c r="U151" s="58"/>
      <c r="V151" s="256"/>
      <c r="W151" s="59"/>
      <c r="X151" s="60"/>
      <c r="Y151" s="27"/>
      <c r="Z151" s="27"/>
      <c r="AA151" s="27"/>
      <c r="AB151" s="27"/>
      <c r="AC151" s="27"/>
      <c r="AD151" s="26"/>
      <c r="AE151" s="9"/>
    </row>
    <row r="152" spans="1:31" ht="27.75" customHeight="1">
      <c r="A152" s="14">
        <v>144</v>
      </c>
      <c r="B152" s="300"/>
      <c r="C152" s="16"/>
      <c r="D152" s="257"/>
      <c r="E152" s="301"/>
      <c r="F152" s="303"/>
      <c r="G152" s="302"/>
      <c r="H152" s="18"/>
      <c r="I152" s="50"/>
      <c r="J152" s="50"/>
      <c r="K152" s="50"/>
      <c r="L152" s="50"/>
      <c r="M152" s="50"/>
      <c r="N152" s="50"/>
      <c r="O152" s="50"/>
      <c r="P152" s="50"/>
      <c r="Q152" s="57"/>
      <c r="R152" s="58"/>
      <c r="S152" s="58"/>
      <c r="T152" s="58"/>
      <c r="U152" s="58"/>
      <c r="V152" s="256"/>
      <c r="W152" s="59"/>
      <c r="X152" s="60"/>
      <c r="Y152" s="27"/>
      <c r="Z152" s="27"/>
      <c r="AA152" s="27"/>
      <c r="AB152" s="27"/>
      <c r="AC152" s="27"/>
      <c r="AD152" s="26"/>
      <c r="AE152" s="9"/>
    </row>
    <row r="153" spans="1:31" ht="27.75" customHeight="1">
      <c r="A153" s="14">
        <v>145</v>
      </c>
      <c r="B153" s="300"/>
      <c r="C153" s="16"/>
      <c r="D153" s="257"/>
      <c r="E153" s="301"/>
      <c r="F153" s="303"/>
      <c r="G153" s="302"/>
      <c r="H153" s="18"/>
      <c r="I153" s="50"/>
      <c r="J153" s="50"/>
      <c r="K153" s="50"/>
      <c r="L153" s="50"/>
      <c r="M153" s="50"/>
      <c r="N153" s="50"/>
      <c r="O153" s="50"/>
      <c r="P153" s="50"/>
      <c r="Q153" s="57"/>
      <c r="R153" s="58"/>
      <c r="S153" s="58"/>
      <c r="T153" s="58"/>
      <c r="U153" s="58"/>
      <c r="V153" s="256"/>
      <c r="W153" s="59"/>
      <c r="X153" s="60"/>
      <c r="Y153" s="27"/>
      <c r="Z153" s="27"/>
      <c r="AA153" s="27"/>
      <c r="AB153" s="27"/>
      <c r="AC153" s="27"/>
      <c r="AD153" s="26"/>
      <c r="AE153" s="9"/>
    </row>
    <row r="154" spans="1:31" ht="27.75" customHeight="1">
      <c r="A154" s="14">
        <v>146</v>
      </c>
      <c r="B154" s="300"/>
      <c r="C154" s="16"/>
      <c r="D154" s="257"/>
      <c r="E154" s="301"/>
      <c r="F154" s="303"/>
      <c r="G154" s="302"/>
      <c r="H154" s="18"/>
      <c r="I154" s="50"/>
      <c r="J154" s="50"/>
      <c r="K154" s="50"/>
      <c r="L154" s="50"/>
      <c r="M154" s="50"/>
      <c r="N154" s="50"/>
      <c r="O154" s="50"/>
      <c r="P154" s="50"/>
      <c r="Q154" s="57"/>
      <c r="R154" s="58"/>
      <c r="S154" s="58"/>
      <c r="T154" s="58"/>
      <c r="U154" s="58"/>
      <c r="V154" s="256"/>
      <c r="W154" s="59"/>
      <c r="X154" s="60"/>
      <c r="Y154" s="27"/>
      <c r="Z154" s="27"/>
      <c r="AA154" s="27"/>
      <c r="AB154" s="27"/>
      <c r="AC154" s="27"/>
      <c r="AD154" s="26"/>
      <c r="AE154" s="9"/>
    </row>
    <row r="155" spans="1:31" ht="27.75" customHeight="1">
      <c r="A155" s="14">
        <v>147</v>
      </c>
      <c r="B155" s="300"/>
      <c r="C155" s="16"/>
      <c r="D155" s="257"/>
      <c r="E155" s="301"/>
      <c r="F155" s="303"/>
      <c r="G155" s="302"/>
      <c r="H155" s="18"/>
      <c r="I155" s="50"/>
      <c r="J155" s="50"/>
      <c r="K155" s="50"/>
      <c r="L155" s="50"/>
      <c r="M155" s="50"/>
      <c r="N155" s="50"/>
      <c r="O155" s="50"/>
      <c r="P155" s="50"/>
      <c r="Q155" s="57"/>
      <c r="R155" s="58"/>
      <c r="S155" s="58"/>
      <c r="T155" s="58"/>
      <c r="U155" s="58"/>
      <c r="V155" s="256"/>
      <c r="W155" s="59"/>
      <c r="X155" s="60"/>
      <c r="Y155" s="27"/>
      <c r="Z155" s="27"/>
      <c r="AA155" s="27"/>
      <c r="AB155" s="27"/>
      <c r="AC155" s="27"/>
      <c r="AD155" s="26"/>
      <c r="AE155" s="9"/>
    </row>
    <row r="156" spans="1:31" ht="27.75" customHeight="1">
      <c r="A156" s="14">
        <v>148</v>
      </c>
      <c r="B156" s="300"/>
      <c r="C156" s="16"/>
      <c r="D156" s="257"/>
      <c r="E156" s="301"/>
      <c r="F156" s="303"/>
      <c r="G156" s="302"/>
      <c r="H156" s="18"/>
      <c r="I156" s="50"/>
      <c r="J156" s="50"/>
      <c r="K156" s="50"/>
      <c r="L156" s="50"/>
      <c r="M156" s="50"/>
      <c r="N156" s="50"/>
      <c r="O156" s="50"/>
      <c r="P156" s="50"/>
      <c r="Q156" s="57"/>
      <c r="R156" s="58"/>
      <c r="S156" s="58"/>
      <c r="T156" s="58"/>
      <c r="U156" s="58"/>
      <c r="V156" s="256"/>
      <c r="W156" s="59"/>
      <c r="X156" s="60"/>
      <c r="Y156" s="27"/>
      <c r="Z156" s="27"/>
      <c r="AA156" s="27"/>
      <c r="AB156" s="27"/>
      <c r="AC156" s="27"/>
      <c r="AD156" s="26"/>
      <c r="AE156" s="9"/>
    </row>
    <row r="157" spans="1:31" ht="27.75" customHeight="1">
      <c r="A157" s="14">
        <v>149</v>
      </c>
      <c r="B157" s="300"/>
      <c r="C157" s="16"/>
      <c r="D157" s="257"/>
      <c r="E157" s="301"/>
      <c r="F157" s="303"/>
      <c r="G157" s="302"/>
      <c r="H157" s="18"/>
      <c r="I157" s="50"/>
      <c r="J157" s="50"/>
      <c r="K157" s="50"/>
      <c r="L157" s="50"/>
      <c r="M157" s="50"/>
      <c r="N157" s="50"/>
      <c r="O157" s="50"/>
      <c r="P157" s="50"/>
      <c r="Q157" s="57"/>
      <c r="R157" s="58"/>
      <c r="S157" s="58"/>
      <c r="T157" s="58"/>
      <c r="U157" s="58"/>
      <c r="V157" s="256"/>
      <c r="W157" s="59"/>
      <c r="X157" s="60"/>
      <c r="Y157" s="27"/>
      <c r="Z157" s="27"/>
      <c r="AA157" s="27"/>
      <c r="AB157" s="27"/>
      <c r="AC157" s="27"/>
      <c r="AD157" s="26"/>
      <c r="AE157" s="9"/>
    </row>
    <row r="158" spans="1:31" ht="27.75" customHeight="1">
      <c r="A158" s="14">
        <v>150</v>
      </c>
      <c r="B158" s="300"/>
      <c r="C158" s="16"/>
      <c r="D158" s="257"/>
      <c r="E158" s="301"/>
      <c r="F158" s="303"/>
      <c r="G158" s="302"/>
      <c r="H158" s="18"/>
      <c r="I158" s="50"/>
      <c r="J158" s="50"/>
      <c r="K158" s="50"/>
      <c r="L158" s="50"/>
      <c r="M158" s="50"/>
      <c r="N158" s="50"/>
      <c r="O158" s="50"/>
      <c r="P158" s="50"/>
      <c r="Q158" s="57"/>
      <c r="R158" s="58"/>
      <c r="S158" s="58"/>
      <c r="T158" s="58"/>
      <c r="U158" s="58"/>
      <c r="V158" s="256"/>
      <c r="W158" s="59"/>
      <c r="X158" s="60"/>
      <c r="Y158" s="27"/>
      <c r="Z158" s="27"/>
      <c r="AA158" s="27"/>
      <c r="AB158" s="27"/>
      <c r="AC158" s="27"/>
      <c r="AD158" s="26"/>
      <c r="AE158" s="9"/>
    </row>
    <row r="159" spans="1:31" ht="27.75" customHeight="1">
      <c r="A159" s="14">
        <v>151</v>
      </c>
      <c r="B159" s="300"/>
      <c r="C159" s="16"/>
      <c r="D159" s="257"/>
      <c r="E159" s="301"/>
      <c r="F159" s="303"/>
      <c r="G159" s="302"/>
      <c r="H159" s="18"/>
      <c r="I159" s="50"/>
      <c r="J159" s="50"/>
      <c r="K159" s="50"/>
      <c r="L159" s="50"/>
      <c r="M159" s="50"/>
      <c r="N159" s="50"/>
      <c r="O159" s="50"/>
      <c r="P159" s="50"/>
      <c r="Q159" s="57"/>
      <c r="R159" s="58"/>
      <c r="S159" s="58"/>
      <c r="T159" s="58"/>
      <c r="U159" s="58"/>
      <c r="V159" s="256"/>
      <c r="W159" s="59"/>
      <c r="X159" s="60"/>
      <c r="Y159" s="27"/>
      <c r="Z159" s="27"/>
      <c r="AA159" s="27"/>
      <c r="AB159" s="27"/>
      <c r="AC159" s="27"/>
      <c r="AD159" s="26"/>
      <c r="AE159" s="9"/>
    </row>
    <row r="160" spans="1:31" ht="27.75" customHeight="1">
      <c r="A160" s="14">
        <v>152</v>
      </c>
      <c r="B160" s="300"/>
      <c r="C160" s="16"/>
      <c r="D160" s="257"/>
      <c r="E160" s="301"/>
      <c r="F160" s="303"/>
      <c r="G160" s="302"/>
      <c r="H160" s="18"/>
      <c r="I160" s="50"/>
      <c r="J160" s="50"/>
      <c r="K160" s="50"/>
      <c r="L160" s="50"/>
      <c r="M160" s="50"/>
      <c r="N160" s="50"/>
      <c r="O160" s="50"/>
      <c r="P160" s="50"/>
      <c r="Q160" s="57"/>
      <c r="R160" s="58"/>
      <c r="S160" s="58"/>
      <c r="T160" s="58"/>
      <c r="U160" s="58"/>
      <c r="V160" s="256"/>
      <c r="W160" s="59"/>
      <c r="X160" s="60"/>
      <c r="Y160" s="27"/>
      <c r="Z160" s="27"/>
      <c r="AA160" s="27"/>
      <c r="AB160" s="27"/>
      <c r="AC160" s="27"/>
      <c r="AD160" s="26"/>
      <c r="AE160" s="9"/>
    </row>
    <row r="161" spans="1:31" ht="27.75" customHeight="1">
      <c r="A161" s="14">
        <v>153</v>
      </c>
      <c r="B161" s="300"/>
      <c r="C161" s="16"/>
      <c r="D161" s="257"/>
      <c r="E161" s="301"/>
      <c r="F161" s="303"/>
      <c r="G161" s="302"/>
      <c r="H161" s="18"/>
      <c r="I161" s="50"/>
      <c r="J161" s="50"/>
      <c r="K161" s="50"/>
      <c r="L161" s="50"/>
      <c r="M161" s="50"/>
      <c r="N161" s="50"/>
      <c r="O161" s="50"/>
      <c r="P161" s="50"/>
      <c r="Q161" s="57"/>
      <c r="R161" s="58"/>
      <c r="S161" s="58"/>
      <c r="T161" s="58"/>
      <c r="U161" s="58"/>
      <c r="V161" s="256"/>
      <c r="W161" s="59"/>
      <c r="X161" s="60"/>
      <c r="Y161" s="27"/>
      <c r="Z161" s="27"/>
      <c r="AA161" s="27"/>
      <c r="AB161" s="27"/>
      <c r="AC161" s="27"/>
      <c r="AD161" s="26"/>
      <c r="AE161" s="9"/>
    </row>
    <row r="162" spans="1:31" ht="27.75" customHeight="1">
      <c r="A162" s="14">
        <v>154</v>
      </c>
      <c r="B162" s="300"/>
      <c r="C162" s="16"/>
      <c r="D162" s="257"/>
      <c r="E162" s="301"/>
      <c r="F162" s="303"/>
      <c r="G162" s="302"/>
      <c r="H162" s="18"/>
      <c r="I162" s="50"/>
      <c r="J162" s="50"/>
      <c r="K162" s="50"/>
      <c r="L162" s="50"/>
      <c r="M162" s="50"/>
      <c r="N162" s="50"/>
      <c r="O162" s="50"/>
      <c r="P162" s="50"/>
      <c r="Q162" s="57"/>
      <c r="R162" s="58"/>
      <c r="S162" s="58"/>
      <c r="T162" s="58"/>
      <c r="U162" s="58"/>
      <c r="V162" s="256"/>
      <c r="W162" s="59"/>
      <c r="X162" s="60"/>
      <c r="Y162" s="27"/>
      <c r="Z162" s="27"/>
      <c r="AA162" s="27"/>
      <c r="AB162" s="27"/>
      <c r="AC162" s="27"/>
      <c r="AD162" s="26"/>
      <c r="AE162" s="9"/>
    </row>
    <row r="163" spans="1:31" ht="27.75" customHeight="1">
      <c r="A163" s="14">
        <v>155</v>
      </c>
      <c r="B163" s="300"/>
      <c r="C163" s="16"/>
      <c r="D163" s="257"/>
      <c r="E163" s="301"/>
      <c r="F163" s="303"/>
      <c r="G163" s="302"/>
      <c r="H163" s="18"/>
      <c r="I163" s="50"/>
      <c r="J163" s="50"/>
      <c r="K163" s="50"/>
      <c r="L163" s="50"/>
      <c r="M163" s="50"/>
      <c r="N163" s="50"/>
      <c r="O163" s="50"/>
      <c r="P163" s="50"/>
      <c r="Q163" s="57"/>
      <c r="R163" s="58"/>
      <c r="S163" s="58"/>
      <c r="T163" s="58"/>
      <c r="U163" s="58"/>
      <c r="V163" s="256"/>
      <c r="W163" s="59"/>
      <c r="X163" s="60"/>
      <c r="Y163" s="27"/>
      <c r="Z163" s="27"/>
      <c r="AA163" s="27"/>
      <c r="AB163" s="27"/>
      <c r="AC163" s="27"/>
      <c r="AD163" s="26"/>
      <c r="AE163" s="9"/>
    </row>
    <row r="164" spans="1:31" ht="27.75" customHeight="1">
      <c r="A164" s="14">
        <v>156</v>
      </c>
      <c r="B164" s="300"/>
      <c r="C164" s="16"/>
      <c r="D164" s="257"/>
      <c r="E164" s="301"/>
      <c r="F164" s="303"/>
      <c r="G164" s="302"/>
      <c r="H164" s="18"/>
      <c r="I164" s="50"/>
      <c r="J164" s="50"/>
      <c r="K164" s="50"/>
      <c r="L164" s="50"/>
      <c r="M164" s="50"/>
      <c r="N164" s="50"/>
      <c r="O164" s="50"/>
      <c r="P164" s="50"/>
      <c r="Q164" s="57"/>
      <c r="R164" s="58"/>
      <c r="S164" s="58"/>
      <c r="T164" s="58"/>
      <c r="U164" s="58"/>
      <c r="V164" s="256"/>
      <c r="W164" s="59"/>
      <c r="X164" s="60"/>
      <c r="Y164" s="27"/>
      <c r="Z164" s="27"/>
      <c r="AA164" s="27"/>
      <c r="AB164" s="27"/>
      <c r="AC164" s="27"/>
      <c r="AD164" s="26"/>
      <c r="AE164" s="9"/>
    </row>
    <row r="165" spans="1:31" ht="27.75" customHeight="1">
      <c r="A165" s="14">
        <v>157</v>
      </c>
      <c r="B165" s="300"/>
      <c r="C165" s="16"/>
      <c r="D165" s="257"/>
      <c r="E165" s="301"/>
      <c r="F165" s="303"/>
      <c r="G165" s="302"/>
      <c r="H165" s="18"/>
      <c r="I165" s="50"/>
      <c r="J165" s="50"/>
      <c r="K165" s="50"/>
      <c r="L165" s="50"/>
      <c r="M165" s="50"/>
      <c r="N165" s="50"/>
      <c r="O165" s="50"/>
      <c r="P165" s="50"/>
      <c r="Q165" s="57"/>
      <c r="R165" s="58"/>
      <c r="S165" s="58"/>
      <c r="T165" s="58"/>
      <c r="U165" s="58"/>
      <c r="V165" s="256"/>
      <c r="W165" s="59"/>
      <c r="X165" s="60"/>
      <c r="Y165" s="27"/>
      <c r="Z165" s="27"/>
      <c r="AA165" s="27"/>
      <c r="AB165" s="27"/>
      <c r="AC165" s="27"/>
      <c r="AD165" s="26"/>
      <c r="AE165" s="9"/>
    </row>
    <row r="166" spans="1:31" ht="27.75" customHeight="1">
      <c r="A166" s="14">
        <v>158</v>
      </c>
      <c r="B166" s="300"/>
      <c r="C166" s="16"/>
      <c r="D166" s="257"/>
      <c r="E166" s="301"/>
      <c r="F166" s="303"/>
      <c r="G166" s="302"/>
      <c r="H166" s="18"/>
      <c r="I166" s="50"/>
      <c r="J166" s="50"/>
      <c r="K166" s="50"/>
      <c r="L166" s="50"/>
      <c r="M166" s="50"/>
      <c r="N166" s="50"/>
      <c r="O166" s="50"/>
      <c r="P166" s="50"/>
      <c r="Q166" s="57"/>
      <c r="R166" s="58"/>
      <c r="S166" s="58"/>
      <c r="T166" s="58"/>
      <c r="U166" s="58"/>
      <c r="V166" s="256"/>
      <c r="W166" s="59"/>
      <c r="X166" s="60"/>
      <c r="Y166" s="27"/>
      <c r="Z166" s="27"/>
      <c r="AA166" s="27"/>
      <c r="AB166" s="27"/>
      <c r="AC166" s="27"/>
      <c r="AD166" s="26"/>
      <c r="AE166" s="9"/>
    </row>
    <row r="167" spans="1:31" ht="27.75" customHeight="1">
      <c r="A167" s="14">
        <v>159</v>
      </c>
      <c r="B167" s="300"/>
      <c r="C167" s="16"/>
      <c r="D167" s="257"/>
      <c r="E167" s="301"/>
      <c r="F167" s="303"/>
      <c r="G167" s="302"/>
      <c r="H167" s="18"/>
      <c r="I167" s="50"/>
      <c r="J167" s="50"/>
      <c r="K167" s="50"/>
      <c r="L167" s="50"/>
      <c r="M167" s="50"/>
      <c r="N167" s="50"/>
      <c r="O167" s="50"/>
      <c r="P167" s="50"/>
      <c r="Q167" s="57"/>
      <c r="R167" s="58"/>
      <c r="S167" s="58"/>
      <c r="T167" s="58"/>
      <c r="U167" s="58"/>
      <c r="V167" s="256"/>
      <c r="W167" s="59"/>
      <c r="X167" s="60"/>
      <c r="Y167" s="27"/>
      <c r="Z167" s="27"/>
      <c r="AA167" s="27"/>
      <c r="AB167" s="27"/>
      <c r="AC167" s="27"/>
      <c r="AD167" s="26"/>
      <c r="AE167" s="9"/>
    </row>
    <row r="168" spans="1:31" ht="27.75" customHeight="1">
      <c r="A168" s="14">
        <v>160</v>
      </c>
      <c r="B168" s="300"/>
      <c r="C168" s="16"/>
      <c r="D168" s="257"/>
      <c r="E168" s="301"/>
      <c r="F168" s="303"/>
      <c r="G168" s="302"/>
      <c r="H168" s="18"/>
      <c r="I168" s="50"/>
      <c r="J168" s="50"/>
      <c r="K168" s="50"/>
      <c r="L168" s="50"/>
      <c r="M168" s="50"/>
      <c r="N168" s="50"/>
      <c r="O168" s="50"/>
      <c r="P168" s="50"/>
      <c r="Q168" s="57"/>
      <c r="R168" s="58"/>
      <c r="S168" s="58"/>
      <c r="T168" s="58"/>
      <c r="U168" s="58"/>
      <c r="V168" s="256"/>
      <c r="W168" s="59"/>
      <c r="X168" s="60"/>
      <c r="Y168" s="27"/>
      <c r="Z168" s="27"/>
      <c r="AA168" s="27"/>
      <c r="AB168" s="27"/>
      <c r="AC168" s="27"/>
      <c r="AD168" s="26"/>
      <c r="AE168" s="9"/>
    </row>
    <row r="169" spans="1:31" ht="27.75" customHeight="1">
      <c r="A169" s="14">
        <v>161</v>
      </c>
      <c r="B169" s="300"/>
      <c r="C169" s="16"/>
      <c r="D169" s="257"/>
      <c r="E169" s="301"/>
      <c r="F169" s="303"/>
      <c r="G169" s="302"/>
      <c r="H169" s="18"/>
      <c r="I169" s="50"/>
      <c r="J169" s="50"/>
      <c r="K169" s="50"/>
      <c r="L169" s="50"/>
      <c r="M169" s="50"/>
      <c r="N169" s="50"/>
      <c r="O169" s="50"/>
      <c r="P169" s="50"/>
      <c r="Q169" s="57"/>
      <c r="R169" s="58"/>
      <c r="S169" s="58"/>
      <c r="T169" s="58"/>
      <c r="U169" s="58"/>
      <c r="V169" s="256"/>
      <c r="W169" s="59"/>
      <c r="X169" s="60"/>
      <c r="Y169" s="27"/>
      <c r="Z169" s="27"/>
      <c r="AA169" s="27"/>
      <c r="AB169" s="27"/>
      <c r="AC169" s="27"/>
      <c r="AD169" s="26"/>
      <c r="AE169" s="9"/>
    </row>
    <row r="170" spans="1:31" ht="27.75" customHeight="1">
      <c r="A170" s="14">
        <v>162</v>
      </c>
      <c r="B170" s="300"/>
      <c r="C170" s="16"/>
      <c r="D170" s="257"/>
      <c r="E170" s="301"/>
      <c r="F170" s="303"/>
      <c r="G170" s="302"/>
      <c r="H170" s="18"/>
      <c r="I170" s="50"/>
      <c r="J170" s="50"/>
      <c r="K170" s="50"/>
      <c r="L170" s="50"/>
      <c r="M170" s="50"/>
      <c r="N170" s="50"/>
      <c r="O170" s="50"/>
      <c r="P170" s="50"/>
      <c r="Q170" s="57"/>
      <c r="R170" s="58"/>
      <c r="S170" s="58"/>
      <c r="T170" s="58"/>
      <c r="U170" s="58"/>
      <c r="V170" s="256"/>
      <c r="W170" s="59"/>
      <c r="X170" s="60"/>
      <c r="Y170" s="27"/>
      <c r="Z170" s="27"/>
      <c r="AA170" s="27"/>
      <c r="AB170" s="27"/>
      <c r="AC170" s="27"/>
      <c r="AD170" s="26"/>
      <c r="AE170" s="9"/>
    </row>
    <row r="171" spans="1:31" ht="27.75" customHeight="1">
      <c r="A171" s="14">
        <v>163</v>
      </c>
      <c r="B171" s="300"/>
      <c r="C171" s="16"/>
      <c r="D171" s="257"/>
      <c r="E171" s="301"/>
      <c r="F171" s="303"/>
      <c r="G171" s="302"/>
      <c r="H171" s="18"/>
      <c r="I171" s="50"/>
      <c r="J171" s="50"/>
      <c r="K171" s="50"/>
      <c r="L171" s="50"/>
      <c r="M171" s="50"/>
      <c r="N171" s="50"/>
      <c r="O171" s="50"/>
      <c r="P171" s="50"/>
      <c r="Q171" s="57"/>
      <c r="R171" s="58"/>
      <c r="S171" s="58"/>
      <c r="T171" s="58"/>
      <c r="U171" s="58"/>
      <c r="V171" s="256"/>
      <c r="W171" s="59"/>
      <c r="X171" s="60"/>
      <c r="Y171" s="27"/>
      <c r="Z171" s="27"/>
      <c r="AA171" s="27"/>
      <c r="AB171" s="27"/>
      <c r="AC171" s="27"/>
      <c r="AD171" s="26"/>
      <c r="AE171" s="9"/>
    </row>
    <row r="172" spans="1:31" ht="27.75" customHeight="1">
      <c r="A172" s="14">
        <v>164</v>
      </c>
      <c r="B172" s="300"/>
      <c r="C172" s="16"/>
      <c r="D172" s="257"/>
      <c r="E172" s="301"/>
      <c r="F172" s="303"/>
      <c r="G172" s="302"/>
      <c r="H172" s="18"/>
      <c r="I172" s="50"/>
      <c r="J172" s="50"/>
      <c r="K172" s="50"/>
      <c r="L172" s="50"/>
      <c r="M172" s="50"/>
      <c r="N172" s="50"/>
      <c r="O172" s="50"/>
      <c r="P172" s="50"/>
      <c r="Q172" s="57"/>
      <c r="R172" s="58"/>
      <c r="S172" s="58"/>
      <c r="T172" s="58"/>
      <c r="U172" s="58"/>
      <c r="V172" s="256"/>
      <c r="W172" s="59"/>
      <c r="X172" s="60"/>
      <c r="Y172" s="27"/>
      <c r="Z172" s="27"/>
      <c r="AA172" s="27"/>
      <c r="AB172" s="27"/>
      <c r="AC172" s="27"/>
      <c r="AD172" s="26"/>
      <c r="AE172" s="9"/>
    </row>
    <row r="173" spans="1:31" ht="27.75" customHeight="1">
      <c r="A173" s="14">
        <v>165</v>
      </c>
      <c r="B173" s="300"/>
      <c r="C173" s="16"/>
      <c r="D173" s="257"/>
      <c r="E173" s="301"/>
      <c r="F173" s="303"/>
      <c r="G173" s="302"/>
      <c r="H173" s="18"/>
      <c r="I173" s="50"/>
      <c r="J173" s="50"/>
      <c r="K173" s="50"/>
      <c r="L173" s="50"/>
      <c r="M173" s="50"/>
      <c r="N173" s="50"/>
      <c r="O173" s="50"/>
      <c r="P173" s="50"/>
      <c r="Q173" s="57"/>
      <c r="R173" s="58"/>
      <c r="S173" s="58"/>
      <c r="T173" s="58"/>
      <c r="U173" s="58"/>
      <c r="V173" s="256"/>
      <c r="W173" s="59"/>
      <c r="X173" s="60"/>
      <c r="Y173" s="27"/>
      <c r="Z173" s="27"/>
      <c r="AA173" s="27"/>
      <c r="AB173" s="27"/>
      <c r="AC173" s="27"/>
      <c r="AD173" s="26"/>
      <c r="AE173" s="9"/>
    </row>
    <row r="174" spans="1:31" ht="27.75" customHeight="1">
      <c r="A174" s="14">
        <v>166</v>
      </c>
      <c r="B174" s="300"/>
      <c r="C174" s="16"/>
      <c r="D174" s="257"/>
      <c r="E174" s="301"/>
      <c r="F174" s="303"/>
      <c r="G174" s="302"/>
      <c r="H174" s="18"/>
      <c r="I174" s="50"/>
      <c r="J174" s="50"/>
      <c r="K174" s="50"/>
      <c r="L174" s="50"/>
      <c r="M174" s="50"/>
      <c r="N174" s="50"/>
      <c r="O174" s="50"/>
      <c r="P174" s="50"/>
      <c r="Q174" s="57"/>
      <c r="R174" s="58"/>
      <c r="S174" s="58"/>
      <c r="T174" s="58"/>
      <c r="U174" s="58"/>
      <c r="V174" s="256"/>
      <c r="W174" s="59"/>
      <c r="X174" s="60"/>
      <c r="Y174" s="27"/>
      <c r="Z174" s="27"/>
      <c r="AA174" s="27"/>
      <c r="AB174" s="27"/>
      <c r="AC174" s="27"/>
      <c r="AD174" s="26"/>
      <c r="AE174" s="9"/>
    </row>
    <row r="175" spans="1:31" ht="27.75" customHeight="1">
      <c r="A175" s="14">
        <v>167</v>
      </c>
      <c r="B175" s="300"/>
      <c r="C175" s="16"/>
      <c r="D175" s="257"/>
      <c r="E175" s="301"/>
      <c r="F175" s="303"/>
      <c r="G175" s="302"/>
      <c r="H175" s="18"/>
      <c r="I175" s="50"/>
      <c r="J175" s="50"/>
      <c r="K175" s="50"/>
      <c r="L175" s="50"/>
      <c r="M175" s="50"/>
      <c r="N175" s="50"/>
      <c r="O175" s="50"/>
      <c r="P175" s="50"/>
      <c r="Q175" s="57"/>
      <c r="R175" s="58"/>
      <c r="S175" s="58"/>
      <c r="T175" s="58"/>
      <c r="U175" s="58"/>
      <c r="V175" s="256"/>
      <c r="W175" s="59"/>
      <c r="X175" s="60"/>
      <c r="Y175" s="27"/>
      <c r="Z175" s="27"/>
      <c r="AA175" s="27"/>
      <c r="AB175" s="27"/>
      <c r="AC175" s="27"/>
      <c r="AD175" s="26"/>
      <c r="AE175" s="9"/>
    </row>
    <row r="176" spans="1:31" ht="27.75" customHeight="1">
      <c r="A176" s="14">
        <v>168</v>
      </c>
      <c r="B176" s="300"/>
      <c r="C176" s="16"/>
      <c r="D176" s="257"/>
      <c r="E176" s="301"/>
      <c r="F176" s="303"/>
      <c r="G176" s="302"/>
      <c r="H176" s="18"/>
      <c r="I176" s="50"/>
      <c r="J176" s="50"/>
      <c r="K176" s="50"/>
      <c r="L176" s="50"/>
      <c r="M176" s="50"/>
      <c r="N176" s="50"/>
      <c r="O176" s="50"/>
      <c r="P176" s="50"/>
      <c r="Q176" s="57"/>
      <c r="R176" s="58"/>
      <c r="S176" s="58"/>
      <c r="T176" s="58"/>
      <c r="U176" s="58"/>
      <c r="V176" s="256"/>
      <c r="W176" s="59"/>
      <c r="X176" s="60"/>
      <c r="Y176" s="27"/>
      <c r="Z176" s="27"/>
      <c r="AA176" s="27"/>
      <c r="AB176" s="27"/>
      <c r="AC176" s="27"/>
      <c r="AD176" s="26"/>
      <c r="AE176" s="9"/>
    </row>
    <row r="177" spans="1:31" ht="27.75" customHeight="1">
      <c r="A177" s="14">
        <v>169</v>
      </c>
      <c r="B177" s="300"/>
      <c r="C177" s="16"/>
      <c r="D177" s="257"/>
      <c r="E177" s="301"/>
      <c r="F177" s="303"/>
      <c r="G177" s="302"/>
      <c r="H177" s="18"/>
      <c r="I177" s="50"/>
      <c r="J177" s="50"/>
      <c r="K177" s="50"/>
      <c r="L177" s="50"/>
      <c r="M177" s="50"/>
      <c r="N177" s="50"/>
      <c r="O177" s="50"/>
      <c r="P177" s="50"/>
      <c r="Q177" s="57"/>
      <c r="R177" s="58"/>
      <c r="S177" s="58"/>
      <c r="T177" s="58"/>
      <c r="U177" s="58"/>
      <c r="V177" s="256"/>
      <c r="W177" s="59"/>
      <c r="X177" s="60"/>
      <c r="Y177" s="27"/>
      <c r="Z177" s="27"/>
      <c r="AA177" s="27"/>
      <c r="AB177" s="27"/>
      <c r="AC177" s="27"/>
      <c r="AD177" s="26"/>
      <c r="AE177" s="9"/>
    </row>
    <row r="178" spans="1:31" ht="27.75" customHeight="1">
      <c r="A178" s="14">
        <v>170</v>
      </c>
      <c r="B178" s="300"/>
      <c r="C178" s="16"/>
      <c r="D178" s="257"/>
      <c r="E178" s="301"/>
      <c r="F178" s="303"/>
      <c r="G178" s="302"/>
      <c r="H178" s="18"/>
      <c r="I178" s="50"/>
      <c r="J178" s="50"/>
      <c r="K178" s="50"/>
      <c r="L178" s="50"/>
      <c r="M178" s="50"/>
      <c r="N178" s="50"/>
      <c r="O178" s="50"/>
      <c r="P178" s="50"/>
      <c r="Q178" s="57"/>
      <c r="R178" s="58"/>
      <c r="S178" s="58"/>
      <c r="T178" s="58"/>
      <c r="U178" s="58"/>
      <c r="V178" s="256"/>
      <c r="W178" s="59"/>
      <c r="X178" s="60"/>
      <c r="Y178" s="27"/>
      <c r="Z178" s="27"/>
      <c r="AA178" s="27"/>
      <c r="AB178" s="27"/>
      <c r="AC178" s="27"/>
      <c r="AD178" s="26"/>
      <c r="AE178" s="9"/>
    </row>
    <row r="179" spans="1:31" ht="27.75" customHeight="1">
      <c r="A179" s="14">
        <v>171</v>
      </c>
      <c r="B179" s="300"/>
      <c r="C179" s="16"/>
      <c r="D179" s="257"/>
      <c r="E179" s="301"/>
      <c r="F179" s="303"/>
      <c r="G179" s="302"/>
      <c r="H179" s="18"/>
      <c r="I179" s="50"/>
      <c r="J179" s="50"/>
      <c r="K179" s="50"/>
      <c r="L179" s="50"/>
      <c r="M179" s="50"/>
      <c r="N179" s="50"/>
      <c r="O179" s="50"/>
      <c r="P179" s="50"/>
      <c r="Q179" s="57"/>
      <c r="R179" s="58"/>
      <c r="S179" s="58"/>
      <c r="T179" s="58"/>
      <c r="U179" s="58"/>
      <c r="V179" s="256"/>
      <c r="W179" s="59"/>
      <c r="X179" s="60"/>
      <c r="Y179" s="27"/>
      <c r="Z179" s="27"/>
      <c r="AA179" s="27"/>
      <c r="AB179" s="27"/>
      <c r="AC179" s="27"/>
      <c r="AD179" s="26"/>
      <c r="AE179" s="9"/>
    </row>
    <row r="180" spans="1:31" ht="27.75" customHeight="1">
      <c r="A180" s="14">
        <v>172</v>
      </c>
      <c r="B180" s="300"/>
      <c r="C180" s="16"/>
      <c r="D180" s="257"/>
      <c r="E180" s="301"/>
      <c r="F180" s="303"/>
      <c r="G180" s="302"/>
      <c r="H180" s="18"/>
      <c r="I180" s="50"/>
      <c r="J180" s="50"/>
      <c r="K180" s="50"/>
      <c r="L180" s="50"/>
      <c r="M180" s="50"/>
      <c r="N180" s="50"/>
      <c r="O180" s="50"/>
      <c r="P180" s="50"/>
      <c r="Q180" s="57"/>
      <c r="R180" s="58"/>
      <c r="S180" s="58"/>
      <c r="T180" s="58"/>
      <c r="U180" s="58"/>
      <c r="V180" s="256"/>
      <c r="W180" s="59"/>
      <c r="X180" s="60"/>
      <c r="Y180" s="27"/>
      <c r="Z180" s="27"/>
      <c r="AA180" s="27"/>
      <c r="AB180" s="27"/>
      <c r="AC180" s="27"/>
      <c r="AD180" s="26"/>
      <c r="AE180" s="9"/>
    </row>
    <row r="181" spans="1:31" ht="27.75" customHeight="1">
      <c r="A181" s="14">
        <v>173</v>
      </c>
      <c r="B181" s="300"/>
      <c r="C181" s="16"/>
      <c r="D181" s="257"/>
      <c r="E181" s="301"/>
      <c r="F181" s="303"/>
      <c r="G181" s="302"/>
      <c r="H181" s="18"/>
      <c r="I181" s="50"/>
      <c r="J181" s="50"/>
      <c r="K181" s="50"/>
      <c r="L181" s="50"/>
      <c r="M181" s="50"/>
      <c r="N181" s="50"/>
      <c r="O181" s="50"/>
      <c r="P181" s="50"/>
      <c r="Q181" s="57"/>
      <c r="R181" s="58"/>
      <c r="S181" s="58"/>
      <c r="T181" s="58"/>
      <c r="U181" s="58"/>
      <c r="V181" s="256"/>
      <c r="W181" s="59"/>
      <c r="X181" s="60"/>
      <c r="Y181" s="27"/>
      <c r="Z181" s="27"/>
      <c r="AA181" s="27"/>
      <c r="AB181" s="27"/>
      <c r="AC181" s="27"/>
      <c r="AD181" s="26"/>
      <c r="AE181" s="9"/>
    </row>
    <row r="182" spans="1:31" ht="27.75" customHeight="1">
      <c r="A182" s="14">
        <v>174</v>
      </c>
      <c r="B182" s="300"/>
      <c r="C182" s="16"/>
      <c r="D182" s="257"/>
      <c r="E182" s="301"/>
      <c r="F182" s="303"/>
      <c r="G182" s="302"/>
      <c r="H182" s="18"/>
      <c r="I182" s="50"/>
      <c r="J182" s="50"/>
      <c r="K182" s="50"/>
      <c r="L182" s="50"/>
      <c r="M182" s="50"/>
      <c r="N182" s="50"/>
      <c r="O182" s="50"/>
      <c r="P182" s="50"/>
      <c r="Q182" s="57"/>
      <c r="R182" s="58"/>
      <c r="S182" s="58"/>
      <c r="T182" s="58"/>
      <c r="U182" s="58"/>
      <c r="V182" s="256"/>
      <c r="W182" s="59"/>
      <c r="X182" s="60"/>
      <c r="Y182" s="27"/>
      <c r="Z182" s="27"/>
      <c r="AA182" s="27"/>
      <c r="AB182" s="27"/>
      <c r="AC182" s="27"/>
      <c r="AD182" s="26"/>
      <c r="AE182" s="9"/>
    </row>
    <row r="183" spans="1:31" ht="27.75" customHeight="1">
      <c r="A183" s="14">
        <v>175</v>
      </c>
      <c r="B183" s="300"/>
      <c r="C183" s="16"/>
      <c r="D183" s="257"/>
      <c r="E183" s="301"/>
      <c r="F183" s="303"/>
      <c r="G183" s="302"/>
      <c r="H183" s="18"/>
      <c r="I183" s="50"/>
      <c r="J183" s="50"/>
      <c r="K183" s="50"/>
      <c r="L183" s="50"/>
      <c r="M183" s="50"/>
      <c r="N183" s="50"/>
      <c r="O183" s="50"/>
      <c r="P183" s="50"/>
      <c r="Q183" s="57"/>
      <c r="R183" s="58"/>
      <c r="S183" s="58"/>
      <c r="T183" s="58"/>
      <c r="U183" s="58"/>
      <c r="V183" s="256"/>
      <c r="W183" s="59"/>
      <c r="X183" s="60"/>
      <c r="Y183" s="27"/>
      <c r="Z183" s="27"/>
      <c r="AA183" s="27"/>
      <c r="AB183" s="27"/>
      <c r="AC183" s="27"/>
      <c r="AD183" s="26"/>
      <c r="AE183" s="9"/>
    </row>
    <row r="184" spans="1:31" ht="27.75" customHeight="1">
      <c r="A184" s="14">
        <v>176</v>
      </c>
      <c r="B184" s="300"/>
      <c r="C184" s="16"/>
      <c r="D184" s="257"/>
      <c r="E184" s="301"/>
      <c r="F184" s="303"/>
      <c r="G184" s="302"/>
      <c r="H184" s="18"/>
      <c r="I184" s="50"/>
      <c r="J184" s="50"/>
      <c r="K184" s="50"/>
      <c r="L184" s="50"/>
      <c r="M184" s="50"/>
      <c r="N184" s="50"/>
      <c r="O184" s="50"/>
      <c r="P184" s="50"/>
      <c r="Q184" s="57"/>
      <c r="R184" s="58"/>
      <c r="S184" s="58"/>
      <c r="T184" s="58"/>
      <c r="U184" s="58"/>
      <c r="V184" s="256"/>
      <c r="W184" s="59"/>
      <c r="X184" s="60"/>
      <c r="Y184" s="27"/>
      <c r="Z184" s="27"/>
      <c r="AA184" s="27"/>
      <c r="AB184" s="27"/>
      <c r="AC184" s="27"/>
      <c r="AD184" s="26"/>
      <c r="AE184" s="9"/>
    </row>
    <row r="185" spans="1:31" ht="27.75" customHeight="1">
      <c r="A185" s="14">
        <v>177</v>
      </c>
      <c r="B185" s="300"/>
      <c r="C185" s="16"/>
      <c r="D185" s="257"/>
      <c r="E185" s="301"/>
      <c r="F185" s="303"/>
      <c r="G185" s="302"/>
      <c r="H185" s="18"/>
      <c r="I185" s="50"/>
      <c r="J185" s="50"/>
      <c r="K185" s="50"/>
      <c r="L185" s="50"/>
      <c r="M185" s="50"/>
      <c r="N185" s="50"/>
      <c r="O185" s="50"/>
      <c r="P185" s="50"/>
      <c r="Q185" s="57"/>
      <c r="R185" s="58"/>
      <c r="S185" s="58"/>
      <c r="T185" s="58"/>
      <c r="U185" s="58"/>
      <c r="V185" s="256"/>
      <c r="W185" s="59"/>
      <c r="X185" s="60"/>
      <c r="Y185" s="27"/>
      <c r="Z185" s="27"/>
      <c r="AA185" s="27"/>
      <c r="AB185" s="27"/>
      <c r="AC185" s="27"/>
      <c r="AD185" s="26"/>
      <c r="AE185" s="9"/>
    </row>
    <row r="186" spans="1:31" ht="27.75" customHeight="1">
      <c r="A186" s="14">
        <v>178</v>
      </c>
      <c r="B186" s="300"/>
      <c r="C186" s="16"/>
      <c r="D186" s="257"/>
      <c r="E186" s="301"/>
      <c r="F186" s="303"/>
      <c r="G186" s="302"/>
      <c r="H186" s="18"/>
      <c r="I186" s="50"/>
      <c r="J186" s="50"/>
      <c r="K186" s="50"/>
      <c r="L186" s="50"/>
      <c r="M186" s="50"/>
      <c r="N186" s="50"/>
      <c r="O186" s="50"/>
      <c r="P186" s="50"/>
      <c r="Q186" s="57"/>
      <c r="R186" s="58"/>
      <c r="S186" s="58"/>
      <c r="T186" s="58"/>
      <c r="U186" s="58"/>
      <c r="V186" s="256"/>
      <c r="W186" s="59"/>
      <c r="X186" s="60"/>
      <c r="Y186" s="27"/>
      <c r="Z186" s="27"/>
      <c r="AA186" s="27"/>
      <c r="AB186" s="27"/>
      <c r="AC186" s="27"/>
      <c r="AD186" s="26"/>
      <c r="AE186" s="9"/>
    </row>
    <row r="187" spans="1:31" ht="27.75" customHeight="1">
      <c r="A187" s="14">
        <v>179</v>
      </c>
      <c r="B187" s="300"/>
      <c r="C187" s="16"/>
      <c r="D187" s="257"/>
      <c r="E187" s="301"/>
      <c r="F187" s="303"/>
      <c r="G187" s="302"/>
      <c r="H187" s="18"/>
      <c r="I187" s="50"/>
      <c r="J187" s="50"/>
      <c r="K187" s="50"/>
      <c r="L187" s="50"/>
      <c r="M187" s="50"/>
      <c r="N187" s="50"/>
      <c r="O187" s="50"/>
      <c r="P187" s="50"/>
      <c r="Q187" s="57"/>
      <c r="R187" s="58"/>
      <c r="S187" s="58"/>
      <c r="T187" s="58"/>
      <c r="U187" s="58"/>
      <c r="V187" s="256"/>
      <c r="W187" s="59"/>
      <c r="X187" s="60"/>
      <c r="Y187" s="27"/>
      <c r="Z187" s="27"/>
      <c r="AA187" s="27"/>
      <c r="AB187" s="27"/>
      <c r="AC187" s="27"/>
      <c r="AD187" s="26"/>
      <c r="AE187" s="9"/>
    </row>
    <row r="188" spans="1:31" ht="27.75" customHeight="1">
      <c r="A188" s="14">
        <v>180</v>
      </c>
      <c r="B188" s="300"/>
      <c r="C188" s="16"/>
      <c r="D188" s="257"/>
      <c r="E188" s="301"/>
      <c r="F188" s="303"/>
      <c r="G188" s="302"/>
      <c r="H188" s="18"/>
      <c r="I188" s="50"/>
      <c r="J188" s="50"/>
      <c r="K188" s="50"/>
      <c r="L188" s="50"/>
      <c r="M188" s="50"/>
      <c r="N188" s="50"/>
      <c r="O188" s="50"/>
      <c r="P188" s="50"/>
      <c r="Q188" s="57"/>
      <c r="R188" s="58"/>
      <c r="S188" s="58"/>
      <c r="T188" s="58"/>
      <c r="U188" s="58"/>
      <c r="V188" s="256"/>
      <c r="W188" s="59"/>
      <c r="X188" s="60"/>
      <c r="Y188" s="27"/>
      <c r="Z188" s="27"/>
      <c r="AA188" s="27"/>
      <c r="AB188" s="27"/>
      <c r="AC188" s="27"/>
      <c r="AD188" s="26"/>
      <c r="AE188" s="9"/>
    </row>
    <row r="189" spans="1:31" ht="27.75" customHeight="1">
      <c r="A189" s="14">
        <v>181</v>
      </c>
      <c r="B189" s="300"/>
      <c r="C189" s="16"/>
      <c r="D189" s="257"/>
      <c r="E189" s="301"/>
      <c r="F189" s="303"/>
      <c r="G189" s="302"/>
      <c r="H189" s="18"/>
      <c r="I189" s="50"/>
      <c r="J189" s="50"/>
      <c r="K189" s="50"/>
      <c r="L189" s="50"/>
      <c r="M189" s="50"/>
      <c r="N189" s="50"/>
      <c r="O189" s="50"/>
      <c r="P189" s="50"/>
      <c r="Q189" s="57"/>
      <c r="R189" s="58"/>
      <c r="S189" s="58"/>
      <c r="T189" s="58"/>
      <c r="U189" s="58"/>
      <c r="V189" s="256"/>
      <c r="W189" s="59"/>
      <c r="X189" s="60"/>
      <c r="Y189" s="27"/>
      <c r="Z189" s="27"/>
      <c r="AA189" s="27"/>
      <c r="AB189" s="27"/>
      <c r="AC189" s="27"/>
      <c r="AD189" s="26"/>
      <c r="AE189" s="9"/>
    </row>
    <row r="190" spans="1:31" ht="27.75" customHeight="1">
      <c r="A190" s="14">
        <v>182</v>
      </c>
      <c r="B190" s="300"/>
      <c r="C190" s="16"/>
      <c r="D190" s="257"/>
      <c r="E190" s="301"/>
      <c r="F190" s="303"/>
      <c r="G190" s="302"/>
      <c r="H190" s="18"/>
      <c r="I190" s="50"/>
      <c r="J190" s="50"/>
      <c r="K190" s="50"/>
      <c r="L190" s="50"/>
      <c r="M190" s="50"/>
      <c r="N190" s="50"/>
      <c r="O190" s="50"/>
      <c r="P190" s="50"/>
      <c r="Q190" s="57"/>
      <c r="R190" s="58"/>
      <c r="S190" s="58"/>
      <c r="T190" s="58"/>
      <c r="U190" s="58"/>
      <c r="V190" s="256"/>
      <c r="W190" s="59"/>
      <c r="X190" s="60"/>
      <c r="Y190" s="27"/>
      <c r="Z190" s="27"/>
      <c r="AA190" s="27"/>
      <c r="AB190" s="27"/>
      <c r="AC190" s="27"/>
      <c r="AD190" s="26"/>
      <c r="AE190" s="9"/>
    </row>
    <row r="191" spans="1:31" ht="27.75" customHeight="1">
      <c r="A191" s="14">
        <v>183</v>
      </c>
      <c r="B191" s="300"/>
      <c r="C191" s="16"/>
      <c r="D191" s="257"/>
      <c r="E191" s="301"/>
      <c r="F191" s="303"/>
      <c r="G191" s="302"/>
      <c r="H191" s="18"/>
      <c r="I191" s="50"/>
      <c r="J191" s="50"/>
      <c r="K191" s="50"/>
      <c r="L191" s="50"/>
      <c r="M191" s="50"/>
      <c r="N191" s="50"/>
      <c r="O191" s="50"/>
      <c r="P191" s="50"/>
      <c r="Q191" s="57"/>
      <c r="R191" s="58"/>
      <c r="S191" s="58"/>
      <c r="T191" s="58"/>
      <c r="U191" s="58"/>
      <c r="V191" s="256"/>
      <c r="W191" s="59"/>
      <c r="X191" s="60"/>
      <c r="Y191" s="27"/>
      <c r="Z191" s="27"/>
      <c r="AA191" s="27"/>
      <c r="AB191" s="27"/>
      <c r="AC191" s="27"/>
      <c r="AD191" s="26"/>
      <c r="AE191" s="9"/>
    </row>
    <row r="192" spans="1:31" ht="27.75" customHeight="1">
      <c r="A192" s="14">
        <v>184</v>
      </c>
      <c r="B192" s="300"/>
      <c r="C192" s="16"/>
      <c r="D192" s="257"/>
      <c r="E192" s="301"/>
      <c r="F192" s="303"/>
      <c r="G192" s="302"/>
      <c r="H192" s="18"/>
      <c r="I192" s="50"/>
      <c r="J192" s="50"/>
      <c r="K192" s="50"/>
      <c r="L192" s="50"/>
      <c r="M192" s="50"/>
      <c r="N192" s="50"/>
      <c r="O192" s="50"/>
      <c r="P192" s="50"/>
      <c r="Q192" s="57"/>
      <c r="R192" s="58"/>
      <c r="S192" s="58"/>
      <c r="T192" s="58"/>
      <c r="U192" s="58"/>
      <c r="V192" s="256"/>
      <c r="W192" s="59"/>
      <c r="X192" s="60"/>
      <c r="Y192" s="27"/>
      <c r="Z192" s="27"/>
      <c r="AA192" s="27"/>
      <c r="AB192" s="27"/>
      <c r="AC192" s="27"/>
      <c r="AD192" s="26"/>
      <c r="AE192" s="9"/>
    </row>
    <row r="193" spans="1:31" ht="27.75" customHeight="1">
      <c r="A193" s="14">
        <v>185</v>
      </c>
      <c r="B193" s="300"/>
      <c r="C193" s="16"/>
      <c r="D193" s="257"/>
      <c r="E193" s="301"/>
      <c r="F193" s="303"/>
      <c r="G193" s="302"/>
      <c r="H193" s="18"/>
      <c r="I193" s="50"/>
      <c r="J193" s="50"/>
      <c r="K193" s="50"/>
      <c r="L193" s="50"/>
      <c r="M193" s="50"/>
      <c r="N193" s="50"/>
      <c r="O193" s="50"/>
      <c r="P193" s="50"/>
      <c r="Q193" s="57"/>
      <c r="R193" s="58"/>
      <c r="S193" s="58"/>
      <c r="T193" s="58"/>
      <c r="U193" s="58"/>
      <c r="V193" s="256"/>
      <c r="W193" s="59"/>
      <c r="X193" s="60"/>
      <c r="Y193" s="27"/>
      <c r="Z193" s="27"/>
      <c r="AA193" s="27"/>
      <c r="AB193" s="27"/>
      <c r="AC193" s="27"/>
      <c r="AD193" s="26"/>
      <c r="AE193" s="9"/>
    </row>
    <row r="194" spans="1:31" ht="27.75" customHeight="1">
      <c r="A194" s="14">
        <v>186</v>
      </c>
      <c r="B194" s="300"/>
      <c r="C194" s="16"/>
      <c r="D194" s="257"/>
      <c r="E194" s="301"/>
      <c r="F194" s="303"/>
      <c r="G194" s="302"/>
      <c r="H194" s="18"/>
      <c r="I194" s="50"/>
      <c r="J194" s="50"/>
      <c r="K194" s="50"/>
      <c r="L194" s="50"/>
      <c r="M194" s="50"/>
      <c r="N194" s="50"/>
      <c r="O194" s="50"/>
      <c r="P194" s="50"/>
      <c r="Q194" s="57"/>
      <c r="R194" s="58"/>
      <c r="S194" s="58"/>
      <c r="T194" s="58"/>
      <c r="U194" s="58"/>
      <c r="V194" s="256"/>
      <c r="W194" s="59"/>
      <c r="X194" s="60"/>
      <c r="Y194" s="27"/>
      <c r="Z194" s="27"/>
      <c r="AA194" s="27"/>
      <c r="AB194" s="27"/>
      <c r="AC194" s="27"/>
      <c r="AD194" s="26"/>
      <c r="AE194" s="9"/>
    </row>
    <row r="195" spans="1:31" ht="27.75" customHeight="1">
      <c r="A195" s="14">
        <v>187</v>
      </c>
      <c r="B195" s="300"/>
      <c r="C195" s="16"/>
      <c r="D195" s="257"/>
      <c r="E195" s="301"/>
      <c r="F195" s="303"/>
      <c r="G195" s="302"/>
      <c r="H195" s="18"/>
      <c r="I195" s="50"/>
      <c r="J195" s="50"/>
      <c r="K195" s="50"/>
      <c r="L195" s="50"/>
      <c r="M195" s="50"/>
      <c r="N195" s="50"/>
      <c r="O195" s="50"/>
      <c r="P195" s="50"/>
      <c r="Q195" s="57"/>
      <c r="R195" s="58"/>
      <c r="S195" s="58"/>
      <c r="T195" s="58"/>
      <c r="U195" s="58"/>
      <c r="V195" s="256"/>
      <c r="W195" s="59"/>
      <c r="X195" s="60"/>
      <c r="Y195" s="27"/>
      <c r="Z195" s="27"/>
      <c r="AA195" s="27"/>
      <c r="AB195" s="27"/>
      <c r="AC195" s="27"/>
      <c r="AD195" s="26"/>
      <c r="AE195" s="9"/>
    </row>
    <row r="196" spans="1:31" ht="27.75" customHeight="1">
      <c r="A196" s="14">
        <v>188</v>
      </c>
      <c r="B196" s="300"/>
      <c r="C196" s="16"/>
      <c r="D196" s="257"/>
      <c r="E196" s="301"/>
      <c r="F196" s="303"/>
      <c r="G196" s="302"/>
      <c r="H196" s="18"/>
      <c r="I196" s="50"/>
      <c r="J196" s="50"/>
      <c r="K196" s="50"/>
      <c r="L196" s="50"/>
      <c r="M196" s="50"/>
      <c r="N196" s="50"/>
      <c r="O196" s="50"/>
      <c r="P196" s="50"/>
      <c r="Q196" s="57"/>
      <c r="R196" s="58"/>
      <c r="S196" s="58"/>
      <c r="T196" s="58"/>
      <c r="U196" s="58"/>
      <c r="V196" s="256"/>
      <c r="W196" s="59"/>
      <c r="X196" s="60"/>
      <c r="Y196" s="27"/>
      <c r="Z196" s="27"/>
      <c r="AA196" s="27"/>
      <c r="AB196" s="27"/>
      <c r="AC196" s="27"/>
      <c r="AD196" s="26"/>
      <c r="AE196" s="9"/>
    </row>
    <row r="197" spans="1:31" ht="27.75" customHeight="1">
      <c r="A197" s="14">
        <v>189</v>
      </c>
      <c r="B197" s="300"/>
      <c r="C197" s="16"/>
      <c r="D197" s="257"/>
      <c r="E197" s="301"/>
      <c r="F197" s="303"/>
      <c r="G197" s="302"/>
      <c r="H197" s="18"/>
      <c r="I197" s="50"/>
      <c r="J197" s="50"/>
      <c r="K197" s="50"/>
      <c r="L197" s="50"/>
      <c r="M197" s="50"/>
      <c r="N197" s="50"/>
      <c r="O197" s="50"/>
      <c r="P197" s="50"/>
      <c r="Q197" s="57"/>
      <c r="R197" s="58"/>
      <c r="S197" s="58"/>
      <c r="T197" s="58"/>
      <c r="U197" s="58"/>
      <c r="V197" s="256"/>
      <c r="W197" s="59"/>
      <c r="X197" s="60"/>
      <c r="Y197" s="27"/>
      <c r="Z197" s="27"/>
      <c r="AA197" s="27"/>
      <c r="AB197" s="27"/>
      <c r="AC197" s="27"/>
      <c r="AD197" s="26"/>
      <c r="AE197" s="9"/>
    </row>
    <row r="198" spans="1:31" ht="27.75" customHeight="1">
      <c r="A198" s="14">
        <v>190</v>
      </c>
      <c r="B198" s="300"/>
      <c r="C198" s="16"/>
      <c r="D198" s="257"/>
      <c r="E198" s="301"/>
      <c r="F198" s="303"/>
      <c r="G198" s="302"/>
      <c r="H198" s="18"/>
      <c r="I198" s="50"/>
      <c r="J198" s="50"/>
      <c r="K198" s="50"/>
      <c r="L198" s="50"/>
      <c r="M198" s="50"/>
      <c r="N198" s="50"/>
      <c r="O198" s="50"/>
      <c r="P198" s="50"/>
      <c r="Q198" s="57"/>
      <c r="R198" s="58"/>
      <c r="S198" s="58"/>
      <c r="T198" s="58"/>
      <c r="U198" s="58"/>
      <c r="V198" s="256"/>
      <c r="W198" s="59"/>
      <c r="X198" s="60"/>
      <c r="Y198" s="27"/>
      <c r="Z198" s="27"/>
      <c r="AA198" s="27"/>
      <c r="AB198" s="27"/>
      <c r="AC198" s="27"/>
      <c r="AD198" s="26"/>
      <c r="AE198" s="9"/>
    </row>
    <row r="199" spans="1:31" ht="27.75" customHeight="1">
      <c r="A199" s="14">
        <v>191</v>
      </c>
      <c r="B199" s="300"/>
      <c r="C199" s="16"/>
      <c r="D199" s="257"/>
      <c r="E199" s="301"/>
      <c r="F199" s="303"/>
      <c r="G199" s="302"/>
      <c r="H199" s="18"/>
      <c r="I199" s="50"/>
      <c r="J199" s="50"/>
      <c r="K199" s="50"/>
      <c r="L199" s="50"/>
      <c r="M199" s="50"/>
      <c r="N199" s="50"/>
      <c r="O199" s="50"/>
      <c r="P199" s="50"/>
      <c r="Q199" s="57"/>
      <c r="R199" s="58"/>
      <c r="S199" s="58"/>
      <c r="T199" s="58"/>
      <c r="U199" s="58"/>
      <c r="V199" s="256"/>
      <c r="W199" s="59"/>
      <c r="X199" s="60"/>
      <c r="Y199" s="27"/>
      <c r="Z199" s="27"/>
      <c r="AA199" s="27"/>
      <c r="AB199" s="27"/>
      <c r="AC199" s="27"/>
      <c r="AD199" s="26"/>
      <c r="AE199" s="9"/>
    </row>
    <row r="200" spans="1:31" ht="27.75" customHeight="1">
      <c r="A200" s="14">
        <v>192</v>
      </c>
      <c r="B200" s="300"/>
      <c r="C200" s="16"/>
      <c r="D200" s="257"/>
      <c r="E200" s="301"/>
      <c r="F200" s="303"/>
      <c r="G200" s="302"/>
      <c r="H200" s="18"/>
      <c r="I200" s="50"/>
      <c r="J200" s="50"/>
      <c r="K200" s="50"/>
      <c r="L200" s="50"/>
      <c r="M200" s="50"/>
      <c r="N200" s="50"/>
      <c r="O200" s="50"/>
      <c r="P200" s="50"/>
      <c r="Q200" s="57"/>
      <c r="R200" s="58"/>
      <c r="S200" s="58"/>
      <c r="T200" s="58"/>
      <c r="U200" s="58"/>
      <c r="V200" s="256"/>
      <c r="W200" s="59"/>
      <c r="X200" s="60"/>
      <c r="Y200" s="27"/>
      <c r="Z200" s="27"/>
      <c r="AA200" s="27"/>
      <c r="AB200" s="27"/>
      <c r="AC200" s="27"/>
      <c r="AD200" s="26"/>
      <c r="AE200" s="9"/>
    </row>
    <row r="201" spans="1:31" ht="27.75" customHeight="1">
      <c r="A201" s="14">
        <v>193</v>
      </c>
      <c r="B201" s="300"/>
      <c r="C201" s="16"/>
      <c r="D201" s="257"/>
      <c r="E201" s="301"/>
      <c r="F201" s="303"/>
      <c r="G201" s="302"/>
      <c r="H201" s="18"/>
      <c r="I201" s="50"/>
      <c r="J201" s="50"/>
      <c r="K201" s="50"/>
      <c r="L201" s="50"/>
      <c r="M201" s="50"/>
      <c r="N201" s="50"/>
      <c r="O201" s="50"/>
      <c r="P201" s="50"/>
      <c r="Q201" s="57"/>
      <c r="R201" s="58"/>
      <c r="S201" s="58"/>
      <c r="T201" s="58"/>
      <c r="U201" s="58"/>
      <c r="V201" s="256"/>
      <c r="W201" s="59"/>
      <c r="X201" s="60"/>
      <c r="Y201" s="27"/>
      <c r="Z201" s="27"/>
      <c r="AA201" s="27"/>
      <c r="AB201" s="27"/>
      <c r="AC201" s="27"/>
      <c r="AD201" s="26"/>
      <c r="AE201" s="9"/>
    </row>
    <row r="202" spans="1:31" ht="27.75" customHeight="1">
      <c r="A202" s="14">
        <v>194</v>
      </c>
      <c r="B202" s="300"/>
      <c r="C202" s="16"/>
      <c r="D202" s="257"/>
      <c r="E202" s="301"/>
      <c r="F202" s="303"/>
      <c r="G202" s="302"/>
      <c r="H202" s="18"/>
      <c r="I202" s="50"/>
      <c r="J202" s="50"/>
      <c r="K202" s="50"/>
      <c r="L202" s="50"/>
      <c r="M202" s="50"/>
      <c r="N202" s="50"/>
      <c r="O202" s="50"/>
      <c r="P202" s="50"/>
      <c r="Q202" s="57"/>
      <c r="R202" s="58"/>
      <c r="S202" s="58"/>
      <c r="T202" s="58"/>
      <c r="U202" s="58"/>
      <c r="V202" s="256"/>
      <c r="W202" s="59"/>
      <c r="X202" s="60"/>
      <c r="Y202" s="27"/>
      <c r="Z202" s="27"/>
      <c r="AA202" s="27"/>
      <c r="AB202" s="27"/>
      <c r="AC202" s="27"/>
      <c r="AD202" s="26"/>
      <c r="AE202" s="9"/>
    </row>
    <row r="203" spans="1:31" ht="27.75" customHeight="1">
      <c r="A203" s="14">
        <v>195</v>
      </c>
      <c r="B203" s="300"/>
      <c r="C203" s="16"/>
      <c r="D203" s="257"/>
      <c r="E203" s="301"/>
      <c r="F203" s="303"/>
      <c r="G203" s="302"/>
      <c r="H203" s="18"/>
      <c r="I203" s="50"/>
      <c r="J203" s="50"/>
      <c r="K203" s="50"/>
      <c r="L203" s="50"/>
      <c r="M203" s="50"/>
      <c r="N203" s="50"/>
      <c r="O203" s="50"/>
      <c r="P203" s="50"/>
      <c r="Q203" s="57"/>
      <c r="R203" s="58"/>
      <c r="S203" s="58"/>
      <c r="T203" s="58"/>
      <c r="U203" s="58"/>
      <c r="V203" s="256"/>
      <c r="W203" s="59"/>
      <c r="X203" s="60"/>
      <c r="Y203" s="27"/>
      <c r="Z203" s="27"/>
      <c r="AA203" s="27"/>
      <c r="AB203" s="27"/>
      <c r="AC203" s="27"/>
      <c r="AD203" s="26"/>
      <c r="AE203" s="9"/>
    </row>
    <row r="204" spans="1:31" ht="27.75" customHeight="1">
      <c r="A204" s="14">
        <v>196</v>
      </c>
      <c r="B204" s="300"/>
      <c r="C204" s="16"/>
      <c r="D204" s="257"/>
      <c r="E204" s="301"/>
      <c r="F204" s="303"/>
      <c r="G204" s="302"/>
      <c r="H204" s="18"/>
      <c r="I204" s="50"/>
      <c r="J204" s="50"/>
      <c r="K204" s="50"/>
      <c r="L204" s="50"/>
      <c r="M204" s="50"/>
      <c r="N204" s="50"/>
      <c r="O204" s="50"/>
      <c r="P204" s="50"/>
      <c r="Q204" s="57"/>
      <c r="R204" s="58"/>
      <c r="S204" s="58"/>
      <c r="T204" s="58"/>
      <c r="U204" s="58"/>
      <c r="V204" s="256"/>
      <c r="W204" s="59"/>
      <c r="X204" s="60"/>
      <c r="Y204" s="27"/>
      <c r="Z204" s="27"/>
      <c r="AA204" s="27"/>
      <c r="AB204" s="27"/>
      <c r="AC204" s="27"/>
      <c r="AD204" s="26"/>
      <c r="AE204" s="9"/>
    </row>
    <row r="205" spans="1:31" ht="27.75" customHeight="1">
      <c r="A205" s="14">
        <v>197</v>
      </c>
      <c r="B205" s="300"/>
      <c r="C205" s="16"/>
      <c r="D205" s="257"/>
      <c r="E205" s="301"/>
      <c r="F205" s="303"/>
      <c r="G205" s="302"/>
      <c r="H205" s="18"/>
      <c r="I205" s="50"/>
      <c r="J205" s="50"/>
      <c r="K205" s="50"/>
      <c r="L205" s="50"/>
      <c r="M205" s="50"/>
      <c r="N205" s="50"/>
      <c r="O205" s="50"/>
      <c r="P205" s="50"/>
      <c r="Q205" s="57"/>
      <c r="R205" s="58"/>
      <c r="S205" s="58"/>
      <c r="T205" s="58"/>
      <c r="U205" s="58"/>
      <c r="V205" s="256"/>
      <c r="W205" s="59"/>
      <c r="X205" s="60"/>
      <c r="Y205" s="27"/>
      <c r="Z205" s="27"/>
      <c r="AA205" s="27"/>
      <c r="AB205" s="27"/>
      <c r="AC205" s="27"/>
      <c r="AD205" s="26"/>
      <c r="AE205" s="9"/>
    </row>
    <row r="206" spans="1:31" ht="27.75" customHeight="1">
      <c r="A206" s="14">
        <v>198</v>
      </c>
      <c r="B206" s="300"/>
      <c r="C206" s="16"/>
      <c r="D206" s="257"/>
      <c r="E206" s="301"/>
      <c r="F206" s="303"/>
      <c r="G206" s="302"/>
      <c r="H206" s="18"/>
      <c r="I206" s="50"/>
      <c r="J206" s="50"/>
      <c r="K206" s="50"/>
      <c r="L206" s="50"/>
      <c r="M206" s="50"/>
      <c r="N206" s="50"/>
      <c r="O206" s="50"/>
      <c r="P206" s="50"/>
      <c r="Q206" s="57"/>
      <c r="R206" s="58"/>
      <c r="S206" s="58"/>
      <c r="T206" s="58"/>
      <c r="U206" s="58"/>
      <c r="V206" s="256"/>
      <c r="W206" s="59"/>
      <c r="X206" s="60"/>
      <c r="Y206" s="27"/>
      <c r="Z206" s="27"/>
      <c r="AA206" s="27"/>
      <c r="AB206" s="27"/>
      <c r="AC206" s="27"/>
      <c r="AD206" s="26"/>
      <c r="AE206" s="9"/>
    </row>
    <row r="207" spans="1:31" ht="27.75" customHeight="1">
      <c r="A207" s="14">
        <v>199</v>
      </c>
      <c r="B207" s="300"/>
      <c r="C207" s="16"/>
      <c r="D207" s="257"/>
      <c r="E207" s="301"/>
      <c r="F207" s="303"/>
      <c r="G207" s="302"/>
      <c r="H207" s="18"/>
      <c r="I207" s="50"/>
      <c r="J207" s="50"/>
      <c r="K207" s="50"/>
      <c r="L207" s="50"/>
      <c r="M207" s="50"/>
      <c r="N207" s="50"/>
      <c r="O207" s="50"/>
      <c r="P207" s="50"/>
      <c r="Q207" s="57"/>
      <c r="R207" s="58"/>
      <c r="S207" s="58"/>
      <c r="T207" s="58"/>
      <c r="U207" s="58"/>
      <c r="V207" s="256"/>
      <c r="W207" s="59"/>
      <c r="X207" s="60"/>
      <c r="Y207" s="27"/>
      <c r="Z207" s="27"/>
      <c r="AA207" s="27"/>
      <c r="AB207" s="27"/>
      <c r="AC207" s="27"/>
      <c r="AD207" s="26"/>
      <c r="AE207" s="9"/>
    </row>
    <row r="208" spans="1:31" ht="27.75" customHeight="1">
      <c r="A208" s="14">
        <v>200</v>
      </c>
      <c r="B208" s="300"/>
      <c r="C208" s="16"/>
      <c r="D208" s="257"/>
      <c r="E208" s="301"/>
      <c r="F208" s="303"/>
      <c r="G208" s="302"/>
      <c r="H208" s="18"/>
      <c r="I208" s="50"/>
      <c r="J208" s="50"/>
      <c r="K208" s="50"/>
      <c r="L208" s="50"/>
      <c r="M208" s="50"/>
      <c r="N208" s="50"/>
      <c r="O208" s="50"/>
      <c r="P208" s="50"/>
      <c r="Q208" s="57"/>
      <c r="R208" s="58"/>
      <c r="S208" s="58"/>
      <c r="T208" s="58"/>
      <c r="U208" s="58"/>
      <c r="V208" s="256"/>
      <c r="W208" s="59"/>
      <c r="X208" s="60"/>
      <c r="Y208" s="27"/>
      <c r="Z208" s="27"/>
      <c r="AA208" s="27"/>
      <c r="AB208" s="27"/>
      <c r="AC208" s="27"/>
      <c r="AD208" s="26"/>
      <c r="AE208" s="9"/>
    </row>
    <row r="209" spans="1:31" ht="27.75" customHeight="1">
      <c r="A209" s="14">
        <v>201</v>
      </c>
      <c r="B209" s="300"/>
      <c r="C209" s="16"/>
      <c r="D209" s="257"/>
      <c r="E209" s="301"/>
      <c r="F209" s="303"/>
      <c r="G209" s="302"/>
      <c r="H209" s="18"/>
      <c r="I209" s="50"/>
      <c r="J209" s="50"/>
      <c r="K209" s="50"/>
      <c r="L209" s="50"/>
      <c r="M209" s="50"/>
      <c r="N209" s="50"/>
      <c r="O209" s="50"/>
      <c r="P209" s="50"/>
      <c r="Q209" s="57"/>
      <c r="R209" s="58"/>
      <c r="S209" s="58"/>
      <c r="T209" s="58"/>
      <c r="U209" s="58"/>
      <c r="V209" s="256"/>
      <c r="W209" s="59"/>
      <c r="X209" s="60"/>
      <c r="Y209" s="27"/>
      <c r="Z209" s="27"/>
      <c r="AA209" s="27"/>
      <c r="AB209" s="27"/>
      <c r="AC209" s="27"/>
      <c r="AD209" s="26"/>
      <c r="AE209" s="9"/>
    </row>
    <row r="210" spans="1:31" ht="27.75" customHeight="1">
      <c r="A210" s="14">
        <v>202</v>
      </c>
      <c r="B210" s="300"/>
      <c r="C210" s="16"/>
      <c r="D210" s="257"/>
      <c r="E210" s="301"/>
      <c r="F210" s="303"/>
      <c r="G210" s="302"/>
      <c r="H210" s="18"/>
      <c r="I210" s="50"/>
      <c r="J210" s="50"/>
      <c r="K210" s="50"/>
      <c r="L210" s="50"/>
      <c r="M210" s="50"/>
      <c r="N210" s="50"/>
      <c r="O210" s="50"/>
      <c r="P210" s="50"/>
      <c r="Q210" s="57"/>
      <c r="R210" s="58"/>
      <c r="S210" s="58"/>
      <c r="T210" s="58"/>
      <c r="U210" s="58"/>
      <c r="V210" s="256"/>
      <c r="W210" s="59"/>
      <c r="X210" s="60"/>
      <c r="Y210" s="27"/>
      <c r="Z210" s="27"/>
      <c r="AA210" s="27"/>
      <c r="AB210" s="27"/>
      <c r="AC210" s="27"/>
      <c r="AD210" s="26"/>
      <c r="AE210" s="9"/>
    </row>
    <row r="211" spans="1:31" ht="27.75" customHeight="1">
      <c r="A211" s="14">
        <v>203</v>
      </c>
      <c r="B211" s="300"/>
      <c r="C211" s="16"/>
      <c r="D211" s="257"/>
      <c r="E211" s="301"/>
      <c r="F211" s="303"/>
      <c r="G211" s="302"/>
      <c r="H211" s="18"/>
      <c r="I211" s="50"/>
      <c r="J211" s="50"/>
      <c r="K211" s="50"/>
      <c r="L211" s="50"/>
      <c r="M211" s="50"/>
      <c r="N211" s="50"/>
      <c r="O211" s="50"/>
      <c r="P211" s="50"/>
      <c r="Q211" s="57"/>
      <c r="R211" s="58"/>
      <c r="S211" s="58"/>
      <c r="T211" s="58"/>
      <c r="U211" s="58"/>
      <c r="V211" s="256"/>
      <c r="W211" s="59"/>
      <c r="X211" s="60"/>
      <c r="Y211" s="27"/>
      <c r="Z211" s="27"/>
      <c r="AA211" s="27"/>
      <c r="AB211" s="27"/>
      <c r="AC211" s="27"/>
      <c r="AD211" s="26"/>
      <c r="AE211" s="9"/>
    </row>
    <row r="212" spans="1:31" ht="27.75" customHeight="1">
      <c r="A212" s="14">
        <v>204</v>
      </c>
      <c r="B212" s="300"/>
      <c r="C212" s="16"/>
      <c r="D212" s="257"/>
      <c r="E212" s="301"/>
      <c r="F212" s="303"/>
      <c r="G212" s="302"/>
      <c r="H212" s="18"/>
      <c r="I212" s="50"/>
      <c r="J212" s="50"/>
      <c r="K212" s="50"/>
      <c r="L212" s="50"/>
      <c r="M212" s="50"/>
      <c r="N212" s="50"/>
      <c r="O212" s="50"/>
      <c r="P212" s="50"/>
      <c r="Q212" s="57"/>
      <c r="R212" s="58"/>
      <c r="S212" s="58"/>
      <c r="T212" s="58"/>
      <c r="U212" s="58"/>
      <c r="V212" s="256"/>
      <c r="W212" s="59"/>
      <c r="X212" s="60"/>
      <c r="Y212" s="27"/>
      <c r="Z212" s="27"/>
      <c r="AA212" s="27"/>
      <c r="AB212" s="27"/>
      <c r="AC212" s="27"/>
      <c r="AD212" s="26"/>
      <c r="AE212" s="9"/>
    </row>
    <row r="213" spans="1:31" ht="27.75" customHeight="1">
      <c r="A213" s="14">
        <v>205</v>
      </c>
      <c r="B213" s="300"/>
      <c r="C213" s="16"/>
      <c r="D213" s="257"/>
      <c r="E213" s="301"/>
      <c r="F213" s="303"/>
      <c r="G213" s="302"/>
      <c r="H213" s="18"/>
      <c r="I213" s="50"/>
      <c r="J213" s="50"/>
      <c r="K213" s="50"/>
      <c r="L213" s="50"/>
      <c r="M213" s="50"/>
      <c r="N213" s="50"/>
      <c r="O213" s="50"/>
      <c r="P213" s="50"/>
      <c r="Q213" s="57"/>
      <c r="R213" s="58"/>
      <c r="S213" s="58"/>
      <c r="T213" s="58"/>
      <c r="U213" s="58"/>
      <c r="V213" s="256"/>
      <c r="W213" s="59"/>
      <c r="X213" s="60"/>
      <c r="Y213" s="27"/>
      <c r="Z213" s="27"/>
      <c r="AA213" s="27"/>
      <c r="AB213" s="27"/>
      <c r="AC213" s="27"/>
      <c r="AD213" s="26"/>
      <c r="AE213" s="9"/>
    </row>
    <row r="214" spans="1:31" ht="27.75" customHeight="1">
      <c r="A214" s="14">
        <v>206</v>
      </c>
      <c r="B214" s="300"/>
      <c r="C214" s="16"/>
      <c r="D214" s="257"/>
      <c r="E214" s="301"/>
      <c r="F214" s="303"/>
      <c r="G214" s="302"/>
      <c r="H214" s="18"/>
      <c r="I214" s="50"/>
      <c r="J214" s="50"/>
      <c r="K214" s="50"/>
      <c r="L214" s="50"/>
      <c r="M214" s="50"/>
      <c r="N214" s="50"/>
      <c r="O214" s="50"/>
      <c r="P214" s="50"/>
      <c r="Q214" s="57"/>
      <c r="R214" s="58"/>
      <c r="S214" s="58"/>
      <c r="T214" s="58"/>
      <c r="U214" s="58"/>
      <c r="V214" s="256"/>
      <c r="W214" s="59"/>
      <c r="X214" s="60"/>
      <c r="Y214" s="27"/>
      <c r="Z214" s="27"/>
      <c r="AA214" s="27"/>
      <c r="AB214" s="27"/>
      <c r="AC214" s="27"/>
      <c r="AD214" s="26"/>
      <c r="AE214" s="9"/>
    </row>
    <row r="215" spans="1:31" ht="27.75" customHeight="1">
      <c r="A215" s="14">
        <v>207</v>
      </c>
      <c r="B215" s="300"/>
      <c r="C215" s="16"/>
      <c r="D215" s="257"/>
      <c r="E215" s="301"/>
      <c r="F215" s="303"/>
      <c r="G215" s="302"/>
      <c r="H215" s="18"/>
      <c r="I215" s="50"/>
      <c r="J215" s="50"/>
      <c r="K215" s="50"/>
      <c r="L215" s="50"/>
      <c r="M215" s="50"/>
      <c r="N215" s="50"/>
      <c r="O215" s="50"/>
      <c r="P215" s="50"/>
      <c r="Q215" s="57"/>
      <c r="R215" s="58"/>
      <c r="S215" s="58"/>
      <c r="T215" s="58"/>
      <c r="U215" s="58"/>
      <c r="V215" s="256"/>
      <c r="W215" s="59"/>
      <c r="X215" s="60"/>
      <c r="Y215" s="27"/>
      <c r="Z215" s="27"/>
      <c r="AA215" s="27"/>
      <c r="AB215" s="27"/>
      <c r="AC215" s="27"/>
      <c r="AD215" s="26"/>
      <c r="AE215" s="9"/>
    </row>
    <row r="216" spans="1:31" ht="27.75" customHeight="1">
      <c r="A216" s="14">
        <v>208</v>
      </c>
      <c r="B216" s="300"/>
      <c r="C216" s="16"/>
      <c r="D216" s="257"/>
      <c r="E216" s="301"/>
      <c r="F216" s="303"/>
      <c r="G216" s="302"/>
      <c r="H216" s="18"/>
      <c r="I216" s="50"/>
      <c r="J216" s="50"/>
      <c r="K216" s="50"/>
      <c r="L216" s="50"/>
      <c r="M216" s="50"/>
      <c r="N216" s="50"/>
      <c r="O216" s="50"/>
      <c r="P216" s="50"/>
      <c r="Q216" s="57"/>
      <c r="R216" s="58"/>
      <c r="S216" s="58"/>
      <c r="T216" s="58"/>
      <c r="U216" s="58"/>
      <c r="V216" s="256"/>
      <c r="W216" s="59"/>
      <c r="X216" s="60"/>
      <c r="Y216" s="27"/>
      <c r="Z216" s="27"/>
      <c r="AA216" s="27"/>
      <c r="AB216" s="27"/>
      <c r="AC216" s="27"/>
      <c r="AD216" s="26"/>
      <c r="AE216" s="9"/>
    </row>
    <row r="217" spans="1:31" ht="27.75" customHeight="1">
      <c r="A217" s="14">
        <v>209</v>
      </c>
      <c r="B217" s="300"/>
      <c r="C217" s="16"/>
      <c r="D217" s="257"/>
      <c r="E217" s="301"/>
      <c r="F217" s="303"/>
      <c r="G217" s="302"/>
      <c r="H217" s="18"/>
      <c r="I217" s="50"/>
      <c r="J217" s="50"/>
      <c r="K217" s="50"/>
      <c r="L217" s="50"/>
      <c r="M217" s="50"/>
      <c r="N217" s="50"/>
      <c r="O217" s="50"/>
      <c r="P217" s="50"/>
      <c r="Q217" s="57"/>
      <c r="R217" s="58"/>
      <c r="S217" s="58"/>
      <c r="T217" s="58"/>
      <c r="U217" s="58"/>
      <c r="V217" s="256"/>
      <c r="W217" s="59"/>
      <c r="X217" s="60"/>
      <c r="Y217" s="27"/>
      <c r="Z217" s="27"/>
      <c r="AA217" s="27"/>
      <c r="AB217" s="27"/>
      <c r="AC217" s="27"/>
      <c r="AD217" s="26"/>
      <c r="AE217" s="9"/>
    </row>
    <row r="218" spans="1:31" ht="27.75" customHeight="1">
      <c r="A218" s="14">
        <v>210</v>
      </c>
      <c r="B218" s="300"/>
      <c r="C218" s="16"/>
      <c r="D218" s="257"/>
      <c r="E218" s="301"/>
      <c r="F218" s="303"/>
      <c r="G218" s="302"/>
      <c r="H218" s="18"/>
      <c r="I218" s="50"/>
      <c r="J218" s="50"/>
      <c r="K218" s="50"/>
      <c r="L218" s="50"/>
      <c r="M218" s="50"/>
      <c r="N218" s="50"/>
      <c r="O218" s="50"/>
      <c r="P218" s="50"/>
      <c r="Q218" s="57"/>
      <c r="R218" s="58"/>
      <c r="S218" s="58"/>
      <c r="T218" s="58"/>
      <c r="U218" s="58"/>
      <c r="V218" s="256"/>
      <c r="W218" s="59"/>
      <c r="X218" s="60"/>
      <c r="Y218" s="27"/>
      <c r="Z218" s="27"/>
      <c r="AA218" s="27"/>
      <c r="AB218" s="27"/>
      <c r="AC218" s="27"/>
      <c r="AD218" s="26"/>
      <c r="AE218" s="9"/>
    </row>
    <row r="219" spans="1:31" ht="27.75" customHeight="1">
      <c r="A219" s="14">
        <v>211</v>
      </c>
      <c r="B219" s="300"/>
      <c r="C219" s="16"/>
      <c r="D219" s="257"/>
      <c r="E219" s="301"/>
      <c r="F219" s="303"/>
      <c r="G219" s="302"/>
      <c r="H219" s="18"/>
      <c r="I219" s="50"/>
      <c r="J219" s="50"/>
      <c r="K219" s="50"/>
      <c r="L219" s="50"/>
      <c r="M219" s="50"/>
      <c r="N219" s="50"/>
      <c r="O219" s="50"/>
      <c r="P219" s="50"/>
      <c r="Q219" s="57"/>
      <c r="R219" s="58"/>
      <c r="S219" s="58"/>
      <c r="T219" s="58"/>
      <c r="U219" s="58"/>
      <c r="V219" s="256"/>
      <c r="W219" s="59"/>
      <c r="X219" s="60"/>
      <c r="Y219" s="27"/>
      <c r="Z219" s="27"/>
      <c r="AA219" s="27"/>
      <c r="AB219" s="27"/>
      <c r="AC219" s="27"/>
      <c r="AD219" s="26"/>
      <c r="AE219" s="9"/>
    </row>
    <row r="220" spans="1:31" ht="27.75" customHeight="1">
      <c r="A220" s="14">
        <v>212</v>
      </c>
      <c r="B220" s="300"/>
      <c r="C220" s="16"/>
      <c r="D220" s="257"/>
      <c r="E220" s="301"/>
      <c r="F220" s="303"/>
      <c r="G220" s="302"/>
      <c r="H220" s="18"/>
      <c r="I220" s="50"/>
      <c r="J220" s="50"/>
      <c r="K220" s="50"/>
      <c r="L220" s="50"/>
      <c r="M220" s="50"/>
      <c r="N220" s="50"/>
      <c r="O220" s="50"/>
      <c r="P220" s="50"/>
      <c r="Q220" s="57"/>
      <c r="R220" s="58"/>
      <c r="S220" s="58"/>
      <c r="T220" s="58"/>
      <c r="U220" s="58"/>
      <c r="V220" s="256"/>
      <c r="W220" s="59"/>
      <c r="X220" s="60"/>
      <c r="Y220" s="27"/>
      <c r="Z220" s="27"/>
      <c r="AA220" s="27"/>
      <c r="AB220" s="27"/>
      <c r="AC220" s="27"/>
      <c r="AD220" s="26"/>
      <c r="AE220" s="9"/>
    </row>
    <row r="221" spans="1:31" ht="27.75" customHeight="1">
      <c r="A221" s="14">
        <v>213</v>
      </c>
      <c r="B221" s="300"/>
      <c r="C221" s="16"/>
      <c r="D221" s="257"/>
      <c r="E221" s="301"/>
      <c r="F221" s="303"/>
      <c r="G221" s="302"/>
      <c r="H221" s="18"/>
      <c r="I221" s="50"/>
      <c r="J221" s="50"/>
      <c r="K221" s="50"/>
      <c r="L221" s="50"/>
      <c r="M221" s="50"/>
      <c r="N221" s="50"/>
      <c r="O221" s="50"/>
      <c r="P221" s="50"/>
      <c r="Q221" s="57"/>
      <c r="R221" s="58"/>
      <c r="S221" s="58"/>
      <c r="T221" s="58"/>
      <c r="U221" s="58"/>
      <c r="V221" s="256"/>
      <c r="W221" s="59"/>
      <c r="X221" s="60"/>
      <c r="Y221" s="27"/>
      <c r="Z221" s="27"/>
      <c r="AA221" s="27"/>
      <c r="AB221" s="27"/>
      <c r="AC221" s="27"/>
      <c r="AD221" s="26"/>
      <c r="AE221" s="9"/>
    </row>
    <row r="222" spans="1:31" ht="27.75" customHeight="1">
      <c r="A222" s="14">
        <v>214</v>
      </c>
      <c r="B222" s="300"/>
      <c r="C222" s="16"/>
      <c r="D222" s="257"/>
      <c r="E222" s="301"/>
      <c r="F222" s="303"/>
      <c r="G222" s="302"/>
      <c r="H222" s="18"/>
      <c r="I222" s="50"/>
      <c r="J222" s="50"/>
      <c r="K222" s="50"/>
      <c r="L222" s="50"/>
      <c r="M222" s="50"/>
      <c r="N222" s="50"/>
      <c r="O222" s="50"/>
      <c r="P222" s="50"/>
      <c r="Q222" s="57"/>
      <c r="R222" s="58"/>
      <c r="S222" s="58"/>
      <c r="T222" s="58"/>
      <c r="U222" s="58"/>
      <c r="V222" s="256"/>
      <c r="W222" s="59"/>
      <c r="X222" s="60"/>
      <c r="Y222" s="27"/>
      <c r="Z222" s="27"/>
      <c r="AA222" s="27"/>
      <c r="AB222" s="27"/>
      <c r="AC222" s="27"/>
      <c r="AD222" s="26"/>
      <c r="AE222" s="9"/>
    </row>
    <row r="223" spans="1:31" ht="27.75" customHeight="1">
      <c r="A223" s="14">
        <v>215</v>
      </c>
      <c r="B223" s="300"/>
      <c r="C223" s="16"/>
      <c r="D223" s="257"/>
      <c r="E223" s="301"/>
      <c r="F223" s="303"/>
      <c r="G223" s="302"/>
      <c r="H223" s="18"/>
      <c r="I223" s="50"/>
      <c r="J223" s="50"/>
      <c r="K223" s="50"/>
      <c r="L223" s="50"/>
      <c r="M223" s="50"/>
      <c r="N223" s="50"/>
      <c r="O223" s="50"/>
      <c r="P223" s="50"/>
      <c r="Q223" s="57"/>
      <c r="R223" s="58"/>
      <c r="S223" s="58"/>
      <c r="T223" s="58"/>
      <c r="U223" s="58"/>
      <c r="V223" s="256"/>
      <c r="W223" s="59"/>
      <c r="X223" s="60"/>
      <c r="Y223" s="27"/>
      <c r="Z223" s="27"/>
      <c r="AA223" s="27"/>
      <c r="AB223" s="27"/>
      <c r="AC223" s="27"/>
      <c r="AD223" s="26"/>
      <c r="AE223" s="9"/>
    </row>
    <row r="224" spans="1:31" ht="27.75" customHeight="1">
      <c r="A224" s="14">
        <v>216</v>
      </c>
      <c r="B224" s="300"/>
      <c r="C224" s="16"/>
      <c r="D224" s="257"/>
      <c r="E224" s="301"/>
      <c r="F224" s="303"/>
      <c r="G224" s="302"/>
      <c r="H224" s="18"/>
      <c r="I224" s="50"/>
      <c r="J224" s="50"/>
      <c r="K224" s="50"/>
      <c r="L224" s="50"/>
      <c r="M224" s="50"/>
      <c r="N224" s="50"/>
      <c r="O224" s="50"/>
      <c r="P224" s="50"/>
      <c r="Q224" s="57"/>
      <c r="R224" s="58"/>
      <c r="S224" s="58"/>
      <c r="T224" s="58"/>
      <c r="U224" s="58"/>
      <c r="V224" s="256"/>
      <c r="W224" s="59"/>
      <c r="X224" s="60"/>
      <c r="Y224" s="27"/>
      <c r="Z224" s="27"/>
      <c r="AA224" s="27"/>
      <c r="AB224" s="27"/>
      <c r="AC224" s="27"/>
      <c r="AD224" s="26"/>
      <c r="AE224" s="9"/>
    </row>
    <row r="225" spans="1:31" ht="27.75" customHeight="1">
      <c r="A225" s="14">
        <v>217</v>
      </c>
      <c r="B225" s="300"/>
      <c r="C225" s="16"/>
      <c r="D225" s="257"/>
      <c r="E225" s="301"/>
      <c r="F225" s="303"/>
      <c r="G225" s="302"/>
      <c r="H225" s="18"/>
      <c r="I225" s="50"/>
      <c r="J225" s="50"/>
      <c r="K225" s="50"/>
      <c r="L225" s="50"/>
      <c r="M225" s="50"/>
      <c r="N225" s="50"/>
      <c r="O225" s="50"/>
      <c r="P225" s="50"/>
      <c r="Q225" s="57"/>
      <c r="R225" s="58"/>
      <c r="S225" s="58"/>
      <c r="T225" s="58"/>
      <c r="U225" s="58"/>
      <c r="V225" s="256"/>
      <c r="W225" s="59"/>
      <c r="X225" s="60"/>
      <c r="Y225" s="27"/>
      <c r="Z225" s="27"/>
      <c r="AA225" s="27"/>
      <c r="AB225" s="27"/>
      <c r="AC225" s="27"/>
      <c r="AD225" s="26"/>
      <c r="AE225" s="9"/>
    </row>
    <row r="226" spans="1:31" ht="27.75" customHeight="1">
      <c r="A226" s="14">
        <v>218</v>
      </c>
      <c r="B226" s="300"/>
      <c r="C226" s="16"/>
      <c r="D226" s="257"/>
      <c r="E226" s="301"/>
      <c r="F226" s="303"/>
      <c r="G226" s="302"/>
      <c r="H226" s="18"/>
      <c r="I226" s="50"/>
      <c r="J226" s="50"/>
      <c r="K226" s="50"/>
      <c r="L226" s="50"/>
      <c r="M226" s="50"/>
      <c r="N226" s="50"/>
      <c r="O226" s="50"/>
      <c r="P226" s="50"/>
      <c r="Q226" s="57"/>
      <c r="R226" s="58"/>
      <c r="S226" s="58"/>
      <c r="T226" s="58"/>
      <c r="U226" s="58"/>
      <c r="V226" s="256"/>
      <c r="W226" s="59"/>
      <c r="X226" s="60"/>
      <c r="Y226" s="27"/>
      <c r="Z226" s="27"/>
      <c r="AA226" s="27"/>
      <c r="AB226" s="27"/>
      <c r="AC226" s="27"/>
      <c r="AD226" s="26"/>
      <c r="AE226" s="9"/>
    </row>
    <row r="227" spans="1:31" ht="27.75" customHeight="1">
      <c r="A227" s="14">
        <v>219</v>
      </c>
      <c r="B227" s="300"/>
      <c r="C227" s="16"/>
      <c r="D227" s="257"/>
      <c r="E227" s="301"/>
      <c r="F227" s="303"/>
      <c r="G227" s="302"/>
      <c r="H227" s="18"/>
      <c r="I227" s="50"/>
      <c r="J227" s="50"/>
      <c r="K227" s="50"/>
      <c r="L227" s="50"/>
      <c r="M227" s="50"/>
      <c r="N227" s="50"/>
      <c r="O227" s="50"/>
      <c r="P227" s="50"/>
      <c r="Q227" s="57"/>
      <c r="R227" s="58"/>
      <c r="S227" s="58"/>
      <c r="T227" s="58"/>
      <c r="U227" s="58"/>
      <c r="V227" s="256"/>
      <c r="W227" s="59"/>
      <c r="X227" s="60"/>
      <c r="Y227" s="27"/>
      <c r="Z227" s="27"/>
      <c r="AA227" s="27"/>
      <c r="AB227" s="27"/>
      <c r="AC227" s="27"/>
      <c r="AD227" s="26"/>
      <c r="AE227" s="9"/>
    </row>
    <row r="228" spans="1:31" ht="27.75" customHeight="1">
      <c r="A228" s="14">
        <v>220</v>
      </c>
      <c r="B228" s="300"/>
      <c r="C228" s="16"/>
      <c r="D228" s="257"/>
      <c r="E228" s="301"/>
      <c r="F228" s="303"/>
      <c r="G228" s="302"/>
      <c r="H228" s="18"/>
      <c r="I228" s="50"/>
      <c r="J228" s="50"/>
      <c r="K228" s="50"/>
      <c r="L228" s="50"/>
      <c r="M228" s="50"/>
      <c r="N228" s="50"/>
      <c r="O228" s="50"/>
      <c r="P228" s="50"/>
      <c r="Q228" s="57"/>
      <c r="R228" s="58"/>
      <c r="S228" s="58"/>
      <c r="T228" s="58"/>
      <c r="U228" s="58"/>
      <c r="V228" s="256"/>
      <c r="W228" s="59"/>
      <c r="X228" s="60"/>
      <c r="Y228" s="27"/>
      <c r="Z228" s="27"/>
      <c r="AA228" s="27"/>
      <c r="AB228" s="27"/>
      <c r="AC228" s="27"/>
      <c r="AD228" s="26"/>
      <c r="AE228" s="9"/>
    </row>
    <row r="229" spans="1:31" ht="27.75" customHeight="1">
      <c r="A229" s="14">
        <v>221</v>
      </c>
      <c r="B229" s="300"/>
      <c r="C229" s="16"/>
      <c r="D229" s="257"/>
      <c r="E229" s="301"/>
      <c r="F229" s="303"/>
      <c r="G229" s="302"/>
      <c r="H229" s="18"/>
      <c r="I229" s="50"/>
      <c r="J229" s="50"/>
      <c r="K229" s="50"/>
      <c r="L229" s="50"/>
      <c r="M229" s="50"/>
      <c r="N229" s="50"/>
      <c r="O229" s="50"/>
      <c r="P229" s="50"/>
      <c r="Q229" s="57"/>
      <c r="R229" s="58"/>
      <c r="S229" s="58"/>
      <c r="T229" s="58"/>
      <c r="U229" s="58"/>
      <c r="V229" s="256"/>
      <c r="W229" s="59"/>
      <c r="X229" s="60"/>
      <c r="Y229" s="27"/>
      <c r="Z229" s="27"/>
      <c r="AA229" s="27"/>
      <c r="AB229" s="27"/>
      <c r="AC229" s="27"/>
      <c r="AD229" s="26"/>
      <c r="AE229" s="9"/>
    </row>
    <row r="230" spans="1:31" ht="27.75" customHeight="1">
      <c r="A230" s="14">
        <v>222</v>
      </c>
      <c r="B230" s="300"/>
      <c r="C230" s="16"/>
      <c r="D230" s="257"/>
      <c r="E230" s="301"/>
      <c r="F230" s="303"/>
      <c r="G230" s="302"/>
      <c r="H230" s="18"/>
      <c r="I230" s="50"/>
      <c r="J230" s="50"/>
      <c r="K230" s="50"/>
      <c r="L230" s="50"/>
      <c r="M230" s="50"/>
      <c r="N230" s="50"/>
      <c r="O230" s="50"/>
      <c r="P230" s="50"/>
      <c r="Q230" s="57"/>
      <c r="R230" s="58"/>
      <c r="S230" s="58"/>
      <c r="T230" s="58"/>
      <c r="U230" s="58"/>
      <c r="V230" s="256"/>
      <c r="W230" s="59"/>
      <c r="X230" s="60"/>
      <c r="Y230" s="27"/>
      <c r="Z230" s="27"/>
      <c r="AA230" s="27"/>
      <c r="AB230" s="27"/>
      <c r="AC230" s="27"/>
      <c r="AD230" s="26"/>
      <c r="AE230" s="9"/>
    </row>
    <row r="231" spans="1:31" ht="27.75" customHeight="1">
      <c r="A231" s="14">
        <v>223</v>
      </c>
      <c r="B231" s="300"/>
      <c r="C231" s="16"/>
      <c r="D231" s="257"/>
      <c r="E231" s="301"/>
      <c r="F231" s="303"/>
      <c r="G231" s="302"/>
      <c r="H231" s="18"/>
      <c r="I231" s="50"/>
      <c r="J231" s="50"/>
      <c r="K231" s="50"/>
      <c r="L231" s="50"/>
      <c r="M231" s="50"/>
      <c r="N231" s="50"/>
      <c r="O231" s="50"/>
      <c r="P231" s="50"/>
      <c r="Q231" s="57"/>
      <c r="R231" s="58"/>
      <c r="S231" s="58"/>
      <c r="T231" s="58"/>
      <c r="U231" s="58"/>
      <c r="V231" s="256"/>
      <c r="W231" s="59"/>
      <c r="X231" s="60"/>
      <c r="Y231" s="27"/>
      <c r="Z231" s="27"/>
      <c r="AA231" s="27"/>
      <c r="AB231" s="27"/>
      <c r="AC231" s="27"/>
      <c r="AD231" s="26"/>
      <c r="AE231" s="9"/>
    </row>
    <row r="232" spans="1:31" ht="27.75" customHeight="1">
      <c r="A232" s="14">
        <v>224</v>
      </c>
      <c r="B232" s="300"/>
      <c r="C232" s="16"/>
      <c r="D232" s="257"/>
      <c r="E232" s="301"/>
      <c r="F232" s="303"/>
      <c r="G232" s="302"/>
      <c r="H232" s="18"/>
      <c r="I232" s="50"/>
      <c r="J232" s="50"/>
      <c r="K232" s="50"/>
      <c r="L232" s="50"/>
      <c r="M232" s="50"/>
      <c r="N232" s="50"/>
      <c r="O232" s="50"/>
      <c r="P232" s="50"/>
      <c r="Q232" s="57"/>
      <c r="R232" s="58"/>
      <c r="S232" s="58"/>
      <c r="T232" s="58"/>
      <c r="U232" s="58"/>
      <c r="V232" s="256"/>
      <c r="W232" s="59"/>
      <c r="X232" s="60"/>
      <c r="Y232" s="27"/>
      <c r="Z232" s="27"/>
      <c r="AA232" s="27"/>
      <c r="AB232" s="27"/>
      <c r="AC232" s="27"/>
      <c r="AD232" s="26"/>
      <c r="AE232" s="9"/>
    </row>
    <row r="233" spans="1:31" ht="27.75" customHeight="1">
      <c r="A233" s="14">
        <v>225</v>
      </c>
      <c r="B233" s="300"/>
      <c r="C233" s="16"/>
      <c r="D233" s="257"/>
      <c r="E233" s="301"/>
      <c r="F233" s="303"/>
      <c r="G233" s="302"/>
      <c r="H233" s="18"/>
      <c r="I233" s="50"/>
      <c r="J233" s="50"/>
      <c r="K233" s="50"/>
      <c r="L233" s="50"/>
      <c r="M233" s="50"/>
      <c r="N233" s="50"/>
      <c r="O233" s="50"/>
      <c r="P233" s="50"/>
      <c r="Q233" s="57"/>
      <c r="R233" s="58"/>
      <c r="S233" s="58"/>
      <c r="T233" s="58"/>
      <c r="U233" s="58"/>
      <c r="V233" s="256"/>
      <c r="W233" s="59"/>
      <c r="X233" s="60"/>
      <c r="Y233" s="27"/>
      <c r="Z233" s="27"/>
      <c r="AA233" s="27"/>
      <c r="AB233" s="27"/>
      <c r="AC233" s="27"/>
      <c r="AD233" s="26"/>
      <c r="AE233" s="9"/>
    </row>
    <row r="234" spans="1:31" ht="27.75" customHeight="1">
      <c r="A234" s="14">
        <v>226</v>
      </c>
      <c r="B234" s="300"/>
      <c r="C234" s="16"/>
      <c r="D234" s="257"/>
      <c r="E234" s="301"/>
      <c r="F234" s="303"/>
      <c r="G234" s="302"/>
      <c r="H234" s="18"/>
      <c r="I234" s="50"/>
      <c r="J234" s="50"/>
      <c r="K234" s="50"/>
      <c r="L234" s="50"/>
      <c r="M234" s="50"/>
      <c r="N234" s="50"/>
      <c r="O234" s="50"/>
      <c r="P234" s="50"/>
      <c r="Q234" s="57"/>
      <c r="R234" s="58"/>
      <c r="S234" s="58"/>
      <c r="T234" s="58"/>
      <c r="U234" s="58"/>
      <c r="V234" s="256"/>
      <c r="W234" s="59"/>
      <c r="X234" s="60"/>
      <c r="Y234" s="27"/>
      <c r="Z234" s="27"/>
      <c r="AA234" s="27"/>
      <c r="AB234" s="27"/>
      <c r="AC234" s="27"/>
      <c r="AD234" s="26"/>
      <c r="AE234" s="9"/>
    </row>
    <row r="235" spans="1:31" ht="27.75" customHeight="1">
      <c r="A235" s="14">
        <v>227</v>
      </c>
      <c r="B235" s="300"/>
      <c r="C235" s="16"/>
      <c r="D235" s="257"/>
      <c r="E235" s="301"/>
      <c r="F235" s="303"/>
      <c r="G235" s="302"/>
      <c r="H235" s="18"/>
      <c r="I235" s="50"/>
      <c r="J235" s="50"/>
      <c r="K235" s="50"/>
      <c r="L235" s="50"/>
      <c r="M235" s="50"/>
      <c r="N235" s="50"/>
      <c r="O235" s="50"/>
      <c r="P235" s="50"/>
      <c r="Q235" s="57"/>
      <c r="R235" s="58"/>
      <c r="S235" s="58"/>
      <c r="T235" s="58"/>
      <c r="U235" s="58"/>
      <c r="V235" s="256"/>
      <c r="W235" s="59"/>
      <c r="X235" s="60"/>
      <c r="Y235" s="27"/>
      <c r="Z235" s="27"/>
      <c r="AA235" s="27"/>
      <c r="AB235" s="27"/>
      <c r="AC235" s="27"/>
      <c r="AD235" s="26"/>
      <c r="AE235" s="9"/>
    </row>
    <row r="236" spans="1:31" ht="27.75" customHeight="1">
      <c r="A236" s="14">
        <v>228</v>
      </c>
      <c r="B236" s="300"/>
      <c r="C236" s="16"/>
      <c r="D236" s="257"/>
      <c r="E236" s="301"/>
      <c r="F236" s="303"/>
      <c r="G236" s="302"/>
      <c r="H236" s="18"/>
      <c r="I236" s="50"/>
      <c r="J236" s="50"/>
      <c r="K236" s="50"/>
      <c r="L236" s="50"/>
      <c r="M236" s="50"/>
      <c r="N236" s="50"/>
      <c r="O236" s="50"/>
      <c r="P236" s="50"/>
      <c r="Q236" s="57"/>
      <c r="R236" s="58"/>
      <c r="S236" s="58"/>
      <c r="T236" s="58"/>
      <c r="U236" s="58"/>
      <c r="V236" s="256"/>
      <c r="W236" s="59"/>
      <c r="X236" s="60"/>
      <c r="Y236" s="27"/>
      <c r="Z236" s="27"/>
      <c r="AA236" s="27"/>
      <c r="AB236" s="27"/>
      <c r="AC236" s="27"/>
      <c r="AD236" s="26"/>
      <c r="AE236" s="9"/>
    </row>
    <row r="237" spans="1:31" ht="27.75" customHeight="1">
      <c r="A237" s="14">
        <v>229</v>
      </c>
      <c r="B237" s="300"/>
      <c r="C237" s="16"/>
      <c r="D237" s="257"/>
      <c r="E237" s="301"/>
      <c r="F237" s="303"/>
      <c r="G237" s="302"/>
      <c r="H237" s="18"/>
      <c r="I237" s="50"/>
      <c r="J237" s="50"/>
      <c r="K237" s="50"/>
      <c r="L237" s="50"/>
      <c r="M237" s="50"/>
      <c r="N237" s="50"/>
      <c r="O237" s="50"/>
      <c r="P237" s="50"/>
      <c r="Q237" s="57"/>
      <c r="R237" s="58"/>
      <c r="S237" s="58"/>
      <c r="T237" s="58"/>
      <c r="U237" s="58"/>
      <c r="V237" s="256"/>
      <c r="W237" s="59"/>
      <c r="X237" s="60"/>
      <c r="Y237" s="27"/>
      <c r="Z237" s="27"/>
      <c r="AA237" s="27"/>
      <c r="AB237" s="27"/>
      <c r="AC237" s="27"/>
      <c r="AD237" s="26"/>
      <c r="AE237" s="9"/>
    </row>
    <row r="238" spans="1:31" ht="27.75" customHeight="1">
      <c r="A238" s="14">
        <v>230</v>
      </c>
      <c r="B238" s="300"/>
      <c r="C238" s="16"/>
      <c r="D238" s="257"/>
      <c r="E238" s="301"/>
      <c r="F238" s="303"/>
      <c r="G238" s="302"/>
      <c r="H238" s="18"/>
      <c r="I238" s="50"/>
      <c r="J238" s="50"/>
      <c r="K238" s="50"/>
      <c r="L238" s="50"/>
      <c r="M238" s="50"/>
      <c r="N238" s="50"/>
      <c r="O238" s="50"/>
      <c r="P238" s="50"/>
      <c r="Q238" s="57"/>
      <c r="R238" s="58"/>
      <c r="S238" s="58"/>
      <c r="T238" s="58"/>
      <c r="U238" s="58"/>
      <c r="V238" s="256"/>
      <c r="W238" s="59"/>
      <c r="X238" s="60"/>
      <c r="Y238" s="27"/>
      <c r="Z238" s="27"/>
      <c r="AA238" s="27"/>
      <c r="AB238" s="27"/>
      <c r="AC238" s="27"/>
      <c r="AD238" s="26"/>
      <c r="AE238" s="9"/>
    </row>
    <row r="239" spans="1:31" ht="27.75" customHeight="1">
      <c r="A239" s="14">
        <v>231</v>
      </c>
      <c r="B239" s="300"/>
      <c r="C239" s="16"/>
      <c r="D239" s="257"/>
      <c r="E239" s="301"/>
      <c r="F239" s="303"/>
      <c r="G239" s="302"/>
      <c r="H239" s="18"/>
      <c r="I239" s="50"/>
      <c r="J239" s="50"/>
      <c r="K239" s="50"/>
      <c r="L239" s="50"/>
      <c r="M239" s="50"/>
      <c r="N239" s="50"/>
      <c r="O239" s="50"/>
      <c r="P239" s="50"/>
      <c r="Q239" s="57"/>
      <c r="R239" s="58"/>
      <c r="S239" s="58"/>
      <c r="T239" s="58"/>
      <c r="U239" s="58"/>
      <c r="V239" s="256"/>
      <c r="W239" s="59"/>
      <c r="X239" s="60"/>
      <c r="Y239" s="27"/>
      <c r="Z239" s="27"/>
      <c r="AA239" s="27"/>
      <c r="AB239" s="27"/>
      <c r="AC239" s="27"/>
      <c r="AD239" s="26"/>
      <c r="AE239" s="9"/>
    </row>
    <row r="240" spans="1:31" ht="27.75" customHeight="1">
      <c r="A240" s="14">
        <v>232</v>
      </c>
      <c r="B240" s="300"/>
      <c r="C240" s="16"/>
      <c r="D240" s="257"/>
      <c r="E240" s="301"/>
      <c r="F240" s="303"/>
      <c r="G240" s="302"/>
      <c r="H240" s="18"/>
      <c r="I240" s="50"/>
      <c r="J240" s="50"/>
      <c r="K240" s="50"/>
      <c r="L240" s="50"/>
      <c r="M240" s="50"/>
      <c r="N240" s="50"/>
      <c r="O240" s="50"/>
      <c r="P240" s="50"/>
      <c r="Q240" s="57"/>
      <c r="R240" s="58"/>
      <c r="S240" s="58"/>
      <c r="T240" s="58"/>
      <c r="U240" s="58"/>
      <c r="V240" s="256"/>
      <c r="W240" s="59"/>
      <c r="X240" s="60"/>
      <c r="Y240" s="27"/>
      <c r="Z240" s="27"/>
      <c r="AA240" s="27"/>
      <c r="AB240" s="27"/>
      <c r="AC240" s="27"/>
      <c r="AD240" s="26"/>
      <c r="AE240" s="9"/>
    </row>
    <row r="241" spans="1:31" ht="27.75" customHeight="1">
      <c r="A241" s="14">
        <v>233</v>
      </c>
      <c r="B241" s="300"/>
      <c r="C241" s="16"/>
      <c r="D241" s="257"/>
      <c r="E241" s="301"/>
      <c r="F241" s="303"/>
      <c r="G241" s="302"/>
      <c r="H241" s="18"/>
      <c r="I241" s="50"/>
      <c r="J241" s="50"/>
      <c r="K241" s="50"/>
      <c r="L241" s="50"/>
      <c r="M241" s="50"/>
      <c r="N241" s="50"/>
      <c r="O241" s="50"/>
      <c r="P241" s="50"/>
      <c r="Q241" s="57"/>
      <c r="R241" s="58"/>
      <c r="S241" s="58"/>
      <c r="T241" s="58"/>
      <c r="U241" s="58"/>
      <c r="V241" s="256"/>
      <c r="W241" s="59"/>
      <c r="X241" s="60"/>
      <c r="Y241" s="27"/>
      <c r="Z241" s="27"/>
      <c r="AA241" s="27"/>
      <c r="AB241" s="27"/>
      <c r="AC241" s="27"/>
      <c r="AD241" s="26"/>
      <c r="AE241" s="9"/>
    </row>
    <row r="242" spans="1:31" ht="27.75" customHeight="1">
      <c r="A242" s="14">
        <v>234</v>
      </c>
      <c r="B242" s="300"/>
      <c r="C242" s="16"/>
      <c r="D242" s="257"/>
      <c r="E242" s="301"/>
      <c r="F242" s="303"/>
      <c r="G242" s="302"/>
      <c r="H242" s="18"/>
      <c r="I242" s="50"/>
      <c r="J242" s="50"/>
      <c r="K242" s="50"/>
      <c r="L242" s="50"/>
      <c r="M242" s="50"/>
      <c r="N242" s="50"/>
      <c r="O242" s="50"/>
      <c r="P242" s="50"/>
      <c r="Q242" s="57"/>
      <c r="R242" s="58"/>
      <c r="S242" s="58"/>
      <c r="T242" s="58"/>
      <c r="U242" s="58"/>
      <c r="V242" s="256"/>
      <c r="W242" s="59"/>
      <c r="X242" s="60"/>
      <c r="Y242" s="27"/>
      <c r="Z242" s="27"/>
      <c r="AA242" s="27"/>
      <c r="AB242" s="27"/>
      <c r="AC242" s="27"/>
      <c r="AD242" s="26"/>
      <c r="AE242" s="9"/>
    </row>
    <row r="243" spans="1:31" ht="27.75" customHeight="1">
      <c r="A243" s="14">
        <v>235</v>
      </c>
      <c r="B243" s="300"/>
      <c r="C243" s="16"/>
      <c r="D243" s="257"/>
      <c r="E243" s="301"/>
      <c r="F243" s="303"/>
      <c r="G243" s="302"/>
      <c r="H243" s="18"/>
      <c r="I243" s="50"/>
      <c r="J243" s="50"/>
      <c r="K243" s="50"/>
      <c r="L243" s="50"/>
      <c r="M243" s="50"/>
      <c r="N243" s="50"/>
      <c r="O243" s="50"/>
      <c r="P243" s="50"/>
      <c r="Q243" s="57"/>
      <c r="R243" s="58"/>
      <c r="S243" s="58"/>
      <c r="T243" s="58"/>
      <c r="U243" s="58"/>
      <c r="V243" s="256"/>
      <c r="W243" s="59"/>
      <c r="X243" s="60"/>
      <c r="Y243" s="27"/>
      <c r="Z243" s="27"/>
      <c r="AA243" s="27"/>
      <c r="AB243" s="27"/>
      <c r="AC243" s="27"/>
      <c r="AD243" s="26"/>
      <c r="AE243" s="9"/>
    </row>
    <row r="244" spans="1:31" ht="27.75" customHeight="1">
      <c r="A244" s="14">
        <v>236</v>
      </c>
      <c r="B244" s="300"/>
      <c r="C244" s="16"/>
      <c r="D244" s="257"/>
      <c r="E244" s="301"/>
      <c r="F244" s="303"/>
      <c r="G244" s="302"/>
      <c r="H244" s="18"/>
      <c r="I244" s="50"/>
      <c r="J244" s="50"/>
      <c r="K244" s="50"/>
      <c r="L244" s="50"/>
      <c r="M244" s="50"/>
      <c r="N244" s="50"/>
      <c r="O244" s="50"/>
      <c r="P244" s="50"/>
      <c r="Q244" s="57"/>
      <c r="R244" s="58"/>
      <c r="S244" s="58"/>
      <c r="T244" s="58"/>
      <c r="U244" s="58"/>
      <c r="V244" s="256"/>
      <c r="W244" s="59"/>
      <c r="X244" s="60"/>
      <c r="Y244" s="27"/>
      <c r="Z244" s="27"/>
      <c r="AA244" s="27"/>
      <c r="AB244" s="27"/>
      <c r="AC244" s="27"/>
      <c r="AD244" s="26"/>
      <c r="AE244" s="9"/>
    </row>
    <row r="245" spans="1:31" ht="27.75" customHeight="1">
      <c r="A245" s="14">
        <v>237</v>
      </c>
      <c r="B245" s="300"/>
      <c r="C245" s="16"/>
      <c r="D245" s="257"/>
      <c r="E245" s="301"/>
      <c r="F245" s="303"/>
      <c r="G245" s="302"/>
      <c r="H245" s="18"/>
      <c r="I245" s="50"/>
      <c r="J245" s="50"/>
      <c r="K245" s="50"/>
      <c r="L245" s="50"/>
      <c r="M245" s="50"/>
      <c r="N245" s="50"/>
      <c r="O245" s="50"/>
      <c r="P245" s="50"/>
      <c r="Q245" s="57"/>
      <c r="R245" s="58"/>
      <c r="S245" s="58"/>
      <c r="T245" s="58"/>
      <c r="U245" s="58"/>
      <c r="V245" s="256"/>
      <c r="W245" s="59"/>
      <c r="X245" s="60"/>
      <c r="Y245" s="27"/>
      <c r="Z245" s="27"/>
      <c r="AA245" s="27"/>
      <c r="AB245" s="27"/>
      <c r="AC245" s="27"/>
      <c r="AD245" s="26"/>
      <c r="AE245" s="9"/>
    </row>
    <row r="246" spans="1:31" ht="27.75" customHeight="1">
      <c r="A246" s="14">
        <v>238</v>
      </c>
      <c r="B246" s="300"/>
      <c r="C246" s="16"/>
      <c r="D246" s="257"/>
      <c r="E246" s="301"/>
      <c r="F246" s="303"/>
      <c r="G246" s="302"/>
      <c r="H246" s="18"/>
      <c r="I246" s="50"/>
      <c r="J246" s="50"/>
      <c r="K246" s="50"/>
      <c r="L246" s="50"/>
      <c r="M246" s="50"/>
      <c r="N246" s="50"/>
      <c r="O246" s="50"/>
      <c r="P246" s="50"/>
      <c r="Q246" s="57"/>
      <c r="R246" s="58"/>
      <c r="S246" s="58"/>
      <c r="T246" s="58"/>
      <c r="U246" s="58"/>
      <c r="V246" s="256"/>
      <c r="W246" s="59"/>
      <c r="X246" s="60"/>
      <c r="Y246" s="27"/>
      <c r="Z246" s="27"/>
      <c r="AA246" s="27"/>
      <c r="AB246" s="27"/>
      <c r="AC246" s="27"/>
      <c r="AD246" s="26"/>
      <c r="AE246" s="9"/>
    </row>
    <row r="247" spans="1:31" ht="27.75" customHeight="1">
      <c r="A247" s="14">
        <v>239</v>
      </c>
      <c r="B247" s="300"/>
      <c r="C247" s="16"/>
      <c r="D247" s="257"/>
      <c r="E247" s="301"/>
      <c r="F247" s="303"/>
      <c r="G247" s="302"/>
      <c r="H247" s="18"/>
      <c r="I247" s="50"/>
      <c r="J247" s="50"/>
      <c r="K247" s="50"/>
      <c r="L247" s="50"/>
      <c r="M247" s="50"/>
      <c r="N247" s="50"/>
      <c r="O247" s="50"/>
      <c r="P247" s="50"/>
      <c r="Q247" s="57"/>
      <c r="R247" s="58"/>
      <c r="S247" s="58"/>
      <c r="T247" s="58"/>
      <c r="U247" s="58"/>
      <c r="V247" s="256"/>
      <c r="W247" s="59"/>
      <c r="X247" s="60"/>
      <c r="Y247" s="27"/>
      <c r="Z247" s="27"/>
      <c r="AA247" s="27"/>
      <c r="AB247" s="27"/>
      <c r="AC247" s="27"/>
      <c r="AD247" s="26"/>
      <c r="AE247" s="9"/>
    </row>
    <row r="248" spans="1:31" ht="27.75" customHeight="1">
      <c r="A248" s="14">
        <v>240</v>
      </c>
      <c r="B248" s="300"/>
      <c r="C248" s="16"/>
      <c r="D248" s="257"/>
      <c r="E248" s="301"/>
      <c r="F248" s="303"/>
      <c r="G248" s="302"/>
      <c r="H248" s="18"/>
      <c r="I248" s="50"/>
      <c r="J248" s="50"/>
      <c r="K248" s="50"/>
      <c r="L248" s="50"/>
      <c r="M248" s="50"/>
      <c r="N248" s="50"/>
      <c r="O248" s="50"/>
      <c r="P248" s="50"/>
      <c r="Q248" s="57"/>
      <c r="R248" s="58"/>
      <c r="S248" s="58"/>
      <c r="T248" s="58"/>
      <c r="U248" s="58"/>
      <c r="V248" s="256"/>
      <c r="W248" s="59"/>
      <c r="X248" s="60"/>
      <c r="Y248" s="27"/>
      <c r="Z248" s="27"/>
      <c r="AA248" s="27"/>
      <c r="AB248" s="27"/>
      <c r="AC248" s="27"/>
      <c r="AD248" s="26"/>
      <c r="AE248" s="9"/>
    </row>
    <row r="249" spans="1:31" ht="27.75" customHeight="1">
      <c r="A249" s="14">
        <v>241</v>
      </c>
      <c r="B249" s="300"/>
      <c r="C249" s="16"/>
      <c r="D249" s="257"/>
      <c r="E249" s="301"/>
      <c r="F249" s="303"/>
      <c r="G249" s="302"/>
      <c r="H249" s="18"/>
      <c r="I249" s="50"/>
      <c r="J249" s="50"/>
      <c r="K249" s="50"/>
      <c r="L249" s="50"/>
      <c r="M249" s="50"/>
      <c r="N249" s="50"/>
      <c r="O249" s="50"/>
      <c r="P249" s="50"/>
      <c r="Q249" s="57"/>
      <c r="R249" s="58"/>
      <c r="S249" s="58"/>
      <c r="T249" s="58"/>
      <c r="U249" s="58"/>
      <c r="V249" s="256"/>
      <c r="W249" s="59"/>
      <c r="X249" s="60"/>
      <c r="Y249" s="27"/>
      <c r="Z249" s="27"/>
      <c r="AA249" s="27"/>
      <c r="AB249" s="27"/>
      <c r="AC249" s="27"/>
      <c r="AD249" s="26"/>
      <c r="AE249" s="9"/>
    </row>
    <row r="250" spans="1:31" ht="27.75" customHeight="1">
      <c r="A250" s="14">
        <v>242</v>
      </c>
      <c r="B250" s="300"/>
      <c r="C250" s="16"/>
      <c r="D250" s="257"/>
      <c r="E250" s="301"/>
      <c r="F250" s="303"/>
      <c r="G250" s="302"/>
      <c r="H250" s="18"/>
      <c r="I250" s="50"/>
      <c r="J250" s="50"/>
      <c r="K250" s="50"/>
      <c r="L250" s="50"/>
      <c r="M250" s="50"/>
      <c r="N250" s="50"/>
      <c r="O250" s="50"/>
      <c r="P250" s="50"/>
      <c r="Q250" s="57"/>
      <c r="R250" s="58"/>
      <c r="S250" s="58"/>
      <c r="T250" s="58"/>
      <c r="U250" s="58"/>
      <c r="V250" s="256"/>
      <c r="W250" s="59"/>
      <c r="X250" s="60"/>
      <c r="Y250" s="27"/>
      <c r="Z250" s="27"/>
      <c r="AA250" s="27"/>
      <c r="AB250" s="27"/>
      <c r="AC250" s="27"/>
      <c r="AD250" s="26"/>
      <c r="AE250" s="9"/>
    </row>
    <row r="251" spans="1:31" ht="27.75" customHeight="1">
      <c r="A251" s="14">
        <v>243</v>
      </c>
      <c r="B251" s="300"/>
      <c r="C251" s="16"/>
      <c r="D251" s="257"/>
      <c r="E251" s="301"/>
      <c r="F251" s="303"/>
      <c r="G251" s="302"/>
      <c r="H251" s="18"/>
      <c r="I251" s="50"/>
      <c r="J251" s="50"/>
      <c r="K251" s="50"/>
      <c r="L251" s="50"/>
      <c r="M251" s="50"/>
      <c r="N251" s="50"/>
      <c r="O251" s="50"/>
      <c r="P251" s="50"/>
      <c r="Q251" s="57"/>
      <c r="R251" s="58"/>
      <c r="S251" s="58"/>
      <c r="T251" s="58"/>
      <c r="U251" s="58"/>
      <c r="V251" s="256"/>
      <c r="W251" s="59"/>
      <c r="X251" s="60"/>
      <c r="Y251" s="27"/>
      <c r="Z251" s="27"/>
      <c r="AA251" s="27"/>
      <c r="AB251" s="27"/>
      <c r="AC251" s="27"/>
      <c r="AD251" s="26"/>
      <c r="AE251" s="9"/>
    </row>
    <row r="252" spans="1:31" ht="27.75" customHeight="1">
      <c r="A252" s="14">
        <v>244</v>
      </c>
      <c r="B252" s="300"/>
      <c r="C252" s="16"/>
      <c r="D252" s="257"/>
      <c r="E252" s="301"/>
      <c r="F252" s="303"/>
      <c r="G252" s="302"/>
      <c r="H252" s="18"/>
      <c r="I252" s="50"/>
      <c r="J252" s="50"/>
      <c r="K252" s="50"/>
      <c r="L252" s="50"/>
      <c r="M252" s="50"/>
      <c r="N252" s="50"/>
      <c r="O252" s="50"/>
      <c r="P252" s="50"/>
      <c r="Q252" s="57"/>
      <c r="R252" s="58"/>
      <c r="S252" s="58"/>
      <c r="T252" s="58"/>
      <c r="U252" s="58"/>
      <c r="V252" s="256"/>
      <c r="W252" s="59"/>
      <c r="X252" s="60"/>
      <c r="Y252" s="27"/>
      <c r="Z252" s="27"/>
      <c r="AA252" s="27"/>
      <c r="AB252" s="27"/>
      <c r="AC252" s="27"/>
      <c r="AD252" s="26"/>
      <c r="AE252" s="9"/>
    </row>
    <row r="253" spans="1:31" ht="27.75" customHeight="1">
      <c r="A253" s="14">
        <v>245</v>
      </c>
      <c r="B253" s="300"/>
      <c r="C253" s="16"/>
      <c r="D253" s="257"/>
      <c r="E253" s="301"/>
      <c r="F253" s="303"/>
      <c r="G253" s="302"/>
      <c r="H253" s="18"/>
      <c r="I253" s="50"/>
      <c r="J253" s="50"/>
      <c r="K253" s="50"/>
      <c r="L253" s="50"/>
      <c r="M253" s="50"/>
      <c r="N253" s="50"/>
      <c r="O253" s="50"/>
      <c r="P253" s="50"/>
      <c r="Q253" s="57"/>
      <c r="R253" s="58"/>
      <c r="S253" s="58"/>
      <c r="T253" s="58"/>
      <c r="U253" s="58"/>
      <c r="V253" s="256"/>
      <c r="W253" s="59"/>
      <c r="X253" s="60"/>
      <c r="Y253" s="27"/>
      <c r="Z253" s="27"/>
      <c r="AA253" s="27"/>
      <c r="AB253" s="27"/>
      <c r="AC253" s="27"/>
      <c r="AD253" s="26"/>
      <c r="AE253" s="9"/>
    </row>
    <row r="254" spans="1:31" ht="27.75" customHeight="1">
      <c r="A254" s="14">
        <v>246</v>
      </c>
      <c r="B254" s="300"/>
      <c r="C254" s="16"/>
      <c r="D254" s="257"/>
      <c r="E254" s="301"/>
      <c r="F254" s="303"/>
      <c r="G254" s="302"/>
      <c r="H254" s="18"/>
      <c r="I254" s="50"/>
      <c r="J254" s="50"/>
      <c r="K254" s="50"/>
      <c r="L254" s="50"/>
      <c r="M254" s="50"/>
      <c r="N254" s="50"/>
      <c r="O254" s="50"/>
      <c r="P254" s="50"/>
      <c r="Q254" s="57"/>
      <c r="R254" s="58"/>
      <c r="S254" s="58"/>
      <c r="T254" s="58"/>
      <c r="U254" s="58"/>
      <c r="V254" s="256"/>
      <c r="W254" s="59"/>
      <c r="X254" s="60"/>
      <c r="Y254" s="27"/>
      <c r="Z254" s="27"/>
      <c r="AA254" s="27"/>
      <c r="AB254" s="27"/>
      <c r="AC254" s="27"/>
      <c r="AD254" s="26"/>
      <c r="AE254" s="9"/>
    </row>
    <row r="255" spans="1:31" ht="27.75" customHeight="1">
      <c r="A255" s="14">
        <v>247</v>
      </c>
      <c r="B255" s="300"/>
      <c r="C255" s="16"/>
      <c r="D255" s="257"/>
      <c r="E255" s="301"/>
      <c r="F255" s="303"/>
      <c r="G255" s="302"/>
      <c r="H255" s="18"/>
      <c r="I255" s="50"/>
      <c r="J255" s="50"/>
      <c r="K255" s="50"/>
      <c r="L255" s="50"/>
      <c r="M255" s="50"/>
      <c r="N255" s="50"/>
      <c r="O255" s="50"/>
      <c r="P255" s="50"/>
      <c r="Q255" s="57"/>
      <c r="R255" s="58"/>
      <c r="S255" s="58"/>
      <c r="T255" s="58"/>
      <c r="U255" s="58"/>
      <c r="V255" s="256"/>
      <c r="W255" s="59"/>
      <c r="X255" s="60"/>
      <c r="Y255" s="27"/>
      <c r="Z255" s="27"/>
      <c r="AA255" s="27"/>
      <c r="AB255" s="27"/>
      <c r="AC255" s="27"/>
      <c r="AD255" s="26"/>
      <c r="AE255" s="9"/>
    </row>
    <row r="256" spans="1:31" ht="27.75" customHeight="1">
      <c r="A256" s="14">
        <v>248</v>
      </c>
      <c r="B256" s="300"/>
      <c r="C256" s="16"/>
      <c r="D256" s="257"/>
      <c r="E256" s="301"/>
      <c r="F256" s="303"/>
      <c r="G256" s="302"/>
      <c r="H256" s="18"/>
      <c r="I256" s="50"/>
      <c r="J256" s="50"/>
      <c r="K256" s="50"/>
      <c r="L256" s="50"/>
      <c r="M256" s="50"/>
      <c r="N256" s="50"/>
      <c r="O256" s="50"/>
      <c r="P256" s="50"/>
      <c r="Q256" s="57"/>
      <c r="R256" s="58"/>
      <c r="S256" s="58"/>
      <c r="T256" s="58"/>
      <c r="U256" s="58"/>
      <c r="V256" s="256"/>
      <c r="W256" s="59"/>
      <c r="X256" s="60"/>
      <c r="Y256" s="27"/>
      <c r="Z256" s="27"/>
      <c r="AA256" s="27"/>
      <c r="AB256" s="27"/>
      <c r="AC256" s="27"/>
      <c r="AD256" s="26"/>
      <c r="AE256" s="9"/>
    </row>
    <row r="257" spans="1:31" ht="27.75" customHeight="1">
      <c r="A257" s="14">
        <v>249</v>
      </c>
      <c r="B257" s="300"/>
      <c r="C257" s="16"/>
      <c r="D257" s="257"/>
      <c r="E257" s="301"/>
      <c r="F257" s="303"/>
      <c r="G257" s="302"/>
      <c r="H257" s="18"/>
      <c r="I257" s="50"/>
      <c r="J257" s="50"/>
      <c r="K257" s="50"/>
      <c r="L257" s="50"/>
      <c r="M257" s="50"/>
      <c r="N257" s="50"/>
      <c r="O257" s="50"/>
      <c r="P257" s="50"/>
      <c r="Q257" s="57"/>
      <c r="R257" s="58"/>
      <c r="S257" s="58"/>
      <c r="T257" s="58"/>
      <c r="U257" s="58"/>
      <c r="V257" s="256"/>
      <c r="W257" s="59"/>
      <c r="X257" s="60"/>
      <c r="Y257" s="27"/>
      <c r="Z257" s="27"/>
      <c r="AA257" s="27"/>
      <c r="AB257" s="27"/>
      <c r="AC257" s="27"/>
      <c r="AD257" s="26"/>
      <c r="AE257" s="9"/>
    </row>
    <row r="258" spans="1:31" ht="27.75" customHeight="1">
      <c r="A258" s="14">
        <v>250</v>
      </c>
      <c r="B258" s="300"/>
      <c r="C258" s="16"/>
      <c r="D258" s="257"/>
      <c r="E258" s="301"/>
      <c r="F258" s="303"/>
      <c r="G258" s="302"/>
      <c r="H258" s="18"/>
      <c r="I258" s="50"/>
      <c r="J258" s="50"/>
      <c r="K258" s="50"/>
      <c r="L258" s="50"/>
      <c r="M258" s="50"/>
      <c r="N258" s="50"/>
      <c r="O258" s="50"/>
      <c r="P258" s="50"/>
      <c r="Q258" s="57"/>
      <c r="R258" s="58"/>
      <c r="S258" s="58"/>
      <c r="T258" s="58"/>
      <c r="U258" s="58"/>
      <c r="V258" s="256"/>
      <c r="W258" s="59"/>
      <c r="X258" s="60"/>
      <c r="Y258" s="27"/>
      <c r="Z258" s="27"/>
      <c r="AA258" s="27"/>
      <c r="AB258" s="27"/>
      <c r="AC258" s="27"/>
      <c r="AD258" s="26"/>
      <c r="AE258" s="9"/>
    </row>
    <row r="259" spans="1:31" ht="27.75" customHeight="1">
      <c r="A259" s="14">
        <v>251</v>
      </c>
      <c r="B259" s="300"/>
      <c r="C259" s="16"/>
      <c r="D259" s="257"/>
      <c r="E259" s="301"/>
      <c r="F259" s="303"/>
      <c r="G259" s="302"/>
      <c r="H259" s="18"/>
      <c r="I259" s="50"/>
      <c r="J259" s="50"/>
      <c r="K259" s="50"/>
      <c r="L259" s="50"/>
      <c r="M259" s="50"/>
      <c r="N259" s="50"/>
      <c r="O259" s="50"/>
      <c r="P259" s="50"/>
      <c r="Q259" s="57"/>
      <c r="R259" s="58"/>
      <c r="S259" s="58"/>
      <c r="T259" s="58"/>
      <c r="U259" s="58"/>
      <c r="V259" s="256"/>
      <c r="W259" s="59"/>
      <c r="X259" s="60"/>
      <c r="Y259" s="27"/>
      <c r="Z259" s="27"/>
      <c r="AA259" s="27"/>
      <c r="AB259" s="27"/>
      <c r="AC259" s="27"/>
      <c r="AD259" s="26"/>
      <c r="AE259" s="9"/>
    </row>
    <row r="260" spans="1:31" ht="27.75" customHeight="1">
      <c r="A260" s="14">
        <v>252</v>
      </c>
      <c r="B260" s="300"/>
      <c r="C260" s="16"/>
      <c r="D260" s="257"/>
      <c r="E260" s="301"/>
      <c r="F260" s="303"/>
      <c r="G260" s="302"/>
      <c r="H260" s="18"/>
      <c r="I260" s="50"/>
      <c r="J260" s="50"/>
      <c r="K260" s="50"/>
      <c r="L260" s="50"/>
      <c r="M260" s="50"/>
      <c r="N260" s="50"/>
      <c r="O260" s="50"/>
      <c r="P260" s="50"/>
      <c r="Q260" s="57"/>
      <c r="R260" s="58"/>
      <c r="S260" s="58"/>
      <c r="T260" s="58"/>
      <c r="U260" s="58"/>
      <c r="V260" s="256"/>
      <c r="W260" s="59"/>
      <c r="X260" s="60"/>
      <c r="Y260" s="27"/>
      <c r="Z260" s="27"/>
      <c r="AA260" s="27"/>
      <c r="AB260" s="27"/>
      <c r="AC260" s="27"/>
      <c r="AD260" s="26"/>
      <c r="AE260" s="9"/>
    </row>
    <row r="261" spans="1:31" ht="27.75" customHeight="1">
      <c r="A261" s="14">
        <v>253</v>
      </c>
      <c r="B261" s="300"/>
      <c r="C261" s="16"/>
      <c r="D261" s="257"/>
      <c r="E261" s="301"/>
      <c r="F261" s="303"/>
      <c r="G261" s="302"/>
      <c r="H261" s="18"/>
      <c r="I261" s="50"/>
      <c r="J261" s="50"/>
      <c r="K261" s="50"/>
      <c r="L261" s="50"/>
      <c r="M261" s="50"/>
      <c r="N261" s="50"/>
      <c r="O261" s="50"/>
      <c r="P261" s="50"/>
      <c r="Q261" s="57"/>
      <c r="R261" s="58"/>
      <c r="S261" s="58"/>
      <c r="T261" s="58"/>
      <c r="U261" s="58"/>
      <c r="V261" s="256"/>
      <c r="W261" s="59"/>
      <c r="X261" s="60"/>
      <c r="Y261" s="27"/>
      <c r="Z261" s="27"/>
      <c r="AA261" s="27"/>
      <c r="AB261" s="27"/>
      <c r="AC261" s="27"/>
      <c r="AD261" s="26"/>
      <c r="AE261" s="9"/>
    </row>
    <row r="262" spans="1:31" ht="27.75" customHeight="1">
      <c r="A262" s="14">
        <v>254</v>
      </c>
      <c r="B262" s="300"/>
      <c r="C262" s="16"/>
      <c r="D262" s="257"/>
      <c r="E262" s="301"/>
      <c r="F262" s="303"/>
      <c r="G262" s="302"/>
      <c r="H262" s="18"/>
      <c r="I262" s="50"/>
      <c r="J262" s="50"/>
      <c r="K262" s="50"/>
      <c r="L262" s="50"/>
      <c r="M262" s="50"/>
      <c r="N262" s="50"/>
      <c r="O262" s="50"/>
      <c r="P262" s="50"/>
      <c r="Q262" s="57"/>
      <c r="R262" s="58"/>
      <c r="S262" s="58"/>
      <c r="T262" s="58"/>
      <c r="U262" s="58"/>
      <c r="V262" s="256"/>
      <c r="W262" s="59"/>
      <c r="X262" s="60"/>
      <c r="Y262" s="27"/>
      <c r="Z262" s="27"/>
      <c r="AA262" s="27"/>
      <c r="AB262" s="27"/>
      <c r="AC262" s="27"/>
      <c r="AD262" s="26"/>
      <c r="AE262" s="9"/>
    </row>
    <row r="263" spans="1:31" ht="27.75" customHeight="1">
      <c r="A263" s="14">
        <v>255</v>
      </c>
      <c r="B263" s="300"/>
      <c r="C263" s="16"/>
      <c r="D263" s="257"/>
      <c r="E263" s="301"/>
      <c r="F263" s="303"/>
      <c r="G263" s="302"/>
      <c r="H263" s="18"/>
      <c r="I263" s="50"/>
      <c r="J263" s="50"/>
      <c r="K263" s="50"/>
      <c r="L263" s="50"/>
      <c r="M263" s="50"/>
      <c r="N263" s="50"/>
      <c r="O263" s="50"/>
      <c r="P263" s="50"/>
      <c r="Q263" s="57"/>
      <c r="R263" s="58"/>
      <c r="S263" s="58"/>
      <c r="T263" s="58"/>
      <c r="U263" s="58"/>
      <c r="V263" s="256"/>
      <c r="W263" s="59"/>
      <c r="X263" s="60"/>
      <c r="Y263" s="27"/>
      <c r="Z263" s="27"/>
      <c r="AA263" s="27"/>
      <c r="AB263" s="27"/>
      <c r="AC263" s="27"/>
      <c r="AD263" s="26"/>
      <c r="AE263" s="9"/>
    </row>
    <row r="264" spans="1:31" ht="27.75" customHeight="1">
      <c r="A264" s="14">
        <v>256</v>
      </c>
      <c r="B264" s="300"/>
      <c r="C264" s="16"/>
      <c r="D264" s="257"/>
      <c r="E264" s="301"/>
      <c r="F264" s="303"/>
      <c r="G264" s="302"/>
      <c r="H264" s="18"/>
      <c r="I264" s="50"/>
      <c r="J264" s="50"/>
      <c r="K264" s="50"/>
      <c r="L264" s="50"/>
      <c r="M264" s="50"/>
      <c r="N264" s="50"/>
      <c r="O264" s="50"/>
      <c r="P264" s="50"/>
      <c r="Q264" s="57"/>
      <c r="R264" s="58"/>
      <c r="S264" s="58"/>
      <c r="T264" s="58"/>
      <c r="U264" s="58"/>
      <c r="V264" s="256"/>
      <c r="W264" s="59"/>
      <c r="X264" s="60"/>
      <c r="Y264" s="27"/>
      <c r="Z264" s="27"/>
      <c r="AA264" s="27"/>
      <c r="AB264" s="27"/>
      <c r="AC264" s="27"/>
      <c r="AD264" s="26"/>
      <c r="AE264" s="9"/>
    </row>
    <row r="265" spans="1:31" ht="27.75" customHeight="1">
      <c r="A265" s="14">
        <v>257</v>
      </c>
      <c r="B265" s="300"/>
      <c r="C265" s="16"/>
      <c r="D265" s="257"/>
      <c r="E265" s="301"/>
      <c r="F265" s="303"/>
      <c r="G265" s="302"/>
      <c r="H265" s="18"/>
      <c r="I265" s="50"/>
      <c r="J265" s="50"/>
      <c r="K265" s="50"/>
      <c r="L265" s="50"/>
      <c r="M265" s="50"/>
      <c r="N265" s="50"/>
      <c r="O265" s="50"/>
      <c r="P265" s="50"/>
      <c r="Q265" s="57"/>
      <c r="R265" s="58"/>
      <c r="S265" s="58"/>
      <c r="T265" s="58"/>
      <c r="U265" s="58"/>
      <c r="V265" s="256"/>
      <c r="W265" s="59"/>
      <c r="X265" s="60"/>
      <c r="Y265" s="27"/>
      <c r="Z265" s="27"/>
      <c r="AA265" s="27"/>
      <c r="AB265" s="27"/>
      <c r="AC265" s="27"/>
      <c r="AD265" s="26"/>
      <c r="AE265" s="9"/>
    </row>
    <row r="266" spans="1:31" ht="27.75" customHeight="1">
      <c r="A266" s="14">
        <v>258</v>
      </c>
      <c r="B266" s="300"/>
      <c r="C266" s="16"/>
      <c r="D266" s="257"/>
      <c r="E266" s="301"/>
      <c r="F266" s="303"/>
      <c r="G266" s="302"/>
      <c r="H266" s="18"/>
      <c r="I266" s="50"/>
      <c r="J266" s="50"/>
      <c r="K266" s="50"/>
      <c r="L266" s="50"/>
      <c r="M266" s="50"/>
      <c r="N266" s="50"/>
      <c r="O266" s="50"/>
      <c r="P266" s="50"/>
      <c r="Q266" s="57"/>
      <c r="R266" s="58"/>
      <c r="S266" s="58"/>
      <c r="T266" s="58"/>
      <c r="U266" s="58"/>
      <c r="V266" s="256"/>
      <c r="W266" s="59"/>
      <c r="X266" s="60"/>
      <c r="Y266" s="27"/>
      <c r="Z266" s="27"/>
      <c r="AA266" s="27"/>
      <c r="AB266" s="27"/>
      <c r="AC266" s="27"/>
      <c r="AD266" s="26"/>
      <c r="AE266" s="9"/>
    </row>
    <row r="267" spans="1:31" ht="27.75" customHeight="1">
      <c r="A267" s="14">
        <v>259</v>
      </c>
      <c r="B267" s="300"/>
      <c r="C267" s="16"/>
      <c r="D267" s="257"/>
      <c r="E267" s="301"/>
      <c r="F267" s="303"/>
      <c r="G267" s="302"/>
      <c r="H267" s="18"/>
      <c r="I267" s="50"/>
      <c r="J267" s="50"/>
      <c r="K267" s="50"/>
      <c r="L267" s="50"/>
      <c r="M267" s="50"/>
      <c r="N267" s="50"/>
      <c r="O267" s="50"/>
      <c r="P267" s="50"/>
      <c r="Q267" s="57"/>
      <c r="R267" s="58"/>
      <c r="S267" s="58"/>
      <c r="T267" s="58"/>
      <c r="U267" s="58"/>
      <c r="V267" s="256"/>
      <c r="W267" s="59"/>
      <c r="X267" s="60"/>
      <c r="Y267" s="27"/>
      <c r="Z267" s="27"/>
      <c r="AA267" s="27"/>
      <c r="AB267" s="27"/>
      <c r="AC267" s="27"/>
      <c r="AD267" s="26"/>
      <c r="AE267" s="9"/>
    </row>
    <row r="268" spans="1:31" ht="27.75" customHeight="1">
      <c r="A268" s="14">
        <v>260</v>
      </c>
      <c r="B268" s="300"/>
      <c r="C268" s="16"/>
      <c r="D268" s="257"/>
      <c r="E268" s="301"/>
      <c r="F268" s="303"/>
      <c r="G268" s="302"/>
      <c r="H268" s="18"/>
      <c r="I268" s="50"/>
      <c r="J268" s="50"/>
      <c r="K268" s="50"/>
      <c r="L268" s="50"/>
      <c r="M268" s="50"/>
      <c r="N268" s="50"/>
      <c r="O268" s="50"/>
      <c r="P268" s="50"/>
      <c r="Q268" s="57"/>
      <c r="R268" s="58"/>
      <c r="S268" s="58"/>
      <c r="T268" s="58"/>
      <c r="U268" s="58"/>
      <c r="V268" s="256"/>
      <c r="W268" s="59"/>
      <c r="X268" s="60"/>
      <c r="Y268" s="27"/>
      <c r="Z268" s="27"/>
      <c r="AA268" s="27"/>
      <c r="AB268" s="27"/>
      <c r="AC268" s="27"/>
      <c r="AD268" s="26"/>
      <c r="AE268" s="9"/>
    </row>
    <row r="269" spans="1:31" ht="27.75" customHeight="1">
      <c r="A269" s="14">
        <v>261</v>
      </c>
      <c r="B269" s="300"/>
      <c r="C269" s="16"/>
      <c r="D269" s="257"/>
      <c r="E269" s="301"/>
      <c r="F269" s="303"/>
      <c r="G269" s="302"/>
      <c r="H269" s="18"/>
      <c r="I269" s="50"/>
      <c r="J269" s="50"/>
      <c r="K269" s="50"/>
      <c r="L269" s="50"/>
      <c r="M269" s="50"/>
      <c r="N269" s="50"/>
      <c r="O269" s="50"/>
      <c r="P269" s="50"/>
      <c r="Q269" s="57"/>
      <c r="R269" s="58"/>
      <c r="S269" s="58"/>
      <c r="T269" s="58"/>
      <c r="U269" s="58"/>
      <c r="V269" s="256"/>
      <c r="W269" s="59"/>
      <c r="X269" s="60"/>
      <c r="Y269" s="27"/>
      <c r="Z269" s="27"/>
      <c r="AA269" s="27"/>
      <c r="AB269" s="27"/>
      <c r="AC269" s="27"/>
      <c r="AD269" s="26"/>
      <c r="AE269" s="9"/>
    </row>
    <row r="270" spans="1:31" ht="27.75" customHeight="1">
      <c r="A270" s="14">
        <v>262</v>
      </c>
      <c r="B270" s="300"/>
      <c r="C270" s="16"/>
      <c r="D270" s="257"/>
      <c r="E270" s="301"/>
      <c r="F270" s="303"/>
      <c r="G270" s="302"/>
      <c r="H270" s="18"/>
      <c r="I270" s="50"/>
      <c r="J270" s="50"/>
      <c r="K270" s="50"/>
      <c r="L270" s="50"/>
      <c r="M270" s="50"/>
      <c r="N270" s="50"/>
      <c r="O270" s="50"/>
      <c r="P270" s="50"/>
      <c r="Q270" s="57"/>
      <c r="R270" s="58"/>
      <c r="S270" s="58"/>
      <c r="T270" s="58"/>
      <c r="U270" s="58"/>
      <c r="V270" s="256"/>
      <c r="W270" s="59"/>
      <c r="X270" s="60"/>
      <c r="Y270" s="27"/>
      <c r="Z270" s="27"/>
      <c r="AA270" s="27"/>
      <c r="AB270" s="27"/>
      <c r="AC270" s="27"/>
      <c r="AD270" s="26"/>
      <c r="AE270" s="9"/>
    </row>
    <row r="271" spans="1:31" ht="27.75" customHeight="1">
      <c r="A271" s="14">
        <v>263</v>
      </c>
      <c r="B271" s="300"/>
      <c r="C271" s="16"/>
      <c r="D271" s="257"/>
      <c r="E271" s="301"/>
      <c r="F271" s="303"/>
      <c r="G271" s="302"/>
      <c r="H271" s="18"/>
      <c r="I271" s="50"/>
      <c r="J271" s="50"/>
      <c r="K271" s="50"/>
      <c r="L271" s="50"/>
      <c r="M271" s="50"/>
      <c r="N271" s="50"/>
      <c r="O271" s="50"/>
      <c r="P271" s="50"/>
      <c r="Q271" s="57"/>
      <c r="R271" s="58"/>
      <c r="S271" s="58"/>
      <c r="T271" s="58"/>
      <c r="U271" s="58"/>
      <c r="V271" s="256"/>
      <c r="W271" s="59"/>
      <c r="X271" s="60"/>
      <c r="Y271" s="27"/>
      <c r="Z271" s="27"/>
      <c r="AA271" s="27"/>
      <c r="AB271" s="27"/>
      <c r="AC271" s="27"/>
      <c r="AD271" s="26"/>
      <c r="AE271" s="9"/>
    </row>
    <row r="272" spans="1:31" ht="27.75" customHeight="1">
      <c r="A272" s="14">
        <v>264</v>
      </c>
      <c r="B272" s="300"/>
      <c r="C272" s="16"/>
      <c r="D272" s="257"/>
      <c r="E272" s="301"/>
      <c r="F272" s="303"/>
      <c r="G272" s="302"/>
      <c r="H272" s="18"/>
      <c r="I272" s="50"/>
      <c r="J272" s="50"/>
      <c r="K272" s="50"/>
      <c r="L272" s="50"/>
      <c r="M272" s="50"/>
      <c r="N272" s="50"/>
      <c r="O272" s="50"/>
      <c r="P272" s="50"/>
      <c r="Q272" s="57"/>
      <c r="R272" s="58"/>
      <c r="S272" s="58"/>
      <c r="T272" s="58"/>
      <c r="U272" s="58"/>
      <c r="V272" s="256"/>
      <c r="W272" s="59"/>
      <c r="X272" s="60"/>
      <c r="Y272" s="27"/>
      <c r="Z272" s="27"/>
      <c r="AA272" s="27"/>
      <c r="AB272" s="27"/>
      <c r="AC272" s="27"/>
      <c r="AD272" s="26"/>
      <c r="AE272" s="9"/>
    </row>
    <row r="273" spans="1:31" ht="27.75" customHeight="1">
      <c r="A273" s="14">
        <v>265</v>
      </c>
      <c r="B273" s="300"/>
      <c r="C273" s="16"/>
      <c r="D273" s="257"/>
      <c r="E273" s="301"/>
      <c r="F273" s="303"/>
      <c r="G273" s="302"/>
      <c r="H273" s="18"/>
      <c r="I273" s="50"/>
      <c r="J273" s="50"/>
      <c r="K273" s="50"/>
      <c r="L273" s="50"/>
      <c r="M273" s="50"/>
      <c r="N273" s="50"/>
      <c r="O273" s="50"/>
      <c r="P273" s="50"/>
      <c r="Q273" s="57"/>
      <c r="R273" s="58"/>
      <c r="S273" s="58"/>
      <c r="T273" s="58"/>
      <c r="U273" s="58"/>
      <c r="V273" s="256"/>
      <c r="W273" s="59"/>
      <c r="X273" s="60"/>
      <c r="Y273" s="27"/>
      <c r="Z273" s="27"/>
      <c r="AA273" s="27"/>
      <c r="AB273" s="27"/>
      <c r="AC273" s="27"/>
      <c r="AD273" s="26"/>
      <c r="AE273" s="9"/>
    </row>
    <row r="274" spans="1:31" ht="27.75" customHeight="1">
      <c r="A274" s="14">
        <v>266</v>
      </c>
      <c r="B274" s="300"/>
      <c r="C274" s="16"/>
      <c r="D274" s="257"/>
      <c r="E274" s="301"/>
      <c r="F274" s="303"/>
      <c r="G274" s="302"/>
      <c r="H274" s="18"/>
      <c r="I274" s="50"/>
      <c r="J274" s="50"/>
      <c r="K274" s="50"/>
      <c r="L274" s="50"/>
      <c r="M274" s="50"/>
      <c r="N274" s="50"/>
      <c r="O274" s="50"/>
      <c r="P274" s="50"/>
      <c r="Q274" s="57"/>
      <c r="R274" s="58"/>
      <c r="S274" s="58"/>
      <c r="T274" s="58"/>
      <c r="U274" s="58"/>
      <c r="V274" s="256"/>
      <c r="W274" s="59"/>
      <c r="X274" s="60"/>
      <c r="Y274" s="27"/>
      <c r="Z274" s="27"/>
      <c r="AA274" s="27"/>
      <c r="AB274" s="27"/>
      <c r="AC274" s="27"/>
      <c r="AD274" s="26"/>
      <c r="AE274" s="9"/>
    </row>
    <row r="275" spans="1:31" ht="27.75" customHeight="1">
      <c r="A275" s="14">
        <v>267</v>
      </c>
      <c r="B275" s="300"/>
      <c r="C275" s="16"/>
      <c r="D275" s="257"/>
      <c r="E275" s="301"/>
      <c r="F275" s="303"/>
      <c r="G275" s="302"/>
      <c r="H275" s="18"/>
      <c r="I275" s="50"/>
      <c r="J275" s="50"/>
      <c r="K275" s="50"/>
      <c r="L275" s="50"/>
      <c r="M275" s="50"/>
      <c r="N275" s="50"/>
      <c r="O275" s="50"/>
      <c r="P275" s="50"/>
      <c r="Q275" s="57"/>
      <c r="R275" s="58"/>
      <c r="S275" s="58"/>
      <c r="T275" s="58"/>
      <c r="U275" s="58"/>
      <c r="V275" s="256"/>
      <c r="W275" s="59"/>
      <c r="X275" s="60"/>
      <c r="Y275" s="27"/>
      <c r="Z275" s="27"/>
      <c r="AA275" s="27"/>
      <c r="AB275" s="27"/>
      <c r="AC275" s="27"/>
      <c r="AD275" s="26"/>
      <c r="AE275" s="9"/>
    </row>
    <row r="276" spans="1:31" ht="27.75" customHeight="1">
      <c r="A276" s="14">
        <v>268</v>
      </c>
      <c r="B276" s="300"/>
      <c r="C276" s="16"/>
      <c r="D276" s="257"/>
      <c r="E276" s="301"/>
      <c r="F276" s="303"/>
      <c r="G276" s="302"/>
      <c r="H276" s="18"/>
      <c r="I276" s="50"/>
      <c r="J276" s="50"/>
      <c r="K276" s="50"/>
      <c r="L276" s="50"/>
      <c r="M276" s="50"/>
      <c r="N276" s="50"/>
      <c r="O276" s="50"/>
      <c r="P276" s="50"/>
      <c r="Q276" s="57"/>
      <c r="R276" s="58"/>
      <c r="S276" s="58"/>
      <c r="T276" s="58"/>
      <c r="U276" s="58"/>
      <c r="V276" s="256"/>
      <c r="W276" s="59"/>
      <c r="X276" s="60"/>
      <c r="Y276" s="27"/>
      <c r="Z276" s="27"/>
      <c r="AA276" s="27"/>
      <c r="AB276" s="27"/>
      <c r="AC276" s="27"/>
      <c r="AD276" s="26"/>
      <c r="AE276" s="9"/>
    </row>
    <row r="277" spans="1:31" ht="27.75" customHeight="1">
      <c r="A277" s="14">
        <v>269</v>
      </c>
      <c r="B277" s="300"/>
      <c r="C277" s="16"/>
      <c r="D277" s="257"/>
      <c r="E277" s="301"/>
      <c r="F277" s="303"/>
      <c r="G277" s="302"/>
      <c r="H277" s="18"/>
      <c r="I277" s="50"/>
      <c r="J277" s="50"/>
      <c r="K277" s="50"/>
      <c r="L277" s="50"/>
      <c r="M277" s="50"/>
      <c r="N277" s="50"/>
      <c r="O277" s="50"/>
      <c r="P277" s="50"/>
      <c r="Q277" s="57"/>
      <c r="R277" s="58"/>
      <c r="S277" s="58"/>
      <c r="T277" s="58"/>
      <c r="U277" s="58"/>
      <c r="V277" s="256"/>
      <c r="W277" s="59"/>
      <c r="X277" s="60"/>
      <c r="Y277" s="27"/>
      <c r="Z277" s="27"/>
      <c r="AA277" s="27"/>
      <c r="AB277" s="27"/>
      <c r="AC277" s="27"/>
      <c r="AD277" s="26"/>
      <c r="AE277" s="9"/>
    </row>
    <row r="278" spans="1:31" ht="27.75" customHeight="1">
      <c r="A278" s="14">
        <v>270</v>
      </c>
      <c r="B278" s="300"/>
      <c r="C278" s="16"/>
      <c r="D278" s="257"/>
      <c r="E278" s="301"/>
      <c r="F278" s="303"/>
      <c r="G278" s="302"/>
      <c r="H278" s="18"/>
      <c r="I278" s="50"/>
      <c r="J278" s="50"/>
      <c r="K278" s="50"/>
      <c r="L278" s="50"/>
      <c r="M278" s="50"/>
      <c r="N278" s="50"/>
      <c r="O278" s="50"/>
      <c r="P278" s="50"/>
      <c r="Q278" s="57"/>
      <c r="R278" s="58"/>
      <c r="S278" s="58"/>
      <c r="T278" s="58"/>
      <c r="U278" s="58"/>
      <c r="V278" s="256"/>
      <c r="W278" s="59"/>
      <c r="X278" s="60"/>
      <c r="Y278" s="27"/>
      <c r="Z278" s="27"/>
      <c r="AA278" s="27"/>
      <c r="AB278" s="27"/>
      <c r="AC278" s="27"/>
      <c r="AD278" s="26"/>
      <c r="AE278" s="9"/>
    </row>
    <row r="279" spans="1:31" ht="27.75" customHeight="1">
      <c r="A279" s="14">
        <v>271</v>
      </c>
      <c r="B279" s="300"/>
      <c r="C279" s="16"/>
      <c r="D279" s="257"/>
      <c r="E279" s="301"/>
      <c r="F279" s="303"/>
      <c r="G279" s="302"/>
      <c r="H279" s="18"/>
      <c r="I279" s="50"/>
      <c r="J279" s="50"/>
      <c r="K279" s="50"/>
      <c r="L279" s="50"/>
      <c r="M279" s="50"/>
      <c r="N279" s="50"/>
      <c r="O279" s="50"/>
      <c r="P279" s="50"/>
      <c r="Q279" s="57"/>
      <c r="R279" s="58"/>
      <c r="S279" s="58"/>
      <c r="T279" s="58"/>
      <c r="U279" s="58"/>
      <c r="V279" s="256"/>
      <c r="W279" s="59"/>
      <c r="X279" s="60"/>
      <c r="Y279" s="27"/>
      <c r="Z279" s="27"/>
      <c r="AA279" s="27"/>
      <c r="AB279" s="27"/>
      <c r="AC279" s="27"/>
      <c r="AD279" s="26"/>
      <c r="AE279" s="9"/>
    </row>
    <row r="280" spans="1:31" ht="27.75" customHeight="1">
      <c r="A280" s="14">
        <v>272</v>
      </c>
      <c r="B280" s="300"/>
      <c r="C280" s="16"/>
      <c r="D280" s="257"/>
      <c r="E280" s="301"/>
      <c r="F280" s="303"/>
      <c r="G280" s="302"/>
      <c r="H280" s="18"/>
      <c r="I280" s="50"/>
      <c r="J280" s="50"/>
      <c r="K280" s="50"/>
      <c r="L280" s="50"/>
      <c r="M280" s="50"/>
      <c r="N280" s="50"/>
      <c r="O280" s="50"/>
      <c r="P280" s="50"/>
      <c r="Q280" s="57"/>
      <c r="R280" s="58"/>
      <c r="S280" s="58"/>
      <c r="T280" s="58"/>
      <c r="U280" s="58"/>
      <c r="V280" s="256"/>
      <c r="W280" s="59"/>
      <c r="X280" s="60"/>
      <c r="Y280" s="27"/>
      <c r="Z280" s="27"/>
      <c r="AA280" s="27"/>
      <c r="AB280" s="27"/>
      <c r="AC280" s="27"/>
      <c r="AD280" s="26"/>
      <c r="AE280" s="9"/>
    </row>
    <row r="281" spans="1:31" ht="27.75" customHeight="1">
      <c r="A281" s="285">
        <v>273</v>
      </c>
      <c r="B281" s="300"/>
      <c r="C281" s="16"/>
      <c r="D281" s="257"/>
      <c r="E281" s="301"/>
      <c r="F281" s="303"/>
      <c r="G281" s="302"/>
      <c r="H281" s="18"/>
      <c r="I281" s="50"/>
      <c r="J281" s="50"/>
      <c r="K281" s="50"/>
      <c r="L281" s="50"/>
      <c r="M281" s="50"/>
      <c r="N281" s="50"/>
      <c r="O281" s="50"/>
      <c r="P281" s="50"/>
      <c r="Q281" s="57"/>
      <c r="R281" s="58"/>
      <c r="S281" s="58"/>
      <c r="T281" s="58"/>
      <c r="U281" s="58"/>
      <c r="V281" s="256"/>
      <c r="W281" s="59"/>
      <c r="X281" s="60"/>
      <c r="Y281" s="27"/>
      <c r="Z281" s="27"/>
      <c r="AA281" s="27"/>
      <c r="AB281" s="27"/>
      <c r="AC281" s="27"/>
      <c r="AD281" s="26"/>
      <c r="AE281" s="9"/>
    </row>
    <row r="282" spans="1:31" ht="27.75" customHeight="1">
      <c r="A282" s="14">
        <v>274</v>
      </c>
      <c r="B282" s="300"/>
      <c r="C282" s="16"/>
      <c r="D282" s="257"/>
      <c r="E282" s="301"/>
      <c r="F282" s="303"/>
      <c r="G282" s="302"/>
      <c r="H282" s="18"/>
      <c r="I282" s="50"/>
      <c r="J282" s="50"/>
      <c r="K282" s="50"/>
      <c r="L282" s="50"/>
      <c r="M282" s="50"/>
      <c r="N282" s="50"/>
      <c r="O282" s="50"/>
      <c r="P282" s="50"/>
      <c r="Q282" s="57"/>
      <c r="R282" s="58"/>
      <c r="S282" s="58"/>
      <c r="T282" s="58"/>
      <c r="U282" s="58"/>
      <c r="V282" s="256"/>
      <c r="W282" s="59"/>
      <c r="X282" s="60"/>
      <c r="Y282" s="27"/>
      <c r="Z282" s="27"/>
      <c r="AA282" s="27"/>
      <c r="AB282" s="27"/>
      <c r="AC282" s="27"/>
      <c r="AD282" s="26"/>
      <c r="AE282" s="9"/>
    </row>
    <row r="283" spans="1:31" ht="27.75" customHeight="1">
      <c r="A283" s="14">
        <v>275</v>
      </c>
      <c r="B283" s="300"/>
      <c r="C283" s="16"/>
      <c r="D283" s="257"/>
      <c r="E283" s="301"/>
      <c r="F283" s="303"/>
      <c r="G283" s="302"/>
      <c r="H283" s="18"/>
      <c r="I283" s="50"/>
      <c r="J283" s="50"/>
      <c r="K283" s="50"/>
      <c r="L283" s="50"/>
      <c r="M283" s="50"/>
      <c r="N283" s="50"/>
      <c r="O283" s="50"/>
      <c r="P283" s="50"/>
      <c r="Q283" s="57"/>
      <c r="R283" s="58"/>
      <c r="S283" s="58"/>
      <c r="T283" s="58"/>
      <c r="U283" s="58"/>
      <c r="V283" s="256"/>
      <c r="W283" s="59"/>
      <c r="X283" s="60"/>
      <c r="Y283" s="27"/>
      <c r="Z283" s="27"/>
      <c r="AA283" s="27"/>
      <c r="AB283" s="27"/>
      <c r="AC283" s="27"/>
      <c r="AD283" s="26"/>
      <c r="AE283" s="9"/>
    </row>
    <row r="284" spans="1:31" ht="27.75" customHeight="1">
      <c r="A284" s="14">
        <v>276</v>
      </c>
      <c r="B284" s="300"/>
      <c r="C284" s="16"/>
      <c r="D284" s="257"/>
      <c r="E284" s="301"/>
      <c r="F284" s="303"/>
      <c r="G284" s="302"/>
      <c r="H284" s="18"/>
      <c r="I284" s="50"/>
      <c r="J284" s="50"/>
      <c r="K284" s="50"/>
      <c r="L284" s="50"/>
      <c r="M284" s="50"/>
      <c r="N284" s="50"/>
      <c r="O284" s="50"/>
      <c r="P284" s="50"/>
      <c r="Q284" s="57"/>
      <c r="R284" s="58"/>
      <c r="S284" s="58"/>
      <c r="T284" s="58"/>
      <c r="U284" s="58"/>
      <c r="V284" s="256"/>
      <c r="W284" s="59"/>
      <c r="X284" s="60"/>
      <c r="Y284" s="27"/>
      <c r="Z284" s="27"/>
      <c r="AA284" s="27"/>
      <c r="AB284" s="27"/>
      <c r="AC284" s="27"/>
      <c r="AD284" s="26"/>
      <c r="AE284" s="9"/>
    </row>
    <row r="285" spans="1:31" ht="27.75" customHeight="1">
      <c r="A285" s="285">
        <v>277</v>
      </c>
      <c r="B285" s="300"/>
      <c r="C285" s="16"/>
      <c r="D285" s="257"/>
      <c r="E285" s="301"/>
      <c r="F285" s="303"/>
      <c r="G285" s="302"/>
      <c r="H285" s="18"/>
      <c r="I285" s="50"/>
      <c r="J285" s="50"/>
      <c r="K285" s="50"/>
      <c r="L285" s="50"/>
      <c r="M285" s="50"/>
      <c r="N285" s="50"/>
      <c r="O285" s="50"/>
      <c r="P285" s="50"/>
      <c r="Q285" s="57"/>
      <c r="R285" s="58"/>
      <c r="S285" s="58"/>
      <c r="T285" s="58"/>
      <c r="U285" s="58"/>
      <c r="V285" s="256"/>
      <c r="W285" s="59"/>
      <c r="X285" s="60"/>
      <c r="Y285" s="27"/>
      <c r="Z285" s="27"/>
      <c r="AA285" s="27"/>
      <c r="AB285" s="27"/>
      <c r="AC285" s="27"/>
      <c r="AD285" s="26"/>
      <c r="AE285" s="9"/>
    </row>
    <row r="286" spans="1:31" ht="27.75" customHeight="1">
      <c r="A286" s="14">
        <v>278</v>
      </c>
      <c r="B286" s="300"/>
      <c r="C286" s="16"/>
      <c r="D286" s="257"/>
      <c r="E286" s="301"/>
      <c r="F286" s="303"/>
      <c r="G286" s="302"/>
      <c r="H286" s="18"/>
      <c r="I286" s="50"/>
      <c r="J286" s="50"/>
      <c r="K286" s="50"/>
      <c r="L286" s="50"/>
      <c r="M286" s="50"/>
      <c r="N286" s="50"/>
      <c r="O286" s="50"/>
      <c r="P286" s="50"/>
      <c r="Q286" s="57"/>
      <c r="R286" s="58"/>
      <c r="S286" s="58"/>
      <c r="T286" s="58"/>
      <c r="U286" s="58"/>
      <c r="V286" s="256"/>
      <c r="W286" s="59"/>
      <c r="X286" s="60"/>
      <c r="Y286" s="27"/>
      <c r="Z286" s="27"/>
      <c r="AA286" s="27"/>
      <c r="AB286" s="27"/>
      <c r="AC286" s="27"/>
      <c r="AD286" s="26"/>
      <c r="AE286" s="9"/>
    </row>
    <row r="287" spans="1:31" ht="27.75" customHeight="1">
      <c r="A287" s="299"/>
      <c r="B287" s="61"/>
      <c r="C287" s="73"/>
      <c r="D287" s="61"/>
      <c r="E287" s="73"/>
      <c r="F287" s="75"/>
      <c r="G287" s="74">
        <f>SUM(I287:P287)</f>
        <v>0</v>
      </c>
      <c r="H287" s="21"/>
      <c r="I287" s="51">
        <f t="shared" ref="I287:P287" si="0">SUM(I9:I281)</f>
        <v>0</v>
      </c>
      <c r="J287" s="51">
        <f>SUM(J9:J286)</f>
        <v>0</v>
      </c>
      <c r="K287" s="51">
        <f t="shared" si="0"/>
        <v>0</v>
      </c>
      <c r="L287" s="51">
        <f t="shared" si="0"/>
        <v>0</v>
      </c>
      <c r="M287" s="51">
        <f t="shared" si="0"/>
        <v>0</v>
      </c>
      <c r="N287" s="51">
        <f t="shared" si="0"/>
        <v>0</v>
      </c>
      <c r="O287" s="51">
        <f t="shared" si="0"/>
        <v>0</v>
      </c>
      <c r="P287" s="51">
        <f t="shared" si="0"/>
        <v>0</v>
      </c>
      <c r="Q287" s="57"/>
      <c r="R287" s="58"/>
      <c r="S287" s="58"/>
      <c r="T287" s="58"/>
      <c r="U287" s="58"/>
      <c r="V287" s="61"/>
      <c r="W287" s="59"/>
      <c r="X287" s="60"/>
      <c r="Y287" s="27"/>
      <c r="Z287" s="27"/>
      <c r="AA287" s="27"/>
      <c r="AB287" s="27"/>
      <c r="AC287" s="27"/>
      <c r="AD287" s="26"/>
      <c r="AE287" s="9"/>
    </row>
    <row r="288" spans="1:31" ht="38.1" customHeight="1">
      <c r="A288" s="268" t="s">
        <v>394</v>
      </c>
      <c r="B288" s="269"/>
      <c r="C288" s="269"/>
      <c r="D288" s="269"/>
      <c r="E288" s="269"/>
      <c r="F288" s="269"/>
      <c r="G288" s="267"/>
      <c r="H288" s="267"/>
      <c r="I288" s="267"/>
      <c r="J288" s="267"/>
      <c r="K288" s="267"/>
      <c r="L288" s="267"/>
      <c r="M288" s="267"/>
      <c r="N288" s="267"/>
      <c r="O288" s="267"/>
      <c r="P288" s="270"/>
      <c r="Q288" s="271"/>
      <c r="R288" s="272"/>
      <c r="S288" s="501">
        <f>G326</f>
        <v>0</v>
      </c>
      <c r="T288" s="501"/>
      <c r="U288" s="502" t="s">
        <v>206</v>
      </c>
      <c r="V288" s="502"/>
      <c r="W288" s="260"/>
      <c r="X288" s="261"/>
    </row>
    <row r="289" spans="1:24" ht="34.5" customHeight="1">
      <c r="A289" s="266">
        <v>1</v>
      </c>
      <c r="B289" s="283"/>
      <c r="C289" s="262"/>
      <c r="D289" s="295"/>
      <c r="E289" s="293"/>
      <c r="F289" s="75"/>
      <c r="G289" s="294"/>
      <c r="H289" s="278"/>
      <c r="I289" s="279"/>
      <c r="J289" s="279"/>
      <c r="K289" s="279"/>
      <c r="L289" s="279"/>
      <c r="M289" s="279"/>
      <c r="N289" s="279"/>
      <c r="O289" s="279"/>
      <c r="P289" s="279"/>
      <c r="Q289" s="57"/>
      <c r="R289" s="82"/>
      <c r="S289" s="82"/>
      <c r="T289" s="82"/>
      <c r="U289" s="82"/>
      <c r="V289" s="275"/>
      <c r="W289" s="258"/>
      <c r="X289" s="259"/>
    </row>
    <row r="290" spans="1:24" ht="34.5" customHeight="1">
      <c r="A290" s="266">
        <v>2</v>
      </c>
      <c r="B290" s="283"/>
      <c r="C290" s="262"/>
      <c r="D290" s="295"/>
      <c r="E290" s="293"/>
      <c r="F290" s="75"/>
      <c r="G290" s="294"/>
      <c r="H290" s="263"/>
      <c r="I290" s="79"/>
      <c r="J290" s="79"/>
      <c r="K290" s="79"/>
      <c r="L290" s="79"/>
      <c r="M290" s="79"/>
      <c r="N290" s="79"/>
      <c r="O290" s="79"/>
      <c r="P290" s="79"/>
      <c r="Q290" s="57"/>
      <c r="R290" s="82"/>
      <c r="S290" s="82"/>
      <c r="T290" s="82"/>
      <c r="U290" s="82"/>
      <c r="V290" s="275"/>
      <c r="W290" s="83"/>
      <c r="X290" s="276"/>
    </row>
    <row r="291" spans="1:24" ht="34.5" customHeight="1">
      <c r="A291" s="266">
        <v>3</v>
      </c>
      <c r="B291" s="283"/>
      <c r="C291" s="262"/>
      <c r="D291" s="295"/>
      <c r="E291" s="293"/>
      <c r="F291" s="75"/>
      <c r="G291" s="294"/>
      <c r="H291" s="263"/>
      <c r="I291" s="79"/>
      <c r="J291" s="79"/>
      <c r="K291" s="79"/>
      <c r="L291" s="79"/>
      <c r="M291" s="79"/>
      <c r="N291" s="79"/>
      <c r="O291" s="79"/>
      <c r="P291" s="79"/>
      <c r="Q291" s="57"/>
      <c r="R291" s="82"/>
      <c r="S291" s="82"/>
      <c r="T291" s="82"/>
      <c r="U291" s="82"/>
      <c r="V291" s="275"/>
      <c r="W291" s="83"/>
      <c r="X291" s="276"/>
    </row>
    <row r="292" spans="1:24" ht="34.5" customHeight="1">
      <c r="A292" s="266">
        <v>4</v>
      </c>
      <c r="B292" s="283"/>
      <c r="C292" s="262"/>
      <c r="D292" s="295"/>
      <c r="E292" s="293"/>
      <c r="F292" s="75"/>
      <c r="G292" s="294"/>
      <c r="H292" s="263"/>
      <c r="I292" s="79"/>
      <c r="J292" s="79"/>
      <c r="K292" s="79"/>
      <c r="L292" s="79"/>
      <c r="M292" s="79"/>
      <c r="N292" s="79"/>
      <c r="O292" s="79"/>
      <c r="P292" s="79"/>
      <c r="Q292" s="57"/>
      <c r="R292" s="82"/>
      <c r="S292" s="82"/>
      <c r="T292" s="82"/>
      <c r="U292" s="82"/>
      <c r="V292" s="275"/>
      <c r="W292" s="83"/>
      <c r="X292" s="276"/>
    </row>
    <row r="293" spans="1:24" ht="34.5" customHeight="1">
      <c r="A293" s="266">
        <v>5</v>
      </c>
      <c r="B293" s="283"/>
      <c r="C293" s="262"/>
      <c r="D293" s="295"/>
      <c r="E293" s="293"/>
      <c r="F293" s="75"/>
      <c r="G293" s="294"/>
      <c r="H293" s="263"/>
      <c r="I293" s="79"/>
      <c r="J293" s="79"/>
      <c r="K293" s="79"/>
      <c r="L293" s="79"/>
      <c r="M293" s="79"/>
      <c r="N293" s="79"/>
      <c r="O293" s="79"/>
      <c r="P293" s="79"/>
      <c r="Q293" s="57"/>
      <c r="R293" s="82"/>
      <c r="S293" s="82"/>
      <c r="T293" s="82"/>
      <c r="U293" s="82"/>
      <c r="V293" s="275"/>
      <c r="W293" s="83"/>
      <c r="X293" s="276"/>
    </row>
    <row r="294" spans="1:24" ht="34.5" customHeight="1">
      <c r="A294" s="266">
        <v>6</v>
      </c>
      <c r="B294" s="283"/>
      <c r="C294" s="262"/>
      <c r="D294" s="295"/>
      <c r="E294" s="293"/>
      <c r="F294" s="75"/>
      <c r="G294" s="294"/>
      <c r="H294" s="263"/>
      <c r="I294" s="79"/>
      <c r="J294" s="79"/>
      <c r="K294" s="79"/>
      <c r="L294" s="79"/>
      <c r="M294" s="79"/>
      <c r="N294" s="79"/>
      <c r="O294" s="79"/>
      <c r="P294" s="79"/>
      <c r="Q294" s="57"/>
      <c r="R294" s="82"/>
      <c r="S294" s="82"/>
      <c r="T294" s="82"/>
      <c r="U294" s="82"/>
      <c r="V294" s="275"/>
      <c r="W294" s="83"/>
      <c r="X294" s="276"/>
    </row>
    <row r="295" spans="1:24" ht="34.5" customHeight="1">
      <c r="A295" s="266">
        <v>7</v>
      </c>
      <c r="B295" s="283"/>
      <c r="C295" s="262"/>
      <c r="D295" s="295"/>
      <c r="E295" s="293"/>
      <c r="F295" s="75"/>
      <c r="G295" s="294"/>
      <c r="H295" s="263"/>
      <c r="I295" s="79"/>
      <c r="J295" s="79"/>
      <c r="K295" s="79"/>
      <c r="L295" s="79"/>
      <c r="M295" s="79"/>
      <c r="N295" s="79"/>
      <c r="O295" s="79"/>
      <c r="P295" s="79"/>
      <c r="Q295" s="57"/>
      <c r="R295" s="82"/>
      <c r="S295" s="82"/>
      <c r="T295" s="82"/>
      <c r="U295" s="82"/>
      <c r="V295" s="275"/>
      <c r="W295" s="83"/>
      <c r="X295" s="276"/>
    </row>
    <row r="296" spans="1:24" ht="34.5" customHeight="1">
      <c r="A296" s="266">
        <v>8</v>
      </c>
      <c r="B296" s="283"/>
      <c r="C296" s="262"/>
      <c r="D296" s="295"/>
      <c r="E296" s="293"/>
      <c r="F296" s="75"/>
      <c r="G296" s="294"/>
      <c r="H296" s="263"/>
      <c r="I296" s="79"/>
      <c r="J296" s="79"/>
      <c r="K296" s="79"/>
      <c r="L296" s="79"/>
      <c r="M296" s="79"/>
      <c r="N296" s="79"/>
      <c r="O296" s="79"/>
      <c r="P296" s="79"/>
      <c r="Q296" s="57"/>
      <c r="R296" s="82"/>
      <c r="S296" s="82"/>
      <c r="T296" s="82"/>
      <c r="U296" s="82"/>
      <c r="V296" s="275"/>
      <c r="W296" s="83"/>
      <c r="X296" s="276"/>
    </row>
    <row r="297" spans="1:24" ht="34.5" customHeight="1">
      <c r="A297" s="266">
        <v>9</v>
      </c>
      <c r="B297" s="283"/>
      <c r="C297" s="262"/>
      <c r="D297" s="295"/>
      <c r="E297" s="293"/>
      <c r="F297" s="75"/>
      <c r="G297" s="294"/>
      <c r="H297" s="263"/>
      <c r="I297" s="79"/>
      <c r="J297" s="79"/>
      <c r="K297" s="79"/>
      <c r="L297" s="79"/>
      <c r="M297" s="79"/>
      <c r="N297" s="79"/>
      <c r="O297" s="79"/>
      <c r="P297" s="79"/>
      <c r="Q297" s="57"/>
      <c r="R297" s="82"/>
      <c r="S297" s="82"/>
      <c r="T297" s="82"/>
      <c r="U297" s="82"/>
      <c r="V297" s="275"/>
      <c r="W297" s="83"/>
      <c r="X297" s="276"/>
    </row>
    <row r="298" spans="1:24" ht="34.5" customHeight="1">
      <c r="A298" s="266">
        <v>10</v>
      </c>
      <c r="B298" s="283"/>
      <c r="C298" s="262"/>
      <c r="D298" s="295"/>
      <c r="E298" s="293"/>
      <c r="F298" s="75"/>
      <c r="G298" s="294"/>
      <c r="H298" s="263"/>
      <c r="I298" s="79"/>
      <c r="J298" s="79"/>
      <c r="K298" s="79"/>
      <c r="L298" s="79"/>
      <c r="M298" s="79"/>
      <c r="N298" s="79"/>
      <c r="O298" s="79"/>
      <c r="P298" s="79"/>
      <c r="Q298" s="57"/>
      <c r="R298" s="82"/>
      <c r="S298" s="82"/>
      <c r="T298" s="82"/>
      <c r="U298" s="82"/>
      <c r="V298" s="275"/>
      <c r="W298" s="83"/>
      <c r="X298" s="276"/>
    </row>
    <row r="299" spans="1:24" ht="34.5" customHeight="1">
      <c r="A299" s="266">
        <v>11</v>
      </c>
      <c r="B299" s="283"/>
      <c r="C299" s="262"/>
      <c r="D299" s="295"/>
      <c r="E299" s="293"/>
      <c r="F299" s="75"/>
      <c r="G299" s="294"/>
      <c r="H299" s="263"/>
      <c r="I299" s="79"/>
      <c r="J299" s="79"/>
      <c r="K299" s="79"/>
      <c r="L299" s="79"/>
      <c r="M299" s="79"/>
      <c r="N299" s="79"/>
      <c r="O299" s="79"/>
      <c r="P299" s="79"/>
      <c r="Q299" s="57"/>
      <c r="R299" s="82"/>
      <c r="S299" s="82"/>
      <c r="T299" s="82"/>
      <c r="U299" s="82"/>
      <c r="V299" s="275"/>
      <c r="W299" s="83"/>
      <c r="X299" s="276"/>
    </row>
    <row r="300" spans="1:24" ht="34.5" customHeight="1">
      <c r="A300" s="266">
        <v>12</v>
      </c>
      <c r="B300" s="283"/>
      <c r="C300" s="262"/>
      <c r="D300" s="295"/>
      <c r="E300" s="293"/>
      <c r="F300" s="75"/>
      <c r="G300" s="294"/>
      <c r="H300" s="263"/>
      <c r="I300" s="79"/>
      <c r="J300" s="79"/>
      <c r="K300" s="79"/>
      <c r="L300" s="79"/>
      <c r="M300" s="79"/>
      <c r="N300" s="79"/>
      <c r="O300" s="79"/>
      <c r="P300" s="79"/>
      <c r="Q300" s="57"/>
      <c r="R300" s="82"/>
      <c r="S300" s="82"/>
      <c r="T300" s="82"/>
      <c r="U300" s="82"/>
      <c r="V300" s="275"/>
      <c r="W300" s="83"/>
      <c r="X300" s="276"/>
    </row>
    <row r="301" spans="1:24" ht="34.5" customHeight="1">
      <c r="A301" s="266">
        <v>13</v>
      </c>
      <c r="B301" s="283"/>
      <c r="C301" s="262"/>
      <c r="D301" s="295"/>
      <c r="E301" s="293"/>
      <c r="F301" s="75"/>
      <c r="G301" s="294"/>
      <c r="H301" s="263"/>
      <c r="I301" s="79"/>
      <c r="J301" s="79"/>
      <c r="K301" s="79"/>
      <c r="L301" s="79"/>
      <c r="M301" s="79"/>
      <c r="N301" s="79"/>
      <c r="O301" s="79"/>
      <c r="P301" s="79"/>
      <c r="Q301" s="57"/>
      <c r="R301" s="82"/>
      <c r="S301" s="82"/>
      <c r="T301" s="82"/>
      <c r="U301" s="82"/>
      <c r="V301" s="275"/>
      <c r="W301" s="83"/>
      <c r="X301" s="276"/>
    </row>
    <row r="302" spans="1:24" ht="34.5" customHeight="1">
      <c r="A302" s="266">
        <v>14</v>
      </c>
      <c r="B302" s="283"/>
      <c r="C302" s="262"/>
      <c r="D302" s="295"/>
      <c r="E302" s="293"/>
      <c r="F302" s="75"/>
      <c r="G302" s="294"/>
      <c r="H302" s="263"/>
      <c r="I302" s="79"/>
      <c r="J302" s="79"/>
      <c r="K302" s="79"/>
      <c r="L302" s="79"/>
      <c r="M302" s="79"/>
      <c r="N302" s="79"/>
      <c r="O302" s="79"/>
      <c r="P302" s="79"/>
      <c r="Q302" s="57"/>
      <c r="R302" s="82"/>
      <c r="S302" s="82"/>
      <c r="T302" s="82"/>
      <c r="U302" s="82"/>
      <c r="V302" s="275"/>
      <c r="W302" s="83"/>
      <c r="X302" s="276"/>
    </row>
    <row r="303" spans="1:24" ht="34.5" customHeight="1">
      <c r="A303" s="266">
        <v>15</v>
      </c>
      <c r="B303" s="283"/>
      <c r="C303" s="262"/>
      <c r="D303" s="295"/>
      <c r="E303" s="293"/>
      <c r="F303" s="75"/>
      <c r="G303" s="294"/>
      <c r="H303" s="263"/>
      <c r="I303" s="79"/>
      <c r="J303" s="79"/>
      <c r="K303" s="79"/>
      <c r="L303" s="79"/>
      <c r="M303" s="79"/>
      <c r="N303" s="79"/>
      <c r="O303" s="79"/>
      <c r="P303" s="79"/>
      <c r="Q303" s="57"/>
      <c r="R303" s="82"/>
      <c r="S303" s="82"/>
      <c r="T303" s="82"/>
      <c r="U303" s="82"/>
      <c r="V303" s="275"/>
      <c r="W303" s="83"/>
      <c r="X303" s="276"/>
    </row>
    <row r="304" spans="1:24" ht="34.5" customHeight="1">
      <c r="A304" s="266">
        <v>16</v>
      </c>
      <c r="B304" s="283"/>
      <c r="C304" s="262"/>
      <c r="D304" s="295"/>
      <c r="E304" s="293"/>
      <c r="F304" s="75"/>
      <c r="G304" s="294"/>
      <c r="H304" s="263"/>
      <c r="I304" s="79"/>
      <c r="J304" s="79"/>
      <c r="K304" s="79"/>
      <c r="L304" s="79"/>
      <c r="M304" s="79"/>
      <c r="N304" s="79"/>
      <c r="O304" s="79"/>
      <c r="P304" s="79"/>
      <c r="Q304" s="57"/>
      <c r="R304" s="82"/>
      <c r="S304" s="82"/>
      <c r="T304" s="82"/>
      <c r="U304" s="82"/>
      <c r="V304" s="275"/>
      <c r="W304" s="83"/>
      <c r="X304" s="276"/>
    </row>
    <row r="305" spans="1:24" ht="34.5" customHeight="1">
      <c r="A305" s="266">
        <v>17</v>
      </c>
      <c r="B305" s="283"/>
      <c r="C305" s="262"/>
      <c r="D305" s="295"/>
      <c r="E305" s="293"/>
      <c r="F305" s="75"/>
      <c r="G305" s="294"/>
      <c r="H305" s="263"/>
      <c r="I305" s="79"/>
      <c r="J305" s="79"/>
      <c r="K305" s="79"/>
      <c r="L305" s="79"/>
      <c r="M305" s="79"/>
      <c r="N305" s="79"/>
      <c r="O305" s="79"/>
      <c r="P305" s="79"/>
      <c r="Q305" s="57"/>
      <c r="R305" s="82"/>
      <c r="S305" s="82"/>
      <c r="T305" s="82"/>
      <c r="U305" s="82"/>
      <c r="V305" s="275"/>
      <c r="W305" s="83"/>
      <c r="X305" s="276"/>
    </row>
    <row r="306" spans="1:24" ht="34.5" customHeight="1">
      <c r="A306" s="266">
        <v>18</v>
      </c>
      <c r="B306" s="283"/>
      <c r="C306" s="262"/>
      <c r="D306" s="295"/>
      <c r="E306" s="293"/>
      <c r="F306" s="75"/>
      <c r="G306" s="294"/>
      <c r="H306" s="263"/>
      <c r="I306" s="79"/>
      <c r="J306" s="79"/>
      <c r="K306" s="79"/>
      <c r="L306" s="79"/>
      <c r="M306" s="79"/>
      <c r="N306" s="79"/>
      <c r="O306" s="79"/>
      <c r="P306" s="79"/>
      <c r="Q306" s="57"/>
      <c r="R306" s="82"/>
      <c r="S306" s="82"/>
      <c r="T306" s="82"/>
      <c r="U306" s="82"/>
      <c r="V306" s="275"/>
      <c r="W306" s="83"/>
      <c r="X306" s="276"/>
    </row>
    <row r="307" spans="1:24" ht="34.5" customHeight="1">
      <c r="A307" s="266">
        <v>19</v>
      </c>
      <c r="B307" s="283"/>
      <c r="C307" s="262"/>
      <c r="D307" s="295"/>
      <c r="E307" s="293"/>
      <c r="F307" s="75"/>
      <c r="G307" s="294"/>
      <c r="H307" s="263"/>
      <c r="I307" s="79"/>
      <c r="J307" s="79"/>
      <c r="K307" s="79"/>
      <c r="L307" s="79"/>
      <c r="M307" s="79"/>
      <c r="N307" s="79"/>
      <c r="O307" s="79"/>
      <c r="P307" s="79"/>
      <c r="Q307" s="57"/>
      <c r="R307" s="82"/>
      <c r="S307" s="82"/>
      <c r="T307" s="82"/>
      <c r="U307" s="82"/>
      <c r="V307" s="275"/>
      <c r="W307" s="83"/>
      <c r="X307" s="276"/>
    </row>
    <row r="308" spans="1:24" ht="34.5" customHeight="1">
      <c r="A308" s="266">
        <v>20</v>
      </c>
      <c r="B308" s="283"/>
      <c r="C308" s="262"/>
      <c r="D308" s="295"/>
      <c r="E308" s="293"/>
      <c r="F308" s="75"/>
      <c r="G308" s="294"/>
      <c r="H308" s="263"/>
      <c r="I308" s="79"/>
      <c r="J308" s="79"/>
      <c r="K308" s="79"/>
      <c r="L308" s="79"/>
      <c r="M308" s="79"/>
      <c r="N308" s="79"/>
      <c r="O308" s="79"/>
      <c r="P308" s="79"/>
      <c r="Q308" s="57"/>
      <c r="R308" s="82"/>
      <c r="S308" s="82"/>
      <c r="T308" s="82"/>
      <c r="U308" s="82"/>
      <c r="V308" s="275"/>
      <c r="W308" s="83"/>
      <c r="X308" s="276"/>
    </row>
    <row r="309" spans="1:24" ht="34.5" customHeight="1">
      <c r="A309" s="266">
        <v>21</v>
      </c>
      <c r="B309" s="283"/>
      <c r="C309" s="262"/>
      <c r="D309" s="295"/>
      <c r="E309" s="293"/>
      <c r="F309" s="75"/>
      <c r="G309" s="294"/>
      <c r="H309" s="263"/>
      <c r="I309" s="79"/>
      <c r="J309" s="79"/>
      <c r="K309" s="79"/>
      <c r="L309" s="79"/>
      <c r="M309" s="79"/>
      <c r="N309" s="79"/>
      <c r="O309" s="79"/>
      <c r="P309" s="79"/>
      <c r="Q309" s="57"/>
      <c r="R309" s="82"/>
      <c r="S309" s="82"/>
      <c r="T309" s="82"/>
      <c r="U309" s="82"/>
      <c r="V309" s="275"/>
      <c r="W309" s="83"/>
      <c r="X309" s="276"/>
    </row>
    <row r="310" spans="1:24" ht="34.5" customHeight="1">
      <c r="A310" s="266">
        <v>22</v>
      </c>
      <c r="B310" s="283"/>
      <c r="C310" s="262"/>
      <c r="D310" s="295"/>
      <c r="E310" s="293"/>
      <c r="F310" s="75"/>
      <c r="G310" s="294"/>
      <c r="H310" s="263"/>
      <c r="I310" s="79"/>
      <c r="J310" s="79"/>
      <c r="K310" s="79"/>
      <c r="L310" s="79"/>
      <c r="M310" s="79"/>
      <c r="N310" s="79"/>
      <c r="O310" s="79"/>
      <c r="P310" s="79"/>
      <c r="Q310" s="57"/>
      <c r="R310" s="82"/>
      <c r="S310" s="82"/>
      <c r="T310" s="82"/>
      <c r="U310" s="82"/>
      <c r="V310" s="275"/>
      <c r="W310" s="83"/>
      <c r="X310" s="276"/>
    </row>
    <row r="311" spans="1:24" ht="34.5" customHeight="1">
      <c r="A311" s="266">
        <v>23</v>
      </c>
      <c r="B311" s="283"/>
      <c r="C311" s="262"/>
      <c r="D311" s="295"/>
      <c r="E311" s="293"/>
      <c r="F311" s="75"/>
      <c r="G311" s="294"/>
      <c r="H311" s="263"/>
      <c r="I311" s="79"/>
      <c r="J311" s="79"/>
      <c r="K311" s="79"/>
      <c r="L311" s="79"/>
      <c r="M311" s="79"/>
      <c r="N311" s="79"/>
      <c r="O311" s="79"/>
      <c r="P311" s="79"/>
      <c r="Q311" s="57"/>
      <c r="R311" s="82"/>
      <c r="S311" s="82"/>
      <c r="T311" s="82"/>
      <c r="U311" s="82"/>
      <c r="V311" s="275"/>
      <c r="W311" s="83"/>
      <c r="X311" s="276"/>
    </row>
    <row r="312" spans="1:24" ht="34.5" customHeight="1">
      <c r="A312" s="266">
        <v>24</v>
      </c>
      <c r="B312" s="283"/>
      <c r="C312" s="262"/>
      <c r="D312" s="295"/>
      <c r="E312" s="293"/>
      <c r="F312" s="75"/>
      <c r="G312" s="294"/>
      <c r="H312" s="263"/>
      <c r="I312" s="79"/>
      <c r="J312" s="79"/>
      <c r="K312" s="79"/>
      <c r="L312" s="79"/>
      <c r="M312" s="79"/>
      <c r="N312" s="79"/>
      <c r="O312" s="79"/>
      <c r="P312" s="79"/>
      <c r="Q312" s="57"/>
      <c r="R312" s="82"/>
      <c r="S312" s="82"/>
      <c r="T312" s="82"/>
      <c r="U312" s="82"/>
      <c r="V312" s="275"/>
      <c r="W312" s="83"/>
      <c r="X312" s="276"/>
    </row>
    <row r="313" spans="1:24" ht="34.5" customHeight="1">
      <c r="A313" s="266">
        <v>25</v>
      </c>
      <c r="B313" s="283"/>
      <c r="C313" s="262"/>
      <c r="D313" s="295"/>
      <c r="E313" s="293"/>
      <c r="F313" s="75"/>
      <c r="G313" s="294"/>
      <c r="H313" s="263"/>
      <c r="I313" s="79"/>
      <c r="J313" s="79"/>
      <c r="K313" s="79"/>
      <c r="L313" s="79"/>
      <c r="M313" s="79"/>
      <c r="N313" s="79"/>
      <c r="O313" s="79"/>
      <c r="P313" s="79"/>
      <c r="Q313" s="57"/>
      <c r="R313" s="82"/>
      <c r="S313" s="82"/>
      <c r="T313" s="82"/>
      <c r="U313" s="82"/>
      <c r="V313" s="275"/>
      <c r="W313" s="83"/>
      <c r="X313" s="276"/>
    </row>
    <row r="314" spans="1:24" ht="34.5" customHeight="1">
      <c r="A314" s="266">
        <v>26</v>
      </c>
      <c r="B314" s="283"/>
      <c r="C314" s="262"/>
      <c r="D314" s="295"/>
      <c r="E314" s="293"/>
      <c r="F314" s="75"/>
      <c r="G314" s="294"/>
      <c r="H314" s="263"/>
      <c r="I314" s="79"/>
      <c r="J314" s="79"/>
      <c r="K314" s="79"/>
      <c r="L314" s="79"/>
      <c r="M314" s="79"/>
      <c r="N314" s="79"/>
      <c r="O314" s="79"/>
      <c r="P314" s="79"/>
      <c r="Q314" s="57"/>
      <c r="R314" s="82"/>
      <c r="S314" s="82"/>
      <c r="T314" s="82"/>
      <c r="U314" s="82"/>
      <c r="V314" s="275"/>
      <c r="W314" s="83"/>
      <c r="X314" s="276"/>
    </row>
    <row r="315" spans="1:24" ht="34.5" customHeight="1">
      <c r="A315" s="266">
        <v>27</v>
      </c>
      <c r="B315" s="283"/>
      <c r="C315" s="262"/>
      <c r="D315" s="295"/>
      <c r="E315" s="293"/>
      <c r="F315" s="75"/>
      <c r="G315" s="294"/>
      <c r="H315" s="263"/>
      <c r="I315" s="79"/>
      <c r="J315" s="79"/>
      <c r="K315" s="79"/>
      <c r="L315" s="79"/>
      <c r="M315" s="79"/>
      <c r="N315" s="79"/>
      <c r="O315" s="79"/>
      <c r="P315" s="79"/>
      <c r="Q315" s="57"/>
      <c r="R315" s="82"/>
      <c r="S315" s="82"/>
      <c r="T315" s="82"/>
      <c r="U315" s="82"/>
      <c r="V315" s="275"/>
      <c r="W315" s="83"/>
      <c r="X315" s="276"/>
    </row>
    <row r="316" spans="1:24" ht="34.5" customHeight="1">
      <c r="A316" s="266">
        <v>28</v>
      </c>
      <c r="B316" s="283"/>
      <c r="C316" s="262"/>
      <c r="D316" s="295"/>
      <c r="E316" s="293"/>
      <c r="F316" s="75"/>
      <c r="G316" s="294"/>
      <c r="H316" s="263"/>
      <c r="I316" s="79"/>
      <c r="J316" s="79"/>
      <c r="K316" s="79"/>
      <c r="L316" s="79"/>
      <c r="M316" s="79"/>
      <c r="N316" s="79"/>
      <c r="O316" s="79"/>
      <c r="P316" s="79"/>
      <c r="Q316" s="57"/>
      <c r="R316" s="82"/>
      <c r="S316" s="82"/>
      <c r="T316" s="82"/>
      <c r="U316" s="82"/>
      <c r="V316" s="275"/>
      <c r="W316" s="83"/>
      <c r="X316" s="276"/>
    </row>
    <row r="317" spans="1:24" ht="34.5" customHeight="1">
      <c r="A317" s="266">
        <v>29</v>
      </c>
      <c r="B317" s="283"/>
      <c r="C317" s="262"/>
      <c r="D317" s="295"/>
      <c r="E317" s="293"/>
      <c r="F317" s="75"/>
      <c r="G317" s="294"/>
      <c r="H317" s="263"/>
      <c r="I317" s="79"/>
      <c r="J317" s="79"/>
      <c r="K317" s="79"/>
      <c r="L317" s="79"/>
      <c r="M317" s="79"/>
      <c r="N317" s="79"/>
      <c r="O317" s="79"/>
      <c r="P317" s="79"/>
      <c r="Q317" s="57"/>
      <c r="R317" s="82"/>
      <c r="S317" s="82"/>
      <c r="T317" s="82"/>
      <c r="U317" s="82"/>
      <c r="V317" s="275"/>
      <c r="W317" s="83"/>
      <c r="X317" s="276"/>
    </row>
    <row r="318" spans="1:24" ht="34.5" customHeight="1">
      <c r="A318" s="266">
        <v>30</v>
      </c>
      <c r="B318" s="283"/>
      <c r="C318" s="262"/>
      <c r="D318" s="295"/>
      <c r="E318" s="293"/>
      <c r="F318" s="75"/>
      <c r="G318" s="294"/>
      <c r="H318" s="263"/>
      <c r="I318" s="79"/>
      <c r="J318" s="79"/>
      <c r="K318" s="79"/>
      <c r="L318" s="79"/>
      <c r="M318" s="79"/>
      <c r="N318" s="79"/>
      <c r="O318" s="79"/>
      <c r="P318" s="79"/>
      <c r="Q318" s="57"/>
      <c r="R318" s="82"/>
      <c r="S318" s="82"/>
      <c r="T318" s="82"/>
      <c r="U318" s="82"/>
      <c r="V318" s="275"/>
      <c r="W318" s="83"/>
      <c r="X318" s="276"/>
    </row>
    <row r="319" spans="1:24" ht="34.5" customHeight="1">
      <c r="A319" s="266">
        <v>31</v>
      </c>
      <c r="B319" s="283"/>
      <c r="C319" s="262"/>
      <c r="D319" s="295"/>
      <c r="E319" s="293"/>
      <c r="F319" s="75"/>
      <c r="G319" s="294"/>
      <c r="H319" s="263"/>
      <c r="I319" s="79"/>
      <c r="J319" s="79"/>
      <c r="K319" s="79"/>
      <c r="L319" s="79"/>
      <c r="M319" s="79"/>
      <c r="N319" s="79"/>
      <c r="O319" s="79"/>
      <c r="P319" s="79"/>
      <c r="Q319" s="57"/>
      <c r="R319" s="82"/>
      <c r="S319" s="82"/>
      <c r="T319" s="82"/>
      <c r="U319" s="82"/>
      <c r="V319" s="275"/>
      <c r="W319" s="83"/>
      <c r="X319" s="276"/>
    </row>
    <row r="320" spans="1:24" ht="34.5" customHeight="1">
      <c r="A320" s="266">
        <v>32</v>
      </c>
      <c r="B320" s="283"/>
      <c r="C320" s="262"/>
      <c r="D320" s="295"/>
      <c r="E320" s="293"/>
      <c r="F320" s="75"/>
      <c r="G320" s="294"/>
      <c r="H320" s="263"/>
      <c r="I320" s="79"/>
      <c r="J320" s="79"/>
      <c r="K320" s="79"/>
      <c r="L320" s="79"/>
      <c r="M320" s="79"/>
      <c r="N320" s="79"/>
      <c r="O320" s="79"/>
      <c r="P320" s="79"/>
      <c r="Q320" s="57"/>
      <c r="R320" s="82"/>
      <c r="S320" s="82"/>
      <c r="T320" s="82"/>
      <c r="U320" s="82"/>
      <c r="V320" s="275"/>
      <c r="W320" s="83"/>
      <c r="X320" s="276"/>
    </row>
    <row r="321" spans="1:24" ht="34.5" customHeight="1">
      <c r="A321" s="266">
        <v>33</v>
      </c>
      <c r="B321" s="283"/>
      <c r="C321" s="262"/>
      <c r="D321" s="295"/>
      <c r="E321" s="293"/>
      <c r="F321" s="75"/>
      <c r="G321" s="294"/>
      <c r="H321" s="263"/>
      <c r="I321" s="79"/>
      <c r="J321" s="79"/>
      <c r="K321" s="79"/>
      <c r="L321" s="79"/>
      <c r="M321" s="79"/>
      <c r="N321" s="79"/>
      <c r="O321" s="79"/>
      <c r="P321" s="79"/>
      <c r="Q321" s="57"/>
      <c r="R321" s="82"/>
      <c r="S321" s="82"/>
      <c r="T321" s="82"/>
      <c r="U321" s="82"/>
      <c r="V321" s="275"/>
      <c r="W321" s="83"/>
      <c r="X321" s="276"/>
    </row>
    <row r="322" spans="1:24" ht="34.5" customHeight="1">
      <c r="A322" s="266">
        <v>34</v>
      </c>
      <c r="B322" s="283"/>
      <c r="C322" s="262"/>
      <c r="D322" s="295"/>
      <c r="E322" s="293"/>
      <c r="F322" s="75"/>
      <c r="G322" s="294"/>
      <c r="H322" s="263"/>
      <c r="I322" s="79"/>
      <c r="J322" s="79"/>
      <c r="K322" s="79"/>
      <c r="L322" s="79"/>
      <c r="M322" s="79"/>
      <c r="N322" s="79"/>
      <c r="O322" s="79"/>
      <c r="P322" s="79"/>
      <c r="Q322" s="57"/>
      <c r="R322" s="82"/>
      <c r="S322" s="82"/>
      <c r="T322" s="82"/>
      <c r="U322" s="82"/>
      <c r="V322" s="275"/>
      <c r="W322" s="83"/>
      <c r="X322" s="276"/>
    </row>
    <row r="323" spans="1:24" ht="34.5" customHeight="1">
      <c r="A323" s="266">
        <v>35</v>
      </c>
      <c r="B323" s="283"/>
      <c r="C323" s="262"/>
      <c r="D323" s="295"/>
      <c r="E323" s="293"/>
      <c r="F323" s="75"/>
      <c r="G323" s="294"/>
      <c r="H323" s="263"/>
      <c r="I323" s="79"/>
      <c r="J323" s="79"/>
      <c r="K323" s="79"/>
      <c r="L323" s="79"/>
      <c r="M323" s="79"/>
      <c r="N323" s="79"/>
      <c r="O323" s="79"/>
      <c r="P323" s="79"/>
      <c r="Q323" s="57"/>
      <c r="R323" s="82"/>
      <c r="S323" s="82"/>
      <c r="T323" s="82"/>
      <c r="U323" s="82"/>
      <c r="V323" s="275"/>
      <c r="W323" s="83"/>
      <c r="X323" s="276"/>
    </row>
    <row r="324" spans="1:24" ht="34.5" customHeight="1">
      <c r="A324" s="266">
        <v>36</v>
      </c>
      <c r="B324" s="283"/>
      <c r="C324" s="262"/>
      <c r="D324" s="295"/>
      <c r="E324" s="293"/>
      <c r="F324" s="75"/>
      <c r="G324" s="294"/>
      <c r="H324" s="263"/>
      <c r="I324" s="79"/>
      <c r="J324" s="79"/>
      <c r="K324" s="79"/>
      <c r="L324" s="79"/>
      <c r="M324" s="79"/>
      <c r="N324" s="79"/>
      <c r="O324" s="79"/>
      <c r="P324" s="79"/>
      <c r="Q324" s="57"/>
      <c r="R324" s="82"/>
      <c r="S324" s="82"/>
      <c r="T324" s="82"/>
      <c r="U324" s="82"/>
      <c r="V324" s="275"/>
      <c r="W324" s="83"/>
      <c r="X324" s="276"/>
    </row>
    <row r="325" spans="1:24" ht="51" customHeight="1">
      <c r="A325" s="266">
        <v>37</v>
      </c>
      <c r="B325" s="283"/>
      <c r="C325" s="262"/>
      <c r="D325" s="295"/>
      <c r="E325" s="293"/>
      <c r="F325" s="75"/>
      <c r="G325" s="294"/>
      <c r="H325" s="263"/>
      <c r="I325" s="79"/>
      <c r="J325" s="79"/>
      <c r="K325" s="79"/>
      <c r="L325" s="79"/>
      <c r="M325" s="79"/>
      <c r="N325" s="79"/>
      <c r="O325" s="79"/>
      <c r="P325" s="79"/>
      <c r="Q325" s="57"/>
      <c r="R325" s="82"/>
      <c r="S325" s="82"/>
      <c r="T325" s="82"/>
      <c r="U325" s="82"/>
      <c r="V325" s="275"/>
      <c r="W325" s="83"/>
      <c r="X325" s="276"/>
    </row>
    <row r="326" spans="1:24" ht="27.75" customHeight="1">
      <c r="A326" s="14"/>
      <c r="B326" s="19"/>
      <c r="C326" s="20"/>
      <c r="D326" s="19"/>
      <c r="E326" s="20"/>
      <c r="F326" s="17"/>
      <c r="G326" s="21">
        <f>SUM(I326:P326)</f>
        <v>0</v>
      </c>
      <c r="H326" s="21"/>
      <c r="I326" s="51">
        <f t="shared" ref="I326:P326" si="1">SUM(I289:I325)</f>
        <v>0</v>
      </c>
      <c r="J326" s="51">
        <f t="shared" si="1"/>
        <v>0</v>
      </c>
      <c r="K326" s="51">
        <f t="shared" si="1"/>
        <v>0</v>
      </c>
      <c r="L326" s="51">
        <f t="shared" si="1"/>
        <v>0</v>
      </c>
      <c r="M326" s="51">
        <f t="shared" si="1"/>
        <v>0</v>
      </c>
      <c r="N326" s="51">
        <f t="shared" si="1"/>
        <v>0</v>
      </c>
      <c r="O326" s="51">
        <f t="shared" si="1"/>
        <v>0</v>
      </c>
      <c r="P326" s="51">
        <f t="shared" si="1"/>
        <v>0</v>
      </c>
      <c r="Q326" s="57"/>
      <c r="R326" s="58"/>
      <c r="S326" s="58"/>
      <c r="T326" s="58"/>
      <c r="U326" s="58"/>
      <c r="V326" s="254"/>
      <c r="W326" s="59"/>
      <c r="X326" s="60"/>
    </row>
    <row r="327" spans="1:24" ht="27.75" customHeight="1">
      <c r="A327" s="268" t="s">
        <v>375</v>
      </c>
      <c r="B327" s="269"/>
      <c r="C327" s="269"/>
      <c r="D327" s="269"/>
      <c r="E327" s="269"/>
      <c r="F327" s="269"/>
      <c r="G327" s="267"/>
      <c r="H327" s="267"/>
      <c r="I327" s="267"/>
      <c r="J327" s="267"/>
      <c r="K327" s="267"/>
      <c r="L327" s="267"/>
      <c r="M327" s="267"/>
      <c r="N327" s="267"/>
      <c r="O327" s="267"/>
      <c r="P327" s="270"/>
      <c r="Q327" s="271"/>
      <c r="R327" s="272"/>
      <c r="S327" s="501">
        <f>G349</f>
        <v>0</v>
      </c>
      <c r="T327" s="501"/>
      <c r="U327" s="502" t="s">
        <v>206</v>
      </c>
      <c r="V327" s="502"/>
      <c r="W327" s="260"/>
      <c r="X327" s="261"/>
    </row>
    <row r="328" spans="1:24" ht="27.75" customHeight="1">
      <c r="A328" s="266">
        <v>1</v>
      </c>
      <c r="B328" s="296"/>
      <c r="C328" s="16"/>
      <c r="D328" s="15"/>
      <c r="E328" s="255"/>
      <c r="F328" s="17"/>
      <c r="G328" s="297"/>
      <c r="H328" s="278"/>
      <c r="I328" s="279"/>
      <c r="J328" s="279"/>
      <c r="K328" s="279"/>
      <c r="L328" s="279"/>
      <c r="M328" s="279"/>
      <c r="N328" s="279"/>
      <c r="O328" s="279"/>
      <c r="P328" s="279"/>
      <c r="Q328" s="280"/>
      <c r="R328" s="281"/>
      <c r="S328" s="281"/>
      <c r="T328" s="281"/>
      <c r="U328" s="281"/>
      <c r="V328" s="277"/>
      <c r="W328" s="258"/>
      <c r="X328" s="259"/>
    </row>
    <row r="329" spans="1:24" ht="27.75" customHeight="1">
      <c r="A329" s="266">
        <v>2</v>
      </c>
      <c r="B329" s="296"/>
      <c r="C329" s="16"/>
      <c r="D329" s="15"/>
      <c r="E329" s="255"/>
      <c r="F329" s="17"/>
      <c r="G329" s="297"/>
      <c r="H329" s="278"/>
      <c r="I329" s="79"/>
      <c r="J329" s="279"/>
      <c r="K329" s="79"/>
      <c r="L329" s="79"/>
      <c r="M329" s="79"/>
      <c r="N329" s="79"/>
      <c r="O329" s="79"/>
      <c r="P329" s="79"/>
      <c r="Q329" s="57"/>
      <c r="R329" s="82"/>
      <c r="S329" s="82"/>
      <c r="T329" s="281"/>
      <c r="U329" s="82"/>
      <c r="V329" s="277"/>
      <c r="W329" s="83"/>
      <c r="X329" s="276"/>
    </row>
    <row r="330" spans="1:24" ht="27.75" customHeight="1">
      <c r="A330" s="266">
        <v>3</v>
      </c>
      <c r="B330" s="296"/>
      <c r="C330" s="16"/>
      <c r="D330" s="15"/>
      <c r="E330" s="255"/>
      <c r="F330" s="17"/>
      <c r="G330" s="297"/>
      <c r="H330" s="278"/>
      <c r="I330" s="79"/>
      <c r="J330" s="279"/>
      <c r="K330" s="79"/>
      <c r="L330" s="79"/>
      <c r="M330" s="79"/>
      <c r="N330" s="79"/>
      <c r="O330" s="79"/>
      <c r="P330" s="79"/>
      <c r="Q330" s="57"/>
      <c r="R330" s="82"/>
      <c r="S330" s="82"/>
      <c r="T330" s="281"/>
      <c r="U330" s="82"/>
      <c r="V330" s="277"/>
      <c r="W330" s="83"/>
      <c r="X330" s="276"/>
    </row>
    <row r="331" spans="1:24" ht="27.75" customHeight="1">
      <c r="A331" s="266">
        <v>4</v>
      </c>
      <c r="B331" s="296"/>
      <c r="C331" s="16"/>
      <c r="D331" s="15"/>
      <c r="E331" s="255"/>
      <c r="F331" s="17"/>
      <c r="G331" s="297"/>
      <c r="H331" s="278"/>
      <c r="I331" s="79"/>
      <c r="J331" s="279"/>
      <c r="K331" s="79"/>
      <c r="L331" s="79"/>
      <c r="M331" s="79"/>
      <c r="N331" s="79"/>
      <c r="O331" s="79"/>
      <c r="P331" s="79"/>
      <c r="Q331" s="57"/>
      <c r="R331" s="82"/>
      <c r="S331" s="82"/>
      <c r="T331" s="281"/>
      <c r="U331" s="82"/>
      <c r="V331" s="277"/>
      <c r="W331" s="83"/>
      <c r="X331" s="276"/>
    </row>
    <row r="332" spans="1:24" ht="27.75" customHeight="1">
      <c r="A332" s="266">
        <v>5</v>
      </c>
      <c r="B332" s="296"/>
      <c r="C332" s="16"/>
      <c r="D332" s="15"/>
      <c r="E332" s="255"/>
      <c r="F332" s="17"/>
      <c r="G332" s="297"/>
      <c r="H332" s="278"/>
      <c r="I332" s="79"/>
      <c r="J332" s="279"/>
      <c r="K332" s="79"/>
      <c r="L332" s="79"/>
      <c r="M332" s="79"/>
      <c r="N332" s="79"/>
      <c r="O332" s="79"/>
      <c r="P332" s="79"/>
      <c r="Q332" s="57"/>
      <c r="R332" s="82"/>
      <c r="S332" s="82"/>
      <c r="T332" s="281"/>
      <c r="U332" s="82"/>
      <c r="V332" s="277"/>
      <c r="W332" s="83"/>
      <c r="X332" s="276"/>
    </row>
    <row r="333" spans="1:24" ht="27.75" customHeight="1">
      <c r="A333" s="266">
        <v>6</v>
      </c>
      <c r="B333" s="296"/>
      <c r="C333" s="16"/>
      <c r="D333" s="15"/>
      <c r="E333" s="255"/>
      <c r="F333" s="17"/>
      <c r="G333" s="297"/>
      <c r="H333" s="278"/>
      <c r="I333" s="79"/>
      <c r="J333" s="279"/>
      <c r="K333" s="79"/>
      <c r="L333" s="79"/>
      <c r="M333" s="79"/>
      <c r="N333" s="79"/>
      <c r="O333" s="79"/>
      <c r="P333" s="79"/>
      <c r="Q333" s="57"/>
      <c r="R333" s="82"/>
      <c r="S333" s="82"/>
      <c r="T333" s="281"/>
      <c r="U333" s="82"/>
      <c r="V333" s="277"/>
      <c r="W333" s="83"/>
      <c r="X333" s="276"/>
    </row>
    <row r="334" spans="1:24" ht="27.75" customHeight="1">
      <c r="A334" s="266">
        <v>7</v>
      </c>
      <c r="B334" s="296"/>
      <c r="C334" s="16"/>
      <c r="D334" s="15"/>
      <c r="E334" s="255"/>
      <c r="F334" s="17"/>
      <c r="G334" s="297"/>
      <c r="H334" s="278"/>
      <c r="I334" s="79"/>
      <c r="J334" s="279"/>
      <c r="K334" s="79"/>
      <c r="L334" s="79"/>
      <c r="M334" s="79"/>
      <c r="N334" s="79"/>
      <c r="O334" s="79"/>
      <c r="P334" s="79"/>
      <c r="Q334" s="57"/>
      <c r="R334" s="82"/>
      <c r="S334" s="82"/>
      <c r="T334" s="281"/>
      <c r="U334" s="82"/>
      <c r="V334" s="277"/>
      <c r="W334" s="83"/>
      <c r="X334" s="276"/>
    </row>
    <row r="335" spans="1:24" ht="27.75" customHeight="1">
      <c r="A335" s="266">
        <v>8</v>
      </c>
      <c r="B335" s="296"/>
      <c r="C335" s="16"/>
      <c r="D335" s="15"/>
      <c r="E335" s="255"/>
      <c r="F335" s="17"/>
      <c r="G335" s="297"/>
      <c r="H335" s="278"/>
      <c r="I335" s="79"/>
      <c r="J335" s="279"/>
      <c r="K335" s="79"/>
      <c r="L335" s="79"/>
      <c r="M335" s="79"/>
      <c r="N335" s="79"/>
      <c r="O335" s="79"/>
      <c r="P335" s="284"/>
      <c r="Q335" s="57"/>
      <c r="R335" s="82"/>
      <c r="S335" s="82"/>
      <c r="T335" s="281"/>
      <c r="U335" s="82"/>
      <c r="V335" s="277"/>
      <c r="W335" s="264"/>
      <c r="X335" s="265"/>
    </row>
    <row r="336" spans="1:24" ht="45.6" customHeight="1">
      <c r="A336" s="266">
        <v>9</v>
      </c>
      <c r="B336" s="296"/>
      <c r="C336" s="16"/>
      <c r="D336" s="15"/>
      <c r="E336" s="255"/>
      <c r="F336" s="17"/>
      <c r="G336" s="297"/>
      <c r="H336" s="278"/>
      <c r="I336" s="79"/>
      <c r="J336" s="279"/>
      <c r="K336" s="79"/>
      <c r="L336" s="79"/>
      <c r="M336" s="79"/>
      <c r="N336" s="79"/>
      <c r="O336" s="79"/>
      <c r="P336" s="79"/>
      <c r="Q336" s="57"/>
      <c r="R336" s="82"/>
      <c r="S336" s="82"/>
      <c r="T336" s="281"/>
      <c r="U336" s="82"/>
      <c r="V336" s="277"/>
      <c r="W336" s="83"/>
      <c r="X336" s="84"/>
    </row>
    <row r="337" spans="1:24" ht="42" customHeight="1">
      <c r="A337" s="266">
        <v>10</v>
      </c>
      <c r="B337" s="296"/>
      <c r="C337" s="16"/>
      <c r="D337" s="15"/>
      <c r="E337" s="255"/>
      <c r="F337" s="17"/>
      <c r="G337" s="297"/>
      <c r="H337" s="278"/>
      <c r="I337" s="79"/>
      <c r="J337" s="279"/>
      <c r="K337" s="79"/>
      <c r="L337" s="79"/>
      <c r="M337" s="79"/>
      <c r="N337" s="79"/>
      <c r="O337" s="79"/>
      <c r="P337" s="79"/>
      <c r="Q337" s="57"/>
      <c r="R337" s="82"/>
      <c r="S337" s="82"/>
      <c r="T337" s="281"/>
      <c r="U337" s="82"/>
      <c r="V337" s="277"/>
      <c r="W337" s="83"/>
      <c r="X337" s="84"/>
    </row>
    <row r="338" spans="1:24" ht="37.5" customHeight="1">
      <c r="A338" s="266">
        <v>11</v>
      </c>
      <c r="B338" s="296"/>
      <c r="C338" s="16"/>
      <c r="D338" s="15"/>
      <c r="E338" s="255"/>
      <c r="F338" s="17"/>
      <c r="G338" s="297"/>
      <c r="H338" s="278"/>
      <c r="I338" s="79"/>
      <c r="J338" s="279"/>
      <c r="K338" s="79"/>
      <c r="L338" s="79"/>
      <c r="M338" s="79"/>
      <c r="N338" s="79"/>
      <c r="O338" s="79"/>
      <c r="P338" s="79"/>
      <c r="Q338" s="57"/>
      <c r="R338" s="82"/>
      <c r="S338" s="82"/>
      <c r="T338" s="281"/>
      <c r="U338" s="82"/>
      <c r="V338" s="277"/>
      <c r="W338" s="83"/>
      <c r="X338" s="84"/>
    </row>
    <row r="339" spans="1:24" ht="35.450000000000003" customHeight="1">
      <c r="A339" s="266">
        <v>12</v>
      </c>
      <c r="B339" s="296"/>
      <c r="C339" s="16"/>
      <c r="D339" s="15"/>
      <c r="E339" s="255"/>
      <c r="F339" s="17"/>
      <c r="G339" s="297"/>
      <c r="H339" s="278"/>
      <c r="I339" s="79"/>
      <c r="J339" s="279"/>
      <c r="K339" s="79"/>
      <c r="L339" s="79"/>
      <c r="M339" s="79"/>
      <c r="N339" s="79"/>
      <c r="O339" s="79"/>
      <c r="P339" s="79"/>
      <c r="Q339" s="57"/>
      <c r="R339" s="82"/>
      <c r="S339" s="82"/>
      <c r="T339" s="281"/>
      <c r="U339" s="82"/>
      <c r="V339" s="277"/>
      <c r="W339" s="83"/>
      <c r="X339" s="84"/>
    </row>
    <row r="340" spans="1:24" ht="36.6" customHeight="1">
      <c r="A340" s="266">
        <v>13</v>
      </c>
      <c r="B340" s="296"/>
      <c r="C340" s="16"/>
      <c r="D340" s="15"/>
      <c r="E340" s="255"/>
      <c r="F340" s="17"/>
      <c r="G340" s="297"/>
      <c r="H340" s="278"/>
      <c r="I340" s="79"/>
      <c r="J340" s="279"/>
      <c r="K340" s="79"/>
      <c r="L340" s="79"/>
      <c r="M340" s="79"/>
      <c r="N340" s="79"/>
      <c r="O340" s="79"/>
      <c r="P340" s="79"/>
      <c r="Q340" s="57"/>
      <c r="R340" s="82"/>
      <c r="S340" s="82"/>
      <c r="T340" s="281"/>
      <c r="U340" s="82"/>
      <c r="V340" s="277"/>
      <c r="W340" s="83"/>
      <c r="X340" s="84"/>
    </row>
    <row r="341" spans="1:24" ht="41.1" customHeight="1">
      <c r="A341" s="266">
        <v>14</v>
      </c>
      <c r="B341" s="296"/>
      <c r="C341" s="16"/>
      <c r="D341" s="15"/>
      <c r="E341" s="255"/>
      <c r="F341" s="17"/>
      <c r="G341" s="297"/>
      <c r="H341" s="278"/>
      <c r="I341" s="79"/>
      <c r="J341" s="279"/>
      <c r="K341" s="79"/>
      <c r="L341" s="79"/>
      <c r="M341" s="79"/>
      <c r="N341" s="79"/>
      <c r="O341" s="79"/>
      <c r="P341" s="79"/>
      <c r="Q341" s="57"/>
      <c r="R341" s="82"/>
      <c r="S341" s="82"/>
      <c r="T341" s="281"/>
      <c r="U341" s="82"/>
      <c r="V341" s="277"/>
      <c r="W341" s="83"/>
      <c r="X341" s="84"/>
    </row>
    <row r="342" spans="1:24" ht="51.95" customHeight="1">
      <c r="A342" s="266">
        <v>15</v>
      </c>
      <c r="B342" s="296"/>
      <c r="C342" s="16"/>
      <c r="D342" s="15"/>
      <c r="E342" s="255"/>
      <c r="F342" s="17"/>
      <c r="G342" s="297"/>
      <c r="H342" s="278"/>
      <c r="I342" s="79"/>
      <c r="J342" s="279"/>
      <c r="K342" s="79"/>
      <c r="L342" s="79"/>
      <c r="M342" s="79"/>
      <c r="N342" s="79"/>
      <c r="O342" s="79"/>
      <c r="P342" s="79"/>
      <c r="Q342" s="57"/>
      <c r="R342" s="82"/>
      <c r="S342" s="82"/>
      <c r="T342" s="281"/>
      <c r="U342" s="82"/>
      <c r="V342" s="277"/>
      <c r="W342" s="83"/>
      <c r="X342" s="84"/>
    </row>
    <row r="343" spans="1:24" ht="27.75" customHeight="1">
      <c r="A343" s="266">
        <v>16</v>
      </c>
      <c r="B343" s="296"/>
      <c r="C343" s="16"/>
      <c r="D343" s="15"/>
      <c r="E343" s="255"/>
      <c r="F343" s="17"/>
      <c r="G343" s="297"/>
      <c r="H343" s="278"/>
      <c r="I343" s="79"/>
      <c r="J343" s="279"/>
      <c r="K343" s="79"/>
      <c r="L343" s="79"/>
      <c r="M343" s="79"/>
      <c r="N343" s="79"/>
      <c r="O343" s="79"/>
      <c r="P343" s="79"/>
      <c r="Q343" s="57"/>
      <c r="R343" s="82"/>
      <c r="S343" s="82"/>
      <c r="T343" s="281"/>
      <c r="U343" s="82"/>
      <c r="V343" s="277"/>
      <c r="W343" s="83"/>
      <c r="X343" s="84"/>
    </row>
    <row r="344" spans="1:24" ht="36.6" customHeight="1">
      <c r="A344" s="266">
        <v>17</v>
      </c>
      <c r="B344" s="296"/>
      <c r="C344" s="16"/>
      <c r="D344" s="15"/>
      <c r="E344" s="255"/>
      <c r="F344" s="17"/>
      <c r="G344" s="297"/>
      <c r="H344" s="278"/>
      <c r="I344" s="79"/>
      <c r="J344" s="279"/>
      <c r="K344" s="79"/>
      <c r="L344" s="79"/>
      <c r="M344" s="79"/>
      <c r="N344" s="79"/>
      <c r="O344" s="79"/>
      <c r="P344" s="79"/>
      <c r="Q344" s="57"/>
      <c r="R344" s="82"/>
      <c r="S344" s="82"/>
      <c r="T344" s="281"/>
      <c r="U344" s="82"/>
      <c r="V344" s="277"/>
      <c r="W344" s="83"/>
      <c r="X344" s="84"/>
    </row>
    <row r="345" spans="1:24" ht="41.1" customHeight="1">
      <c r="A345" s="266">
        <v>18</v>
      </c>
      <c r="B345" s="296"/>
      <c r="C345" s="16"/>
      <c r="D345" s="15"/>
      <c r="E345" s="255"/>
      <c r="F345" s="17"/>
      <c r="G345" s="297"/>
      <c r="H345" s="278"/>
      <c r="I345" s="79"/>
      <c r="J345" s="279"/>
      <c r="K345" s="79"/>
      <c r="L345" s="79"/>
      <c r="M345" s="79"/>
      <c r="N345" s="79"/>
      <c r="O345" s="79"/>
      <c r="P345" s="79"/>
      <c r="Q345" s="57"/>
      <c r="R345" s="82"/>
      <c r="S345" s="82"/>
      <c r="T345" s="281"/>
      <c r="U345" s="82"/>
      <c r="V345" s="277"/>
      <c r="W345" s="83"/>
      <c r="X345" s="84"/>
    </row>
    <row r="346" spans="1:24" ht="27.75" customHeight="1">
      <c r="A346" s="266">
        <v>19</v>
      </c>
      <c r="B346" s="296"/>
      <c r="C346" s="16"/>
      <c r="D346" s="15"/>
      <c r="E346" s="255"/>
      <c r="F346" s="17"/>
      <c r="G346" s="297"/>
      <c r="H346" s="278"/>
      <c r="I346" s="79"/>
      <c r="J346" s="279"/>
      <c r="K346" s="79"/>
      <c r="L346" s="79"/>
      <c r="M346" s="79"/>
      <c r="N346" s="79"/>
      <c r="O346" s="79"/>
      <c r="P346" s="79"/>
      <c r="Q346" s="57"/>
      <c r="R346" s="82"/>
      <c r="S346" s="82"/>
      <c r="T346" s="281"/>
      <c r="U346" s="82"/>
      <c r="V346" s="277"/>
      <c r="W346" s="83"/>
      <c r="X346" s="84"/>
    </row>
    <row r="347" spans="1:24" ht="27.75" customHeight="1">
      <c r="A347" s="266">
        <v>20</v>
      </c>
      <c r="B347" s="296"/>
      <c r="C347" s="16"/>
      <c r="D347" s="15"/>
      <c r="E347" s="255"/>
      <c r="F347" s="17"/>
      <c r="G347" s="297"/>
      <c r="H347" s="278"/>
      <c r="I347" s="79"/>
      <c r="J347" s="279"/>
      <c r="K347" s="79"/>
      <c r="L347" s="79"/>
      <c r="M347" s="79"/>
      <c r="N347" s="79"/>
      <c r="O347" s="79"/>
      <c r="P347" s="79"/>
      <c r="Q347" s="57"/>
      <c r="R347" s="82"/>
      <c r="S347" s="82"/>
      <c r="T347" s="281"/>
      <c r="U347" s="82"/>
      <c r="V347" s="277"/>
      <c r="W347" s="83"/>
      <c r="X347" s="84"/>
    </row>
    <row r="348" spans="1:24" ht="27.75" customHeight="1">
      <c r="A348" s="266">
        <v>21</v>
      </c>
      <c r="B348" s="296"/>
      <c r="C348" s="16"/>
      <c r="D348" s="15"/>
      <c r="E348" s="255"/>
      <c r="F348" s="17"/>
      <c r="G348" s="297"/>
      <c r="H348" s="278"/>
      <c r="I348" s="79"/>
      <c r="J348" s="279"/>
      <c r="K348" s="79"/>
      <c r="L348" s="79"/>
      <c r="M348" s="79"/>
      <c r="N348" s="79"/>
      <c r="O348" s="79"/>
      <c r="P348" s="79"/>
      <c r="Q348" s="57"/>
      <c r="R348" s="82"/>
      <c r="S348" s="82"/>
      <c r="T348" s="281"/>
      <c r="U348" s="82"/>
      <c r="V348" s="277"/>
      <c r="W348" s="83"/>
      <c r="X348" s="84"/>
    </row>
    <row r="349" spans="1:24" ht="27.75" customHeight="1">
      <c r="A349" s="14"/>
      <c r="B349" s="61"/>
      <c r="C349" s="73"/>
      <c r="D349" s="61"/>
      <c r="E349" s="73"/>
      <c r="F349" s="17"/>
      <c r="G349" s="21">
        <f>SUM(I349:P349)</f>
        <v>0</v>
      </c>
      <c r="H349" s="21"/>
      <c r="I349" s="51">
        <f>SUM(I327:I348)</f>
        <v>0</v>
      </c>
      <c r="J349" s="51">
        <f>SUM(J328:J348)</f>
        <v>0</v>
      </c>
      <c r="K349" s="51">
        <f>SUM(K328:K335)</f>
        <v>0</v>
      </c>
      <c r="L349" s="51">
        <f>SUM(L328:L335)</f>
        <v>0</v>
      </c>
      <c r="M349" s="51">
        <f>SUM(M328:M348)</f>
        <v>0</v>
      </c>
      <c r="N349" s="51">
        <f>SUM(N328:N335)</f>
        <v>0</v>
      </c>
      <c r="O349" s="51">
        <f>SUM(O328:O335)</f>
        <v>0</v>
      </c>
      <c r="P349" s="51">
        <f>SUM(P328:P335)</f>
        <v>0</v>
      </c>
      <c r="Q349" s="57"/>
      <c r="R349" s="58"/>
      <c r="S349" s="58"/>
      <c r="T349" s="58"/>
      <c r="U349" s="58"/>
      <c r="V349" s="254"/>
      <c r="W349" s="59"/>
      <c r="X349" s="60"/>
    </row>
    <row r="350" spans="1:24" ht="27.75" customHeight="1">
      <c r="A350" s="87" t="s">
        <v>377</v>
      </c>
      <c r="B350" s="88"/>
      <c r="C350" s="88"/>
      <c r="D350" s="88"/>
      <c r="E350" s="88"/>
      <c r="F350" s="88"/>
      <c r="G350" s="88"/>
      <c r="H350" s="88"/>
      <c r="I350" s="88"/>
      <c r="J350" s="88"/>
      <c r="K350" s="88"/>
      <c r="L350" s="88"/>
      <c r="M350" s="88"/>
      <c r="N350" s="88"/>
      <c r="O350" s="88"/>
      <c r="P350" s="89"/>
      <c r="Q350" s="90"/>
      <c r="R350" s="91"/>
      <c r="S350" s="501">
        <f>G379</f>
        <v>0</v>
      </c>
      <c r="T350" s="501"/>
      <c r="U350" s="522" t="s">
        <v>206</v>
      </c>
      <c r="V350" s="522"/>
      <c r="W350" s="92"/>
      <c r="X350" s="92"/>
    </row>
    <row r="351" spans="1:24" ht="27.75" customHeight="1">
      <c r="A351" s="14">
        <v>1</v>
      </c>
      <c r="B351" s="307" t="s">
        <v>395</v>
      </c>
      <c r="C351" s="16"/>
      <c r="D351" s="15"/>
      <c r="E351" s="253"/>
      <c r="F351" s="304"/>
      <c r="G351" s="315"/>
      <c r="H351" s="18"/>
      <c r="I351" s="50"/>
      <c r="J351" s="50"/>
      <c r="K351" s="50"/>
      <c r="L351" s="50"/>
      <c r="M351" s="50"/>
      <c r="N351" s="50"/>
      <c r="O351" s="50"/>
      <c r="P351" s="50"/>
      <c r="Q351" s="57"/>
      <c r="R351" s="58"/>
      <c r="S351" s="58"/>
      <c r="T351" s="58"/>
      <c r="U351" s="58"/>
      <c r="V351" s="305"/>
      <c r="W351" s="59"/>
      <c r="X351" s="60"/>
    </row>
    <row r="352" spans="1:24" ht="27.75" customHeight="1">
      <c r="A352" s="14">
        <v>2</v>
      </c>
      <c r="B352" s="306" t="s">
        <v>395</v>
      </c>
      <c r="C352" s="16"/>
      <c r="D352" s="15"/>
      <c r="E352" s="253"/>
      <c r="F352" s="304"/>
      <c r="G352" s="315"/>
      <c r="H352" s="18"/>
      <c r="I352" s="50"/>
      <c r="J352" s="50"/>
      <c r="K352" s="50"/>
      <c r="L352" s="50"/>
      <c r="M352" s="50"/>
      <c r="N352" s="50"/>
      <c r="O352" s="50"/>
      <c r="P352" s="50"/>
      <c r="Q352" s="57"/>
      <c r="R352" s="58"/>
      <c r="S352" s="58"/>
      <c r="T352" s="58"/>
      <c r="U352" s="58"/>
      <c r="V352" s="306"/>
      <c r="W352" s="59"/>
      <c r="X352" s="60"/>
    </row>
    <row r="353" spans="1:24" ht="27.75" customHeight="1">
      <c r="A353" s="14">
        <v>3</v>
      </c>
      <c r="B353" s="306" t="s">
        <v>395</v>
      </c>
      <c r="C353" s="16"/>
      <c r="D353" s="15"/>
      <c r="E353" s="253"/>
      <c r="F353" s="304"/>
      <c r="G353" s="315"/>
      <c r="H353" s="18"/>
      <c r="I353" s="50"/>
      <c r="J353" s="50"/>
      <c r="K353" s="50"/>
      <c r="L353" s="50"/>
      <c r="M353" s="50"/>
      <c r="N353" s="50"/>
      <c r="O353" s="50"/>
      <c r="P353" s="50"/>
      <c r="Q353" s="57"/>
      <c r="R353" s="58"/>
      <c r="S353" s="58"/>
      <c r="T353" s="58"/>
      <c r="U353" s="58"/>
      <c r="V353" s="306"/>
      <c r="W353" s="59"/>
      <c r="X353" s="60"/>
    </row>
    <row r="354" spans="1:24" ht="27.75" customHeight="1">
      <c r="A354" s="14">
        <v>4</v>
      </c>
      <c r="B354" s="306" t="s">
        <v>395</v>
      </c>
      <c r="C354" s="16"/>
      <c r="D354" s="15"/>
      <c r="E354" s="253"/>
      <c r="F354" s="304"/>
      <c r="G354" s="315"/>
      <c r="H354" s="18"/>
      <c r="I354" s="50"/>
      <c r="J354" s="50"/>
      <c r="K354" s="50"/>
      <c r="L354" s="50"/>
      <c r="M354" s="50"/>
      <c r="N354" s="50"/>
      <c r="O354" s="50"/>
      <c r="P354" s="50"/>
      <c r="Q354" s="57"/>
      <c r="R354" s="58"/>
      <c r="S354" s="58"/>
      <c r="T354" s="58"/>
      <c r="U354" s="58"/>
      <c r="V354" s="306"/>
      <c r="W354" s="258"/>
      <c r="X354" s="298"/>
    </row>
    <row r="355" spans="1:24" ht="27.75" customHeight="1">
      <c r="A355" s="14">
        <v>5</v>
      </c>
      <c r="B355" s="306" t="s">
        <v>395</v>
      </c>
      <c r="C355" s="16"/>
      <c r="D355" s="15"/>
      <c r="E355" s="253"/>
      <c r="F355" s="304"/>
      <c r="G355" s="315"/>
      <c r="H355" s="18"/>
      <c r="I355" s="50"/>
      <c r="J355" s="50"/>
      <c r="K355" s="50"/>
      <c r="L355" s="50"/>
      <c r="M355" s="50"/>
      <c r="N355" s="50"/>
      <c r="O355" s="50"/>
      <c r="P355" s="50"/>
      <c r="Q355" s="57"/>
      <c r="R355" s="58"/>
      <c r="S355" s="58"/>
      <c r="T355" s="58"/>
      <c r="U355" s="58"/>
      <c r="V355" s="306"/>
      <c r="W355" s="258"/>
      <c r="X355" s="298"/>
    </row>
    <row r="356" spans="1:24" ht="27.75" customHeight="1">
      <c r="A356" s="14">
        <v>6</v>
      </c>
      <c r="B356" s="306" t="s">
        <v>395</v>
      </c>
      <c r="C356" s="16"/>
      <c r="D356" s="15"/>
      <c r="E356" s="253"/>
      <c r="F356" s="304"/>
      <c r="G356" s="315"/>
      <c r="H356" s="18"/>
      <c r="I356" s="50"/>
      <c r="J356" s="50"/>
      <c r="K356" s="50"/>
      <c r="L356" s="50"/>
      <c r="M356" s="50"/>
      <c r="N356" s="50"/>
      <c r="O356" s="50"/>
      <c r="P356" s="50"/>
      <c r="Q356" s="57"/>
      <c r="R356" s="58"/>
      <c r="S356" s="58"/>
      <c r="T356" s="58"/>
      <c r="U356" s="58"/>
      <c r="V356" s="306"/>
      <c r="W356" s="258"/>
      <c r="X356" s="298"/>
    </row>
    <row r="357" spans="1:24" ht="27.75" customHeight="1">
      <c r="A357" s="14">
        <v>7</v>
      </c>
      <c r="B357" s="306" t="s">
        <v>395</v>
      </c>
      <c r="C357" s="16"/>
      <c r="D357" s="15"/>
      <c r="E357" s="253"/>
      <c r="F357" s="304"/>
      <c r="G357" s="315"/>
      <c r="H357" s="18"/>
      <c r="I357" s="50"/>
      <c r="J357" s="50"/>
      <c r="K357" s="50"/>
      <c r="L357" s="50"/>
      <c r="M357" s="50"/>
      <c r="N357" s="50"/>
      <c r="O357" s="50"/>
      <c r="P357" s="50"/>
      <c r="Q357" s="57"/>
      <c r="R357" s="58"/>
      <c r="S357" s="58"/>
      <c r="T357" s="58"/>
      <c r="U357" s="58"/>
      <c r="V357" s="306"/>
      <c r="W357" s="258"/>
      <c r="X357" s="298"/>
    </row>
    <row r="358" spans="1:24" ht="27.75" customHeight="1">
      <c r="A358" s="14">
        <v>8</v>
      </c>
      <c r="B358" s="306" t="s">
        <v>395</v>
      </c>
      <c r="C358" s="16"/>
      <c r="D358" s="15"/>
      <c r="E358" s="253"/>
      <c r="F358" s="304"/>
      <c r="G358" s="315"/>
      <c r="H358" s="18"/>
      <c r="I358" s="50"/>
      <c r="J358" s="50"/>
      <c r="K358" s="50"/>
      <c r="L358" s="50"/>
      <c r="M358" s="50"/>
      <c r="N358" s="50"/>
      <c r="O358" s="50"/>
      <c r="P358" s="50"/>
      <c r="Q358" s="57"/>
      <c r="R358" s="58"/>
      <c r="S358" s="58"/>
      <c r="T358" s="58"/>
      <c r="U358" s="58"/>
      <c r="V358" s="306"/>
      <c r="W358" s="258"/>
      <c r="X358" s="298"/>
    </row>
    <row r="359" spans="1:24" ht="27.75" customHeight="1">
      <c r="A359" s="14">
        <v>9</v>
      </c>
      <c r="B359" s="306" t="s">
        <v>395</v>
      </c>
      <c r="C359" s="16"/>
      <c r="D359" s="15"/>
      <c r="E359" s="253"/>
      <c r="F359" s="304"/>
      <c r="G359" s="315"/>
      <c r="H359" s="18"/>
      <c r="I359" s="50"/>
      <c r="J359" s="50"/>
      <c r="K359" s="50"/>
      <c r="L359" s="50"/>
      <c r="M359" s="50"/>
      <c r="N359" s="50"/>
      <c r="O359" s="50"/>
      <c r="P359" s="50"/>
      <c r="Q359" s="57"/>
      <c r="R359" s="58"/>
      <c r="S359" s="58"/>
      <c r="T359" s="58"/>
      <c r="U359" s="58"/>
      <c r="V359" s="306"/>
      <c r="W359" s="258"/>
      <c r="X359" s="298"/>
    </row>
    <row r="360" spans="1:24" ht="27.75" customHeight="1">
      <c r="A360" s="14">
        <v>10</v>
      </c>
      <c r="B360" s="306" t="s">
        <v>395</v>
      </c>
      <c r="C360" s="16"/>
      <c r="D360" s="15"/>
      <c r="E360" s="253"/>
      <c r="F360" s="304"/>
      <c r="G360" s="315"/>
      <c r="H360" s="18"/>
      <c r="I360" s="50"/>
      <c r="J360" s="50"/>
      <c r="K360" s="50"/>
      <c r="L360" s="50"/>
      <c r="M360" s="50"/>
      <c r="N360" s="50"/>
      <c r="O360" s="50"/>
      <c r="P360" s="50"/>
      <c r="Q360" s="57"/>
      <c r="R360" s="58"/>
      <c r="S360" s="58"/>
      <c r="T360" s="58"/>
      <c r="U360" s="58"/>
      <c r="V360" s="306"/>
      <c r="W360" s="258"/>
      <c r="X360" s="298"/>
    </row>
    <row r="361" spans="1:24" ht="27.75" customHeight="1">
      <c r="A361" s="14">
        <v>11</v>
      </c>
      <c r="B361" s="306" t="s">
        <v>395</v>
      </c>
      <c r="C361" s="16"/>
      <c r="D361" s="15"/>
      <c r="E361" s="253"/>
      <c r="F361" s="304"/>
      <c r="G361" s="315"/>
      <c r="H361" s="18"/>
      <c r="I361" s="50"/>
      <c r="J361" s="50"/>
      <c r="K361" s="50"/>
      <c r="L361" s="50"/>
      <c r="M361" s="50"/>
      <c r="N361" s="50"/>
      <c r="O361" s="50"/>
      <c r="P361" s="50"/>
      <c r="Q361" s="57"/>
      <c r="R361" s="58"/>
      <c r="S361" s="58"/>
      <c r="T361" s="58"/>
      <c r="U361" s="58"/>
      <c r="V361" s="306"/>
      <c r="W361" s="258"/>
      <c r="X361" s="298"/>
    </row>
    <row r="362" spans="1:24" ht="27.75" customHeight="1">
      <c r="A362" s="14">
        <v>12</v>
      </c>
      <c r="B362" s="306" t="s">
        <v>395</v>
      </c>
      <c r="C362" s="16"/>
      <c r="D362" s="15"/>
      <c r="E362" s="253"/>
      <c r="F362" s="304"/>
      <c r="G362" s="315"/>
      <c r="H362" s="18"/>
      <c r="I362" s="50"/>
      <c r="J362" s="50"/>
      <c r="K362" s="50"/>
      <c r="L362" s="50"/>
      <c r="M362" s="50"/>
      <c r="N362" s="50"/>
      <c r="O362" s="50"/>
      <c r="P362" s="50"/>
      <c r="Q362" s="57"/>
      <c r="R362" s="58"/>
      <c r="S362" s="58"/>
      <c r="T362" s="58"/>
      <c r="U362" s="58"/>
      <c r="V362" s="306"/>
      <c r="W362" s="258"/>
      <c r="X362" s="298"/>
    </row>
    <row r="363" spans="1:24" ht="27.75" customHeight="1">
      <c r="A363" s="14">
        <v>13</v>
      </c>
      <c r="B363" s="306" t="s">
        <v>395</v>
      </c>
      <c r="C363" s="16"/>
      <c r="D363" s="15"/>
      <c r="E363" s="253"/>
      <c r="F363" s="304"/>
      <c r="G363" s="315"/>
      <c r="H363" s="18"/>
      <c r="I363" s="50"/>
      <c r="J363" s="50"/>
      <c r="K363" s="50"/>
      <c r="L363" s="50"/>
      <c r="M363" s="50"/>
      <c r="N363" s="50"/>
      <c r="O363" s="50"/>
      <c r="P363" s="50"/>
      <c r="Q363" s="57"/>
      <c r="R363" s="58"/>
      <c r="S363" s="58"/>
      <c r="T363" s="58"/>
      <c r="U363" s="58"/>
      <c r="V363" s="306"/>
      <c r="W363" s="258"/>
      <c r="X363" s="298"/>
    </row>
    <row r="364" spans="1:24" ht="27.75" customHeight="1">
      <c r="A364" s="14">
        <v>14</v>
      </c>
      <c r="B364" s="306" t="s">
        <v>395</v>
      </c>
      <c r="C364" s="16"/>
      <c r="D364" s="15"/>
      <c r="E364" s="253"/>
      <c r="F364" s="304"/>
      <c r="G364" s="315"/>
      <c r="H364" s="18"/>
      <c r="I364" s="50"/>
      <c r="J364" s="50"/>
      <c r="K364" s="50"/>
      <c r="L364" s="50"/>
      <c r="M364" s="50"/>
      <c r="N364" s="50"/>
      <c r="O364" s="50"/>
      <c r="P364" s="50"/>
      <c r="Q364" s="57"/>
      <c r="R364" s="58"/>
      <c r="S364" s="58"/>
      <c r="T364" s="58"/>
      <c r="U364" s="58"/>
      <c r="V364" s="306"/>
      <c r="W364" s="258"/>
      <c r="X364" s="298"/>
    </row>
    <row r="365" spans="1:24" ht="27.75" customHeight="1">
      <c r="A365" s="14">
        <v>15</v>
      </c>
      <c r="B365" s="306" t="s">
        <v>395</v>
      </c>
      <c r="C365" s="16"/>
      <c r="D365" s="15"/>
      <c r="E365" s="253"/>
      <c r="F365" s="304"/>
      <c r="G365" s="315"/>
      <c r="H365" s="18"/>
      <c r="I365" s="50"/>
      <c r="J365" s="50"/>
      <c r="K365" s="50"/>
      <c r="L365" s="50"/>
      <c r="M365" s="50"/>
      <c r="N365" s="50"/>
      <c r="O365" s="50"/>
      <c r="P365" s="50"/>
      <c r="Q365" s="57"/>
      <c r="R365" s="58"/>
      <c r="S365" s="58"/>
      <c r="T365" s="58"/>
      <c r="U365" s="58"/>
      <c r="V365" s="306"/>
      <c r="W365" s="258"/>
      <c r="X365" s="298"/>
    </row>
    <row r="366" spans="1:24" ht="27.75" customHeight="1">
      <c r="A366" s="14">
        <v>16</v>
      </c>
      <c r="B366" s="306" t="s">
        <v>395</v>
      </c>
      <c r="C366" s="16"/>
      <c r="D366" s="15"/>
      <c r="E366" s="253"/>
      <c r="F366" s="304"/>
      <c r="G366" s="315"/>
      <c r="H366" s="18"/>
      <c r="I366" s="50"/>
      <c r="J366" s="50"/>
      <c r="K366" s="50"/>
      <c r="L366" s="50"/>
      <c r="M366" s="50"/>
      <c r="N366" s="50"/>
      <c r="O366" s="50"/>
      <c r="P366" s="50"/>
      <c r="Q366" s="57"/>
      <c r="R366" s="58"/>
      <c r="S366" s="58"/>
      <c r="T366" s="58"/>
      <c r="U366" s="58"/>
      <c r="V366" s="306"/>
      <c r="W366" s="258"/>
      <c r="X366" s="298"/>
    </row>
    <row r="367" spans="1:24" ht="27.75" customHeight="1">
      <c r="A367" s="14">
        <v>17</v>
      </c>
      <c r="B367" s="306" t="s">
        <v>395</v>
      </c>
      <c r="C367" s="16"/>
      <c r="D367" s="15"/>
      <c r="E367" s="253"/>
      <c r="F367" s="304"/>
      <c r="G367" s="315"/>
      <c r="H367" s="18"/>
      <c r="I367" s="50"/>
      <c r="J367" s="50"/>
      <c r="K367" s="50"/>
      <c r="L367" s="50"/>
      <c r="M367" s="50"/>
      <c r="N367" s="50"/>
      <c r="O367" s="50"/>
      <c r="P367" s="50"/>
      <c r="Q367" s="57"/>
      <c r="R367" s="58"/>
      <c r="S367" s="58"/>
      <c r="T367" s="58"/>
      <c r="U367" s="58"/>
      <c r="V367" s="306"/>
      <c r="W367" s="258"/>
      <c r="X367" s="298"/>
    </row>
    <row r="368" spans="1:24" ht="27.75" customHeight="1">
      <c r="A368" s="14">
        <v>18</v>
      </c>
      <c r="B368" s="306" t="s">
        <v>395</v>
      </c>
      <c r="C368" s="16"/>
      <c r="D368" s="15"/>
      <c r="E368" s="253"/>
      <c r="F368" s="304"/>
      <c r="G368" s="315"/>
      <c r="H368" s="18"/>
      <c r="I368" s="50"/>
      <c r="J368" s="50"/>
      <c r="K368" s="50"/>
      <c r="L368" s="50"/>
      <c r="M368" s="50"/>
      <c r="N368" s="50"/>
      <c r="O368" s="50"/>
      <c r="P368" s="50"/>
      <c r="Q368" s="57"/>
      <c r="R368" s="58"/>
      <c r="S368" s="58"/>
      <c r="T368" s="58"/>
      <c r="U368" s="58"/>
      <c r="V368" s="306"/>
      <c r="W368" s="258"/>
      <c r="X368" s="298"/>
    </row>
    <row r="369" spans="1:24" ht="27.75" customHeight="1">
      <c r="A369" s="14">
        <v>19</v>
      </c>
      <c r="B369" s="306" t="s">
        <v>395</v>
      </c>
      <c r="C369" s="16"/>
      <c r="D369" s="15"/>
      <c r="E369" s="253"/>
      <c r="F369" s="304"/>
      <c r="G369" s="315"/>
      <c r="H369" s="18"/>
      <c r="I369" s="50"/>
      <c r="J369" s="50"/>
      <c r="K369" s="50"/>
      <c r="L369" s="50"/>
      <c r="M369" s="50"/>
      <c r="N369" s="50"/>
      <c r="O369" s="50"/>
      <c r="P369" s="50"/>
      <c r="Q369" s="57"/>
      <c r="R369" s="58"/>
      <c r="S369" s="58"/>
      <c r="T369" s="58"/>
      <c r="U369" s="58"/>
      <c r="V369" s="306"/>
      <c r="W369" s="258"/>
      <c r="X369" s="298"/>
    </row>
    <row r="370" spans="1:24" ht="27.75" customHeight="1">
      <c r="A370" s="14">
        <v>20</v>
      </c>
      <c r="B370" s="306" t="s">
        <v>395</v>
      </c>
      <c r="C370" s="16"/>
      <c r="D370" s="15"/>
      <c r="E370" s="253"/>
      <c r="F370" s="304"/>
      <c r="G370" s="315"/>
      <c r="H370" s="18"/>
      <c r="I370" s="50"/>
      <c r="J370" s="50"/>
      <c r="K370" s="50"/>
      <c r="L370" s="50"/>
      <c r="M370" s="50"/>
      <c r="N370" s="50"/>
      <c r="O370" s="50"/>
      <c r="P370" s="50"/>
      <c r="Q370" s="57"/>
      <c r="R370" s="58"/>
      <c r="S370" s="58"/>
      <c r="T370" s="58"/>
      <c r="U370" s="58"/>
      <c r="V370" s="306"/>
      <c r="W370" s="258"/>
      <c r="X370" s="298"/>
    </row>
    <row r="371" spans="1:24" ht="27.75" customHeight="1">
      <c r="A371" s="14">
        <v>21</v>
      </c>
      <c r="B371" s="306" t="s">
        <v>395</v>
      </c>
      <c r="C371" s="16"/>
      <c r="D371" s="15"/>
      <c r="E371" s="253"/>
      <c r="F371" s="304"/>
      <c r="G371" s="315"/>
      <c r="H371" s="18"/>
      <c r="I371" s="50"/>
      <c r="J371" s="50"/>
      <c r="K371" s="50"/>
      <c r="L371" s="50"/>
      <c r="M371" s="50"/>
      <c r="N371" s="50"/>
      <c r="O371" s="50"/>
      <c r="P371" s="50"/>
      <c r="Q371" s="57"/>
      <c r="R371" s="58"/>
      <c r="S371" s="58"/>
      <c r="T371" s="58"/>
      <c r="U371" s="58"/>
      <c r="V371" s="306"/>
      <c r="W371" s="258"/>
      <c r="X371" s="298"/>
    </row>
    <row r="372" spans="1:24" ht="27.75" customHeight="1">
      <c r="A372" s="14">
        <v>22</v>
      </c>
      <c r="B372" s="306" t="s">
        <v>395</v>
      </c>
      <c r="C372" s="16"/>
      <c r="D372" s="15"/>
      <c r="E372" s="253"/>
      <c r="F372" s="304"/>
      <c r="G372" s="315"/>
      <c r="H372" s="18"/>
      <c r="I372" s="50"/>
      <c r="J372" s="50"/>
      <c r="K372" s="50"/>
      <c r="L372" s="50"/>
      <c r="M372" s="50"/>
      <c r="N372" s="50"/>
      <c r="O372" s="50"/>
      <c r="P372" s="50"/>
      <c r="Q372" s="57"/>
      <c r="R372" s="58"/>
      <c r="S372" s="58"/>
      <c r="T372" s="58"/>
      <c r="U372" s="58"/>
      <c r="V372" s="306"/>
      <c r="W372" s="258"/>
      <c r="X372" s="298"/>
    </row>
    <row r="373" spans="1:24" ht="27.75" customHeight="1">
      <c r="A373" s="14">
        <v>23</v>
      </c>
      <c r="B373" s="306" t="s">
        <v>395</v>
      </c>
      <c r="C373" s="16"/>
      <c r="D373" s="15"/>
      <c r="E373" s="253"/>
      <c r="F373" s="304"/>
      <c r="G373" s="315"/>
      <c r="H373" s="18"/>
      <c r="I373" s="50"/>
      <c r="J373" s="50"/>
      <c r="K373" s="50"/>
      <c r="L373" s="50"/>
      <c r="M373" s="50"/>
      <c r="N373" s="50"/>
      <c r="O373" s="50"/>
      <c r="P373" s="50"/>
      <c r="Q373" s="57"/>
      <c r="R373" s="58"/>
      <c r="S373" s="58"/>
      <c r="T373" s="58"/>
      <c r="U373" s="58"/>
      <c r="V373" s="306"/>
      <c r="W373" s="258"/>
      <c r="X373" s="298"/>
    </row>
    <row r="374" spans="1:24" ht="27.75" customHeight="1">
      <c r="A374" s="14">
        <v>24</v>
      </c>
      <c r="B374" s="306" t="s">
        <v>395</v>
      </c>
      <c r="C374" s="16"/>
      <c r="D374" s="15"/>
      <c r="E374" s="253"/>
      <c r="F374" s="304"/>
      <c r="G374" s="315"/>
      <c r="H374" s="18"/>
      <c r="I374" s="50"/>
      <c r="J374" s="50"/>
      <c r="K374" s="50"/>
      <c r="L374" s="50"/>
      <c r="M374" s="50"/>
      <c r="N374" s="50"/>
      <c r="O374" s="50"/>
      <c r="P374" s="50"/>
      <c r="Q374" s="57"/>
      <c r="R374" s="58"/>
      <c r="S374" s="58"/>
      <c r="T374" s="58"/>
      <c r="U374" s="58"/>
      <c r="V374" s="306"/>
      <c r="W374" s="258"/>
      <c r="X374" s="298"/>
    </row>
    <row r="375" spans="1:24" ht="27.75" customHeight="1">
      <c r="A375" s="14">
        <v>25</v>
      </c>
      <c r="B375" s="306" t="s">
        <v>395</v>
      </c>
      <c r="C375" s="16"/>
      <c r="D375" s="15"/>
      <c r="E375" s="253"/>
      <c r="F375" s="304"/>
      <c r="G375" s="315"/>
      <c r="H375" s="18"/>
      <c r="I375" s="50"/>
      <c r="J375" s="50"/>
      <c r="K375" s="50"/>
      <c r="L375" s="50"/>
      <c r="M375" s="50"/>
      <c r="N375" s="50"/>
      <c r="O375" s="50"/>
      <c r="P375" s="50"/>
      <c r="Q375" s="57"/>
      <c r="R375" s="58"/>
      <c r="S375" s="58"/>
      <c r="T375" s="58"/>
      <c r="U375" s="58"/>
      <c r="V375" s="306"/>
      <c r="W375" s="258"/>
      <c r="X375" s="298"/>
    </row>
    <row r="376" spans="1:24" ht="27.75" customHeight="1">
      <c r="A376" s="14">
        <v>26</v>
      </c>
      <c r="B376" s="306" t="s">
        <v>395</v>
      </c>
      <c r="C376" s="16"/>
      <c r="D376" s="15"/>
      <c r="E376" s="253"/>
      <c r="F376" s="304"/>
      <c r="G376" s="315"/>
      <c r="H376" s="18"/>
      <c r="I376" s="50"/>
      <c r="J376" s="50"/>
      <c r="K376" s="50"/>
      <c r="L376" s="50"/>
      <c r="M376" s="50"/>
      <c r="N376" s="50"/>
      <c r="O376" s="50"/>
      <c r="P376" s="50"/>
      <c r="Q376" s="57"/>
      <c r="R376" s="58"/>
      <c r="S376" s="58"/>
      <c r="T376" s="58"/>
      <c r="U376" s="58"/>
      <c r="V376" s="306"/>
      <c r="W376" s="258"/>
      <c r="X376" s="298"/>
    </row>
    <row r="377" spans="1:24" ht="27.75" customHeight="1">
      <c r="A377" s="14">
        <v>27</v>
      </c>
      <c r="B377" s="306" t="s">
        <v>395</v>
      </c>
      <c r="C377" s="16"/>
      <c r="D377" s="15"/>
      <c r="E377" s="253"/>
      <c r="F377" s="304"/>
      <c r="G377" s="315"/>
      <c r="H377" s="18"/>
      <c r="I377" s="50"/>
      <c r="J377" s="50"/>
      <c r="K377" s="50"/>
      <c r="L377" s="50"/>
      <c r="M377" s="50"/>
      <c r="N377" s="50"/>
      <c r="O377" s="50"/>
      <c r="P377" s="50"/>
      <c r="Q377" s="57"/>
      <c r="R377" s="58"/>
      <c r="S377" s="58"/>
      <c r="T377" s="58"/>
      <c r="U377" s="58"/>
      <c r="V377" s="306"/>
      <c r="W377" s="258"/>
      <c r="X377" s="298"/>
    </row>
    <row r="378" spans="1:24" ht="27.75" customHeight="1">
      <c r="A378" s="14">
        <v>28</v>
      </c>
      <c r="B378" s="306" t="s">
        <v>395</v>
      </c>
      <c r="C378" s="16"/>
      <c r="D378" s="15"/>
      <c r="E378" s="253"/>
      <c r="F378" s="304"/>
      <c r="G378" s="315"/>
      <c r="H378" s="18"/>
      <c r="I378" s="50"/>
      <c r="J378" s="50"/>
      <c r="K378" s="50"/>
      <c r="L378" s="50"/>
      <c r="M378" s="50"/>
      <c r="N378" s="50"/>
      <c r="O378" s="50"/>
      <c r="P378" s="50"/>
      <c r="Q378" s="57"/>
      <c r="R378" s="58"/>
      <c r="S378" s="58"/>
      <c r="T378" s="58"/>
      <c r="U378" s="58"/>
      <c r="V378" s="306"/>
      <c r="W378" s="258"/>
      <c r="X378" s="298"/>
    </row>
    <row r="379" spans="1:24" ht="27.75" customHeight="1">
      <c r="A379" s="14"/>
      <c r="B379" s="19"/>
      <c r="C379" s="20"/>
      <c r="D379" s="19"/>
      <c r="E379" s="20"/>
      <c r="F379" s="17"/>
      <c r="G379" s="21">
        <f>SUM(I379:P379)</f>
        <v>0</v>
      </c>
      <c r="H379" s="21"/>
      <c r="I379" s="51">
        <f>SUM(I351:I378)</f>
        <v>0</v>
      </c>
      <c r="J379" s="51">
        <f>SUM(J351:J378)</f>
        <v>0</v>
      </c>
      <c r="K379" s="51">
        <f>SUM(K327:K378)</f>
        <v>0</v>
      </c>
      <c r="L379" s="51">
        <f>SUM(L327:L378)</f>
        <v>0</v>
      </c>
      <c r="M379" s="51">
        <f>SUM(M351:M378)</f>
        <v>0</v>
      </c>
      <c r="N379" s="51">
        <f>SUM(N327:N378)</f>
        <v>0</v>
      </c>
      <c r="O379" s="51">
        <f>SUM(O327:O378)</f>
        <v>0</v>
      </c>
      <c r="P379" s="51">
        <f>SUM(P327:P378)</f>
        <v>0</v>
      </c>
      <c r="Q379" s="57"/>
      <c r="R379" s="58"/>
      <c r="S379" s="58"/>
      <c r="T379" s="58"/>
      <c r="U379" s="58"/>
      <c r="V379" s="254"/>
      <c r="W379" s="59"/>
      <c r="X379" s="60"/>
    </row>
    <row r="380" spans="1:24" ht="36.6" customHeight="1">
      <c r="A380" s="87" t="s">
        <v>378</v>
      </c>
      <c r="B380" s="88"/>
      <c r="C380" s="88"/>
      <c r="D380" s="88"/>
      <c r="E380" s="88"/>
      <c r="F380" s="88"/>
      <c r="G380" s="88"/>
      <c r="H380" s="88"/>
      <c r="I380" s="88"/>
      <c r="J380" s="88"/>
      <c r="K380" s="88"/>
      <c r="L380" s="88"/>
      <c r="M380" s="88"/>
      <c r="N380" s="88"/>
      <c r="O380" s="88"/>
      <c r="P380" s="89"/>
      <c r="Q380" s="90"/>
      <c r="R380" s="91"/>
      <c r="S380" s="501">
        <f>G454</f>
        <v>0</v>
      </c>
      <c r="T380" s="501"/>
      <c r="U380" s="522" t="s">
        <v>206</v>
      </c>
      <c r="V380" s="522"/>
      <c r="W380" s="92"/>
      <c r="X380" s="92"/>
    </row>
    <row r="381" spans="1:24" ht="34.5" customHeight="1">
      <c r="A381" s="14">
        <v>1</v>
      </c>
      <c r="B381" s="308"/>
      <c r="C381" s="16"/>
      <c r="D381" s="15"/>
      <c r="E381" s="253"/>
      <c r="F381" s="310"/>
      <c r="G381" s="309"/>
      <c r="H381" s="18"/>
      <c r="I381" s="50"/>
      <c r="J381" s="50"/>
      <c r="K381" s="50"/>
      <c r="L381" s="50"/>
      <c r="M381" s="50"/>
      <c r="N381" s="50"/>
      <c r="O381" s="50"/>
      <c r="P381" s="50"/>
      <c r="Q381" s="57"/>
      <c r="R381" s="58"/>
      <c r="S381" s="58"/>
      <c r="T381" s="58"/>
      <c r="U381" s="58"/>
      <c r="V381" s="311"/>
      <c r="W381" s="59"/>
      <c r="X381" s="60"/>
    </row>
    <row r="382" spans="1:24" ht="34.5" customHeight="1">
      <c r="A382" s="286">
        <v>2</v>
      </c>
      <c r="B382" s="308"/>
      <c r="C382" s="16"/>
      <c r="D382" s="15"/>
      <c r="E382" s="253"/>
      <c r="F382" s="310"/>
      <c r="G382" s="309"/>
      <c r="H382" s="18"/>
      <c r="I382" s="279"/>
      <c r="J382" s="50"/>
      <c r="K382" s="279"/>
      <c r="L382" s="279"/>
      <c r="M382" s="279"/>
      <c r="N382" s="279"/>
      <c r="O382" s="279"/>
      <c r="P382" s="279"/>
      <c r="Q382" s="57"/>
      <c r="R382" s="281"/>
      <c r="S382" s="281"/>
      <c r="T382" s="58"/>
      <c r="U382" s="281"/>
      <c r="V382" s="311"/>
      <c r="W382" s="258"/>
      <c r="X382" s="60"/>
    </row>
    <row r="383" spans="1:24" ht="34.5" customHeight="1">
      <c r="A383" s="286">
        <v>3</v>
      </c>
      <c r="B383" s="308"/>
      <c r="C383" s="16"/>
      <c r="D383" s="15"/>
      <c r="E383" s="253"/>
      <c r="F383" s="310"/>
      <c r="G383" s="309"/>
      <c r="H383" s="18"/>
      <c r="I383" s="279"/>
      <c r="J383" s="50"/>
      <c r="K383" s="279"/>
      <c r="L383" s="279"/>
      <c r="M383" s="279"/>
      <c r="N383" s="279"/>
      <c r="O383" s="279"/>
      <c r="P383" s="279"/>
      <c r="Q383" s="57"/>
      <c r="R383" s="281"/>
      <c r="S383" s="281"/>
      <c r="T383" s="58"/>
      <c r="U383" s="281"/>
      <c r="V383" s="311"/>
      <c r="W383" s="258"/>
      <c r="X383" s="60"/>
    </row>
    <row r="384" spans="1:24" ht="34.5" customHeight="1">
      <c r="A384" s="14">
        <v>4</v>
      </c>
      <c r="B384" s="308"/>
      <c r="C384" s="16"/>
      <c r="D384" s="15"/>
      <c r="E384" s="253"/>
      <c r="F384" s="310"/>
      <c r="G384" s="309"/>
      <c r="H384" s="18"/>
      <c r="I384" s="279"/>
      <c r="J384" s="50"/>
      <c r="K384" s="279"/>
      <c r="L384" s="279"/>
      <c r="M384" s="279"/>
      <c r="N384" s="279"/>
      <c r="O384" s="279"/>
      <c r="P384" s="279"/>
      <c r="Q384" s="57"/>
      <c r="R384" s="281"/>
      <c r="S384" s="281"/>
      <c r="T384" s="58"/>
      <c r="U384" s="281"/>
      <c r="V384" s="311"/>
      <c r="W384" s="258"/>
      <c r="X384" s="60"/>
    </row>
    <row r="385" spans="1:24" ht="34.5" customHeight="1">
      <c r="A385" s="286">
        <v>5</v>
      </c>
      <c r="B385" s="308"/>
      <c r="C385" s="16"/>
      <c r="D385" s="15"/>
      <c r="E385" s="253"/>
      <c r="F385" s="310"/>
      <c r="G385" s="309"/>
      <c r="H385" s="18"/>
      <c r="I385" s="279"/>
      <c r="J385" s="50"/>
      <c r="K385" s="279"/>
      <c r="L385" s="279"/>
      <c r="M385" s="279"/>
      <c r="N385" s="279"/>
      <c r="O385" s="279"/>
      <c r="P385" s="279"/>
      <c r="Q385" s="57"/>
      <c r="R385" s="281"/>
      <c r="S385" s="281"/>
      <c r="T385" s="58"/>
      <c r="U385" s="281"/>
      <c r="V385" s="311"/>
      <c r="W385" s="258"/>
      <c r="X385" s="60"/>
    </row>
    <row r="386" spans="1:24" ht="34.5" customHeight="1">
      <c r="A386" s="286">
        <v>6</v>
      </c>
      <c r="B386" s="308"/>
      <c r="C386" s="16"/>
      <c r="D386" s="15"/>
      <c r="E386" s="253"/>
      <c r="F386" s="310"/>
      <c r="G386" s="309"/>
      <c r="H386" s="18"/>
      <c r="I386" s="279"/>
      <c r="J386" s="50"/>
      <c r="K386" s="279"/>
      <c r="L386" s="279"/>
      <c r="M386" s="279"/>
      <c r="N386" s="279"/>
      <c r="O386" s="279"/>
      <c r="P386" s="279"/>
      <c r="Q386" s="57"/>
      <c r="R386" s="281"/>
      <c r="S386" s="281"/>
      <c r="T386" s="58"/>
      <c r="U386" s="281"/>
      <c r="V386" s="311"/>
      <c r="W386" s="258"/>
      <c r="X386" s="60"/>
    </row>
    <row r="387" spans="1:24" ht="34.5" customHeight="1">
      <c r="A387" s="14">
        <v>7</v>
      </c>
      <c r="B387" s="308"/>
      <c r="C387" s="16"/>
      <c r="D387" s="15"/>
      <c r="E387" s="253"/>
      <c r="F387" s="310"/>
      <c r="G387" s="309"/>
      <c r="H387" s="18"/>
      <c r="I387" s="279"/>
      <c r="J387" s="50"/>
      <c r="K387" s="279"/>
      <c r="L387" s="279"/>
      <c r="M387" s="279"/>
      <c r="N387" s="279"/>
      <c r="O387" s="279"/>
      <c r="P387" s="279"/>
      <c r="Q387" s="57"/>
      <c r="R387" s="281"/>
      <c r="S387" s="281"/>
      <c r="T387" s="58"/>
      <c r="U387" s="281"/>
      <c r="V387" s="311"/>
      <c r="W387" s="258"/>
      <c r="X387" s="60"/>
    </row>
    <row r="388" spans="1:24" ht="34.5" customHeight="1">
      <c r="A388" s="286">
        <v>8</v>
      </c>
      <c r="B388" s="308"/>
      <c r="C388" s="16"/>
      <c r="D388" s="15"/>
      <c r="E388" s="253"/>
      <c r="F388" s="310"/>
      <c r="G388" s="309"/>
      <c r="H388" s="18"/>
      <c r="I388" s="279"/>
      <c r="J388" s="50"/>
      <c r="K388" s="279"/>
      <c r="L388" s="279"/>
      <c r="M388" s="279"/>
      <c r="N388" s="279"/>
      <c r="O388" s="279"/>
      <c r="P388" s="279"/>
      <c r="Q388" s="57"/>
      <c r="R388" s="281"/>
      <c r="S388" s="281"/>
      <c r="T388" s="58"/>
      <c r="U388" s="281"/>
      <c r="V388" s="311"/>
      <c r="W388" s="258"/>
      <c r="X388" s="60"/>
    </row>
    <row r="389" spans="1:24" ht="34.5" customHeight="1">
      <c r="A389" s="286">
        <v>9</v>
      </c>
      <c r="B389" s="308"/>
      <c r="C389" s="16"/>
      <c r="D389" s="15"/>
      <c r="E389" s="253"/>
      <c r="F389" s="310"/>
      <c r="G389" s="309"/>
      <c r="H389" s="18"/>
      <c r="I389" s="279"/>
      <c r="J389" s="50"/>
      <c r="K389" s="279"/>
      <c r="L389" s="279"/>
      <c r="M389" s="279"/>
      <c r="N389" s="279"/>
      <c r="O389" s="279"/>
      <c r="P389" s="279"/>
      <c r="Q389" s="57"/>
      <c r="R389" s="281"/>
      <c r="S389" s="281"/>
      <c r="T389" s="58"/>
      <c r="U389" s="281"/>
      <c r="V389" s="311"/>
      <c r="W389" s="258"/>
      <c r="X389" s="60"/>
    </row>
    <row r="390" spans="1:24" ht="34.5" customHeight="1">
      <c r="A390" s="14">
        <v>10</v>
      </c>
      <c r="B390" s="308"/>
      <c r="C390" s="16"/>
      <c r="D390" s="15"/>
      <c r="E390" s="253"/>
      <c r="F390" s="310"/>
      <c r="G390" s="309"/>
      <c r="H390" s="18"/>
      <c r="I390" s="279"/>
      <c r="J390" s="50"/>
      <c r="K390" s="279"/>
      <c r="L390" s="279"/>
      <c r="M390" s="279"/>
      <c r="N390" s="279"/>
      <c r="O390" s="279"/>
      <c r="P390" s="279"/>
      <c r="Q390" s="57"/>
      <c r="R390" s="281"/>
      <c r="S390" s="281"/>
      <c r="T390" s="58"/>
      <c r="U390" s="281"/>
      <c r="V390" s="311"/>
      <c r="W390" s="258"/>
      <c r="X390" s="60"/>
    </row>
    <row r="391" spans="1:24" ht="34.5" customHeight="1">
      <c r="A391" s="286">
        <v>11</v>
      </c>
      <c r="B391" s="308"/>
      <c r="C391" s="16"/>
      <c r="D391" s="15"/>
      <c r="E391" s="253"/>
      <c r="F391" s="310"/>
      <c r="G391" s="309"/>
      <c r="H391" s="18"/>
      <c r="I391" s="279"/>
      <c r="J391" s="50"/>
      <c r="K391" s="279"/>
      <c r="L391" s="279"/>
      <c r="M391" s="279"/>
      <c r="N391" s="279"/>
      <c r="O391" s="279"/>
      <c r="P391" s="279"/>
      <c r="Q391" s="57"/>
      <c r="R391" s="281"/>
      <c r="S391" s="281"/>
      <c r="T391" s="58"/>
      <c r="U391" s="281"/>
      <c r="V391" s="311"/>
      <c r="W391" s="258"/>
      <c r="X391" s="60"/>
    </row>
    <row r="392" spans="1:24" ht="34.5" customHeight="1">
      <c r="A392" s="286">
        <v>12</v>
      </c>
      <c r="B392" s="308"/>
      <c r="C392" s="16"/>
      <c r="D392" s="15"/>
      <c r="E392" s="253"/>
      <c r="F392" s="310"/>
      <c r="G392" s="309"/>
      <c r="H392" s="18"/>
      <c r="I392" s="279"/>
      <c r="J392" s="50"/>
      <c r="K392" s="279"/>
      <c r="L392" s="279"/>
      <c r="M392" s="279"/>
      <c r="N392" s="279"/>
      <c r="O392" s="279"/>
      <c r="P392" s="279"/>
      <c r="Q392" s="57"/>
      <c r="R392" s="281"/>
      <c r="S392" s="281"/>
      <c r="T392" s="58"/>
      <c r="U392" s="281"/>
      <c r="V392" s="311"/>
      <c r="W392" s="258"/>
      <c r="X392" s="60"/>
    </row>
    <row r="393" spans="1:24" ht="34.5" customHeight="1">
      <c r="A393" s="14">
        <v>13</v>
      </c>
      <c r="B393" s="308"/>
      <c r="C393" s="16"/>
      <c r="D393" s="15"/>
      <c r="E393" s="253"/>
      <c r="F393" s="310"/>
      <c r="G393" s="309"/>
      <c r="H393" s="18"/>
      <c r="I393" s="279"/>
      <c r="J393" s="50"/>
      <c r="K393" s="279"/>
      <c r="L393" s="279"/>
      <c r="M393" s="279"/>
      <c r="N393" s="279"/>
      <c r="O393" s="279"/>
      <c r="P393" s="279"/>
      <c r="Q393" s="57"/>
      <c r="R393" s="281"/>
      <c r="S393" s="281"/>
      <c r="T393" s="58"/>
      <c r="U393" s="281"/>
      <c r="V393" s="311"/>
      <c r="W393" s="258"/>
      <c r="X393" s="60"/>
    </row>
    <row r="394" spans="1:24" ht="34.5" customHeight="1">
      <c r="A394" s="286">
        <v>14</v>
      </c>
      <c r="B394" s="308"/>
      <c r="C394" s="16"/>
      <c r="D394" s="15"/>
      <c r="E394" s="253"/>
      <c r="F394" s="310"/>
      <c r="G394" s="309"/>
      <c r="H394" s="18"/>
      <c r="I394" s="279"/>
      <c r="J394" s="50"/>
      <c r="K394" s="279"/>
      <c r="L394" s="279"/>
      <c r="M394" s="279"/>
      <c r="N394" s="279"/>
      <c r="O394" s="279"/>
      <c r="P394" s="279"/>
      <c r="Q394" s="57"/>
      <c r="R394" s="281"/>
      <c r="S394" s="281"/>
      <c r="T394" s="58"/>
      <c r="U394" s="281"/>
      <c r="V394" s="311"/>
      <c r="W394" s="258"/>
      <c r="X394" s="60"/>
    </row>
    <row r="395" spans="1:24" ht="34.5" customHeight="1">
      <c r="A395" s="286">
        <v>15</v>
      </c>
      <c r="B395" s="308"/>
      <c r="C395" s="16"/>
      <c r="D395" s="15"/>
      <c r="E395" s="253"/>
      <c r="F395" s="310"/>
      <c r="G395" s="309"/>
      <c r="H395" s="18"/>
      <c r="I395" s="279"/>
      <c r="J395" s="50"/>
      <c r="K395" s="279"/>
      <c r="L395" s="279"/>
      <c r="M395" s="279"/>
      <c r="N395" s="279"/>
      <c r="O395" s="279"/>
      <c r="P395" s="279"/>
      <c r="Q395" s="57"/>
      <c r="R395" s="281"/>
      <c r="S395" s="281"/>
      <c r="T395" s="58"/>
      <c r="U395" s="281"/>
      <c r="V395" s="311"/>
      <c r="W395" s="258"/>
      <c r="X395" s="60"/>
    </row>
    <row r="396" spans="1:24" ht="34.5" customHeight="1">
      <c r="A396" s="14">
        <v>16</v>
      </c>
      <c r="B396" s="308"/>
      <c r="C396" s="16"/>
      <c r="D396" s="15"/>
      <c r="E396" s="253"/>
      <c r="F396" s="310"/>
      <c r="G396" s="309"/>
      <c r="H396" s="18"/>
      <c r="I396" s="279"/>
      <c r="J396" s="50"/>
      <c r="K396" s="279"/>
      <c r="L396" s="279"/>
      <c r="M396" s="279"/>
      <c r="N396" s="279"/>
      <c r="O396" s="279"/>
      <c r="P396" s="279"/>
      <c r="Q396" s="57"/>
      <c r="R396" s="281"/>
      <c r="S396" s="281"/>
      <c r="T396" s="58"/>
      <c r="U396" s="281"/>
      <c r="V396" s="311"/>
      <c r="W396" s="258"/>
      <c r="X396" s="60"/>
    </row>
    <row r="397" spans="1:24" ht="34.5" customHeight="1">
      <c r="A397" s="286">
        <v>17</v>
      </c>
      <c r="B397" s="308"/>
      <c r="C397" s="16"/>
      <c r="D397" s="15"/>
      <c r="E397" s="253"/>
      <c r="F397" s="310"/>
      <c r="G397" s="309"/>
      <c r="H397" s="18"/>
      <c r="I397" s="279"/>
      <c r="J397" s="50"/>
      <c r="K397" s="279"/>
      <c r="L397" s="279"/>
      <c r="M397" s="279"/>
      <c r="N397" s="279"/>
      <c r="O397" s="279"/>
      <c r="P397" s="279"/>
      <c r="Q397" s="57"/>
      <c r="R397" s="281"/>
      <c r="S397" s="281"/>
      <c r="T397" s="58"/>
      <c r="U397" s="281"/>
      <c r="V397" s="311"/>
      <c r="W397" s="258"/>
      <c r="X397" s="60"/>
    </row>
    <row r="398" spans="1:24" ht="34.5" customHeight="1">
      <c r="A398" s="286">
        <v>18</v>
      </c>
      <c r="B398" s="308"/>
      <c r="C398" s="16"/>
      <c r="D398" s="15"/>
      <c r="E398" s="253"/>
      <c r="F398" s="310"/>
      <c r="G398" s="309"/>
      <c r="H398" s="18"/>
      <c r="I398" s="279"/>
      <c r="J398" s="50"/>
      <c r="K398" s="279"/>
      <c r="L398" s="279"/>
      <c r="M398" s="279"/>
      <c r="N398" s="279"/>
      <c r="O398" s="279"/>
      <c r="P398" s="279"/>
      <c r="Q398" s="57"/>
      <c r="R398" s="281"/>
      <c r="S398" s="281"/>
      <c r="T398" s="58"/>
      <c r="U398" s="281"/>
      <c r="V398" s="311"/>
      <c r="W398" s="258"/>
      <c r="X398" s="60"/>
    </row>
    <row r="399" spans="1:24" ht="34.5" customHeight="1">
      <c r="A399" s="14">
        <v>19</v>
      </c>
      <c r="B399" s="308"/>
      <c r="C399" s="16"/>
      <c r="D399" s="15"/>
      <c r="E399" s="253"/>
      <c r="F399" s="310"/>
      <c r="G399" s="309"/>
      <c r="H399" s="18"/>
      <c r="I399" s="279"/>
      <c r="J399" s="50"/>
      <c r="K399" s="279"/>
      <c r="L399" s="279"/>
      <c r="M399" s="279"/>
      <c r="N399" s="279"/>
      <c r="O399" s="279"/>
      <c r="P399" s="279"/>
      <c r="Q399" s="57"/>
      <c r="R399" s="281"/>
      <c r="S399" s="281"/>
      <c r="T399" s="58"/>
      <c r="U399" s="281"/>
      <c r="V399" s="311"/>
      <c r="W399" s="258"/>
      <c r="X399" s="60"/>
    </row>
    <row r="400" spans="1:24" ht="34.5" customHeight="1">
      <c r="A400" s="286">
        <v>20</v>
      </c>
      <c r="B400" s="308"/>
      <c r="C400" s="16"/>
      <c r="D400" s="15"/>
      <c r="E400" s="253"/>
      <c r="F400" s="310"/>
      <c r="G400" s="309"/>
      <c r="H400" s="18"/>
      <c r="I400" s="279"/>
      <c r="J400" s="50"/>
      <c r="K400" s="279"/>
      <c r="L400" s="279"/>
      <c r="M400" s="279"/>
      <c r="N400" s="279"/>
      <c r="O400" s="279"/>
      <c r="P400" s="279"/>
      <c r="Q400" s="57"/>
      <c r="R400" s="281"/>
      <c r="S400" s="281"/>
      <c r="T400" s="58"/>
      <c r="U400" s="281"/>
      <c r="V400" s="311"/>
      <c r="W400" s="258"/>
      <c r="X400" s="60"/>
    </row>
    <row r="401" spans="1:24" ht="34.5" customHeight="1">
      <c r="A401" s="286">
        <v>21</v>
      </c>
      <c r="B401" s="308"/>
      <c r="C401" s="16"/>
      <c r="D401" s="15"/>
      <c r="E401" s="253"/>
      <c r="F401" s="310"/>
      <c r="G401" s="309"/>
      <c r="H401" s="18"/>
      <c r="I401" s="279"/>
      <c r="J401" s="50"/>
      <c r="K401" s="279"/>
      <c r="L401" s="279"/>
      <c r="M401" s="279"/>
      <c r="N401" s="279"/>
      <c r="O401" s="279"/>
      <c r="P401" s="279"/>
      <c r="Q401" s="57"/>
      <c r="R401" s="281"/>
      <c r="S401" s="281"/>
      <c r="T401" s="58"/>
      <c r="U401" s="281"/>
      <c r="V401" s="311"/>
      <c r="W401" s="258"/>
      <c r="X401" s="60"/>
    </row>
    <row r="402" spans="1:24" ht="34.5" customHeight="1">
      <c r="A402" s="14">
        <v>22</v>
      </c>
      <c r="B402" s="308"/>
      <c r="C402" s="16"/>
      <c r="D402" s="15"/>
      <c r="E402" s="253"/>
      <c r="F402" s="310"/>
      <c r="G402" s="309"/>
      <c r="H402" s="18"/>
      <c r="I402" s="279"/>
      <c r="J402" s="50"/>
      <c r="K402" s="279"/>
      <c r="L402" s="279"/>
      <c r="M402" s="279"/>
      <c r="N402" s="279"/>
      <c r="O402" s="279"/>
      <c r="P402" s="279"/>
      <c r="Q402" s="57"/>
      <c r="R402" s="281"/>
      <c r="S402" s="281"/>
      <c r="T402" s="58"/>
      <c r="U402" s="281"/>
      <c r="V402" s="311"/>
      <c r="W402" s="258"/>
      <c r="X402" s="60"/>
    </row>
    <row r="403" spans="1:24" ht="34.5" customHeight="1">
      <c r="A403" s="286">
        <v>23</v>
      </c>
      <c r="B403" s="308"/>
      <c r="C403" s="16"/>
      <c r="D403" s="15"/>
      <c r="E403" s="253"/>
      <c r="F403" s="310"/>
      <c r="G403" s="309"/>
      <c r="H403" s="18"/>
      <c r="I403" s="279"/>
      <c r="J403" s="50"/>
      <c r="K403" s="279"/>
      <c r="L403" s="279"/>
      <c r="M403" s="279"/>
      <c r="N403" s="279"/>
      <c r="O403" s="279"/>
      <c r="P403" s="279"/>
      <c r="Q403" s="57"/>
      <c r="R403" s="281"/>
      <c r="S403" s="281"/>
      <c r="T403" s="58"/>
      <c r="U403" s="281"/>
      <c r="V403" s="311"/>
      <c r="W403" s="258"/>
      <c r="X403" s="60"/>
    </row>
    <row r="404" spans="1:24" ht="34.5" customHeight="1">
      <c r="A404" s="286">
        <v>24</v>
      </c>
      <c r="B404" s="308"/>
      <c r="C404" s="16"/>
      <c r="D404" s="15"/>
      <c r="E404" s="253"/>
      <c r="F404" s="310"/>
      <c r="G404" s="309"/>
      <c r="H404" s="18"/>
      <c r="I404" s="279"/>
      <c r="J404" s="50"/>
      <c r="K404" s="279"/>
      <c r="L404" s="279"/>
      <c r="M404" s="279"/>
      <c r="N404" s="279"/>
      <c r="O404" s="279"/>
      <c r="P404" s="279"/>
      <c r="Q404" s="57"/>
      <c r="R404" s="281"/>
      <c r="S404" s="281"/>
      <c r="T404" s="58"/>
      <c r="U404" s="281"/>
      <c r="V404" s="311"/>
      <c r="W404" s="258"/>
      <c r="X404" s="60"/>
    </row>
    <row r="405" spans="1:24" ht="34.5" customHeight="1">
      <c r="A405" s="14">
        <v>25</v>
      </c>
      <c r="B405" s="308"/>
      <c r="C405" s="16"/>
      <c r="D405" s="15"/>
      <c r="E405" s="253"/>
      <c r="F405" s="310"/>
      <c r="G405" s="309"/>
      <c r="H405" s="18"/>
      <c r="I405" s="279"/>
      <c r="J405" s="50"/>
      <c r="K405" s="279"/>
      <c r="L405" s="279"/>
      <c r="M405" s="279"/>
      <c r="N405" s="279"/>
      <c r="O405" s="279"/>
      <c r="P405" s="279"/>
      <c r="Q405" s="57"/>
      <c r="R405" s="281"/>
      <c r="S405" s="281"/>
      <c r="T405" s="58"/>
      <c r="U405" s="281"/>
      <c r="V405" s="311"/>
      <c r="W405" s="258"/>
      <c r="X405" s="60"/>
    </row>
    <row r="406" spans="1:24" ht="34.5" customHeight="1">
      <c r="A406" s="286">
        <v>26</v>
      </c>
      <c r="B406" s="308"/>
      <c r="C406" s="16"/>
      <c r="D406" s="15"/>
      <c r="E406" s="253"/>
      <c r="F406" s="310"/>
      <c r="G406" s="309"/>
      <c r="H406" s="18"/>
      <c r="I406" s="279"/>
      <c r="J406" s="50"/>
      <c r="K406" s="279"/>
      <c r="L406" s="279"/>
      <c r="M406" s="279"/>
      <c r="N406" s="279"/>
      <c r="O406" s="279"/>
      <c r="P406" s="279"/>
      <c r="Q406" s="57"/>
      <c r="R406" s="281"/>
      <c r="S406" s="281"/>
      <c r="T406" s="58"/>
      <c r="U406" s="281"/>
      <c r="V406" s="311"/>
      <c r="W406" s="258"/>
      <c r="X406" s="60"/>
    </row>
    <row r="407" spans="1:24" ht="34.5" customHeight="1">
      <c r="A407" s="286">
        <v>27</v>
      </c>
      <c r="B407" s="308"/>
      <c r="C407" s="16"/>
      <c r="D407" s="15"/>
      <c r="E407" s="253"/>
      <c r="F407" s="310"/>
      <c r="G407" s="309"/>
      <c r="H407" s="18"/>
      <c r="I407" s="279"/>
      <c r="J407" s="50"/>
      <c r="K407" s="279"/>
      <c r="L407" s="279"/>
      <c r="M407" s="279"/>
      <c r="N407" s="279"/>
      <c r="O407" s="279"/>
      <c r="P407" s="279"/>
      <c r="Q407" s="57"/>
      <c r="R407" s="281"/>
      <c r="S407" s="281"/>
      <c r="T407" s="58"/>
      <c r="U407" s="281"/>
      <c r="V407" s="311"/>
      <c r="W407" s="258"/>
      <c r="X407" s="60"/>
    </row>
    <row r="408" spans="1:24" ht="34.5" customHeight="1">
      <c r="A408" s="14">
        <v>28</v>
      </c>
      <c r="B408" s="308"/>
      <c r="C408" s="16"/>
      <c r="D408" s="15"/>
      <c r="E408" s="253"/>
      <c r="F408" s="310"/>
      <c r="G408" s="309"/>
      <c r="H408" s="18"/>
      <c r="I408" s="279"/>
      <c r="J408" s="50"/>
      <c r="K408" s="279"/>
      <c r="L408" s="279"/>
      <c r="M408" s="279"/>
      <c r="N408" s="279"/>
      <c r="O408" s="279"/>
      <c r="P408" s="279"/>
      <c r="Q408" s="57"/>
      <c r="R408" s="281"/>
      <c r="S408" s="281"/>
      <c r="T408" s="58"/>
      <c r="U408" s="281"/>
      <c r="V408" s="311"/>
      <c r="W408" s="258"/>
      <c r="X408" s="60"/>
    </row>
    <row r="409" spans="1:24" ht="34.5" customHeight="1">
      <c r="A409" s="286">
        <v>29</v>
      </c>
      <c r="B409" s="308"/>
      <c r="C409" s="16"/>
      <c r="D409" s="15"/>
      <c r="E409" s="253"/>
      <c r="F409" s="310"/>
      <c r="G409" s="309"/>
      <c r="H409" s="18"/>
      <c r="I409" s="279"/>
      <c r="J409" s="50"/>
      <c r="K409" s="279"/>
      <c r="L409" s="279"/>
      <c r="M409" s="279"/>
      <c r="N409" s="279"/>
      <c r="O409" s="279"/>
      <c r="P409" s="279"/>
      <c r="Q409" s="57"/>
      <c r="R409" s="281"/>
      <c r="S409" s="281"/>
      <c r="T409" s="58"/>
      <c r="U409" s="281"/>
      <c r="V409" s="311"/>
      <c r="W409" s="258"/>
      <c r="X409" s="60"/>
    </row>
    <row r="410" spans="1:24" ht="34.5" customHeight="1">
      <c r="A410" s="286">
        <v>30</v>
      </c>
      <c r="B410" s="308"/>
      <c r="C410" s="16"/>
      <c r="D410" s="15"/>
      <c r="E410" s="253"/>
      <c r="F410" s="310"/>
      <c r="G410" s="309"/>
      <c r="H410" s="18"/>
      <c r="I410" s="279"/>
      <c r="J410" s="50"/>
      <c r="K410" s="279"/>
      <c r="L410" s="279"/>
      <c r="M410" s="279"/>
      <c r="N410" s="279"/>
      <c r="O410" s="279"/>
      <c r="P410" s="279"/>
      <c r="Q410" s="57"/>
      <c r="R410" s="281"/>
      <c r="S410" s="281"/>
      <c r="T410" s="58"/>
      <c r="U410" s="281"/>
      <c r="V410" s="311"/>
      <c r="W410" s="258"/>
      <c r="X410" s="60"/>
    </row>
    <row r="411" spans="1:24" ht="34.5" customHeight="1">
      <c r="A411" s="14">
        <v>31</v>
      </c>
      <c r="B411" s="308"/>
      <c r="C411" s="16"/>
      <c r="D411" s="15"/>
      <c r="E411" s="253"/>
      <c r="F411" s="310"/>
      <c r="G411" s="309"/>
      <c r="H411" s="18"/>
      <c r="I411" s="279"/>
      <c r="J411" s="50"/>
      <c r="K411" s="279"/>
      <c r="L411" s="279"/>
      <c r="M411" s="279"/>
      <c r="N411" s="279"/>
      <c r="O411" s="279"/>
      <c r="P411" s="279"/>
      <c r="Q411" s="57"/>
      <c r="R411" s="281"/>
      <c r="S411" s="281"/>
      <c r="T411" s="58"/>
      <c r="U411" s="281"/>
      <c r="V411" s="311"/>
      <c r="W411" s="258"/>
      <c r="X411" s="60"/>
    </row>
    <row r="412" spans="1:24" ht="34.5" customHeight="1">
      <c r="A412" s="286">
        <v>32</v>
      </c>
      <c r="B412" s="308"/>
      <c r="C412" s="16"/>
      <c r="D412" s="15"/>
      <c r="E412" s="253"/>
      <c r="F412" s="310"/>
      <c r="G412" s="309"/>
      <c r="H412" s="18"/>
      <c r="I412" s="279"/>
      <c r="J412" s="50"/>
      <c r="K412" s="279"/>
      <c r="L412" s="279"/>
      <c r="M412" s="279"/>
      <c r="N412" s="279"/>
      <c r="O412" s="279"/>
      <c r="P412" s="279"/>
      <c r="Q412" s="57"/>
      <c r="R412" s="281"/>
      <c r="S412" s="281"/>
      <c r="T412" s="58"/>
      <c r="U412" s="281"/>
      <c r="V412" s="311"/>
      <c r="W412" s="258"/>
      <c r="X412" s="60"/>
    </row>
    <row r="413" spans="1:24" ht="34.5" customHeight="1">
      <c r="A413" s="286">
        <v>33</v>
      </c>
      <c r="B413" s="308"/>
      <c r="C413" s="16"/>
      <c r="D413" s="15"/>
      <c r="E413" s="253"/>
      <c r="F413" s="310"/>
      <c r="G413" s="309"/>
      <c r="H413" s="18"/>
      <c r="I413" s="279"/>
      <c r="J413" s="50"/>
      <c r="K413" s="279"/>
      <c r="L413" s="279"/>
      <c r="M413" s="279"/>
      <c r="N413" s="279"/>
      <c r="O413" s="279"/>
      <c r="P413" s="279"/>
      <c r="Q413" s="57"/>
      <c r="R413" s="281"/>
      <c r="S413" s="281"/>
      <c r="T413" s="58"/>
      <c r="U413" s="281"/>
      <c r="V413" s="311"/>
      <c r="W413" s="258"/>
      <c r="X413" s="60"/>
    </row>
    <row r="414" spans="1:24" ht="34.5" customHeight="1">
      <c r="A414" s="14">
        <v>34</v>
      </c>
      <c r="B414" s="308"/>
      <c r="C414" s="16"/>
      <c r="D414" s="15"/>
      <c r="E414" s="253"/>
      <c r="F414" s="310"/>
      <c r="G414" s="309"/>
      <c r="H414" s="18"/>
      <c r="I414" s="279"/>
      <c r="J414" s="50"/>
      <c r="K414" s="279"/>
      <c r="L414" s="279"/>
      <c r="M414" s="279"/>
      <c r="N414" s="279"/>
      <c r="O414" s="279"/>
      <c r="P414" s="279"/>
      <c r="Q414" s="57"/>
      <c r="R414" s="281"/>
      <c r="S414" s="281"/>
      <c r="T414" s="58"/>
      <c r="U414" s="281"/>
      <c r="V414" s="311"/>
      <c r="W414" s="258"/>
      <c r="X414" s="60"/>
    </row>
    <row r="415" spans="1:24" ht="34.5" customHeight="1">
      <c r="A415" s="286">
        <v>35</v>
      </c>
      <c r="B415" s="308"/>
      <c r="C415" s="16"/>
      <c r="D415" s="15"/>
      <c r="E415" s="253"/>
      <c r="F415" s="310"/>
      <c r="G415" s="309"/>
      <c r="H415" s="18"/>
      <c r="I415" s="279"/>
      <c r="J415" s="50"/>
      <c r="K415" s="279"/>
      <c r="L415" s="279"/>
      <c r="M415" s="279"/>
      <c r="N415" s="279"/>
      <c r="O415" s="279"/>
      <c r="P415" s="279"/>
      <c r="Q415" s="57"/>
      <c r="R415" s="281"/>
      <c r="S415" s="281"/>
      <c r="T415" s="58"/>
      <c r="U415" s="281"/>
      <c r="V415" s="311"/>
      <c r="W415" s="258"/>
      <c r="X415" s="60"/>
    </row>
    <row r="416" spans="1:24" ht="34.5" customHeight="1">
      <c r="A416" s="286">
        <v>36</v>
      </c>
      <c r="B416" s="308"/>
      <c r="C416" s="16"/>
      <c r="D416" s="15"/>
      <c r="E416" s="253"/>
      <c r="F416" s="310"/>
      <c r="G416" s="309"/>
      <c r="H416" s="18"/>
      <c r="I416" s="279"/>
      <c r="J416" s="50"/>
      <c r="K416" s="279"/>
      <c r="L416" s="279"/>
      <c r="M416" s="279"/>
      <c r="N416" s="279"/>
      <c r="O416" s="279"/>
      <c r="P416" s="279"/>
      <c r="Q416" s="57"/>
      <c r="R416" s="281"/>
      <c r="S416" s="281"/>
      <c r="T416" s="58"/>
      <c r="U416" s="281"/>
      <c r="V416" s="311"/>
      <c r="W416" s="258"/>
      <c r="X416" s="60"/>
    </row>
    <row r="417" spans="1:24" ht="34.5" customHeight="1">
      <c r="A417" s="14">
        <v>37</v>
      </c>
      <c r="B417" s="308"/>
      <c r="C417" s="16"/>
      <c r="D417" s="15"/>
      <c r="E417" s="253"/>
      <c r="F417" s="310"/>
      <c r="G417" s="309"/>
      <c r="H417" s="18"/>
      <c r="I417" s="279"/>
      <c r="J417" s="50"/>
      <c r="K417" s="279"/>
      <c r="L417" s="279"/>
      <c r="M417" s="279"/>
      <c r="N417" s="279"/>
      <c r="O417" s="279"/>
      <c r="P417" s="279"/>
      <c r="Q417" s="57"/>
      <c r="R417" s="281"/>
      <c r="S417" s="281"/>
      <c r="T417" s="58"/>
      <c r="U417" s="281"/>
      <c r="V417" s="311"/>
      <c r="W417" s="258"/>
      <c r="X417" s="60"/>
    </row>
    <row r="418" spans="1:24" ht="34.5" customHeight="1">
      <c r="A418" s="286">
        <v>38</v>
      </c>
      <c r="B418" s="308"/>
      <c r="C418" s="16"/>
      <c r="D418" s="15"/>
      <c r="E418" s="253"/>
      <c r="F418" s="310"/>
      <c r="G418" s="309"/>
      <c r="H418" s="18"/>
      <c r="I418" s="279"/>
      <c r="J418" s="50"/>
      <c r="K418" s="279"/>
      <c r="L418" s="279"/>
      <c r="M418" s="279"/>
      <c r="N418" s="279"/>
      <c r="O418" s="279"/>
      <c r="P418" s="279"/>
      <c r="Q418" s="57"/>
      <c r="R418" s="281"/>
      <c r="S418" s="281"/>
      <c r="T418" s="58"/>
      <c r="U418" s="281"/>
      <c r="V418" s="311"/>
      <c r="W418" s="258"/>
      <c r="X418" s="60"/>
    </row>
    <row r="419" spans="1:24" ht="34.5" customHeight="1">
      <c r="A419" s="286">
        <v>39</v>
      </c>
      <c r="B419" s="308"/>
      <c r="C419" s="16"/>
      <c r="D419" s="15"/>
      <c r="E419" s="253"/>
      <c r="F419" s="310"/>
      <c r="G419" s="309"/>
      <c r="H419" s="18"/>
      <c r="I419" s="279"/>
      <c r="J419" s="50"/>
      <c r="K419" s="279"/>
      <c r="L419" s="279"/>
      <c r="M419" s="279"/>
      <c r="N419" s="279"/>
      <c r="O419" s="279"/>
      <c r="P419" s="279"/>
      <c r="Q419" s="57"/>
      <c r="R419" s="281"/>
      <c r="S419" s="281"/>
      <c r="T419" s="58"/>
      <c r="U419" s="281"/>
      <c r="V419" s="311"/>
      <c r="W419" s="258"/>
      <c r="X419" s="60"/>
    </row>
    <row r="420" spans="1:24" ht="34.5" customHeight="1">
      <c r="A420" s="14">
        <v>40</v>
      </c>
      <c r="B420" s="308"/>
      <c r="C420" s="16"/>
      <c r="D420" s="15"/>
      <c r="E420" s="253"/>
      <c r="F420" s="310"/>
      <c r="G420" s="309"/>
      <c r="H420" s="18"/>
      <c r="I420" s="279"/>
      <c r="J420" s="50"/>
      <c r="K420" s="279"/>
      <c r="L420" s="279"/>
      <c r="M420" s="279"/>
      <c r="N420" s="279"/>
      <c r="O420" s="279"/>
      <c r="P420" s="279"/>
      <c r="Q420" s="57"/>
      <c r="R420" s="281"/>
      <c r="S420" s="281"/>
      <c r="T420" s="58"/>
      <c r="U420" s="281"/>
      <c r="V420" s="311"/>
      <c r="W420" s="258"/>
      <c r="X420" s="60"/>
    </row>
    <row r="421" spans="1:24" ht="34.5" customHeight="1">
      <c r="A421" s="286">
        <v>41</v>
      </c>
      <c r="B421" s="308"/>
      <c r="C421" s="16"/>
      <c r="D421" s="15"/>
      <c r="E421" s="253"/>
      <c r="F421" s="310"/>
      <c r="G421" s="309"/>
      <c r="H421" s="18"/>
      <c r="I421" s="279"/>
      <c r="J421" s="50"/>
      <c r="K421" s="279"/>
      <c r="L421" s="279"/>
      <c r="M421" s="279"/>
      <c r="N421" s="279"/>
      <c r="O421" s="279"/>
      <c r="P421" s="279"/>
      <c r="Q421" s="57"/>
      <c r="R421" s="281"/>
      <c r="S421" s="281"/>
      <c r="T421" s="58"/>
      <c r="U421" s="281"/>
      <c r="V421" s="311"/>
      <c r="W421" s="258"/>
      <c r="X421" s="60"/>
    </row>
    <row r="422" spans="1:24" ht="34.5" customHeight="1">
      <c r="A422" s="286">
        <v>42</v>
      </c>
      <c r="B422" s="308"/>
      <c r="C422" s="16"/>
      <c r="D422" s="15"/>
      <c r="E422" s="253"/>
      <c r="F422" s="310"/>
      <c r="G422" s="309"/>
      <c r="H422" s="18"/>
      <c r="I422" s="279"/>
      <c r="J422" s="50"/>
      <c r="K422" s="279"/>
      <c r="L422" s="279"/>
      <c r="M422" s="279"/>
      <c r="N422" s="279"/>
      <c r="O422" s="279"/>
      <c r="P422" s="279"/>
      <c r="Q422" s="57"/>
      <c r="R422" s="281"/>
      <c r="S422" s="281"/>
      <c r="T422" s="58"/>
      <c r="U422" s="281"/>
      <c r="V422" s="311"/>
      <c r="W422" s="258"/>
      <c r="X422" s="60"/>
    </row>
    <row r="423" spans="1:24" ht="34.5" customHeight="1">
      <c r="A423" s="14">
        <v>43</v>
      </c>
      <c r="B423" s="308"/>
      <c r="C423" s="16"/>
      <c r="D423" s="15"/>
      <c r="E423" s="253"/>
      <c r="F423" s="310"/>
      <c r="G423" s="309"/>
      <c r="H423" s="18"/>
      <c r="I423" s="279"/>
      <c r="J423" s="50"/>
      <c r="K423" s="279"/>
      <c r="L423" s="279"/>
      <c r="M423" s="279"/>
      <c r="N423" s="279"/>
      <c r="O423" s="279"/>
      <c r="P423" s="279"/>
      <c r="Q423" s="57"/>
      <c r="R423" s="281"/>
      <c r="S423" s="281"/>
      <c r="T423" s="58"/>
      <c r="U423" s="281"/>
      <c r="V423" s="311"/>
      <c r="W423" s="258"/>
      <c r="X423" s="60"/>
    </row>
    <row r="424" spans="1:24" ht="34.5" customHeight="1">
      <c r="A424" s="286">
        <v>44</v>
      </c>
      <c r="B424" s="308"/>
      <c r="C424" s="16"/>
      <c r="D424" s="15"/>
      <c r="E424" s="253"/>
      <c r="F424" s="310"/>
      <c r="G424" s="309"/>
      <c r="H424" s="18"/>
      <c r="I424" s="279"/>
      <c r="J424" s="50"/>
      <c r="K424" s="279"/>
      <c r="L424" s="279"/>
      <c r="M424" s="279"/>
      <c r="N424" s="279"/>
      <c r="O424" s="279"/>
      <c r="P424" s="279"/>
      <c r="Q424" s="57"/>
      <c r="R424" s="281"/>
      <c r="S424" s="281"/>
      <c r="T424" s="58"/>
      <c r="U424" s="281"/>
      <c r="V424" s="311"/>
      <c r="W424" s="258"/>
      <c r="X424" s="60"/>
    </row>
    <row r="425" spans="1:24" ht="34.5" customHeight="1">
      <c r="A425" s="286">
        <v>45</v>
      </c>
      <c r="B425" s="308"/>
      <c r="C425" s="16"/>
      <c r="D425" s="15"/>
      <c r="E425" s="253"/>
      <c r="F425" s="310"/>
      <c r="G425" s="309"/>
      <c r="H425" s="18"/>
      <c r="I425" s="279"/>
      <c r="J425" s="50"/>
      <c r="K425" s="279"/>
      <c r="L425" s="279"/>
      <c r="M425" s="279"/>
      <c r="N425" s="279"/>
      <c r="O425" s="279"/>
      <c r="P425" s="279"/>
      <c r="Q425" s="57"/>
      <c r="R425" s="281"/>
      <c r="S425" s="281"/>
      <c r="T425" s="58"/>
      <c r="U425" s="281"/>
      <c r="V425" s="311"/>
      <c r="W425" s="258"/>
      <c r="X425" s="60"/>
    </row>
    <row r="426" spans="1:24" ht="34.5" customHeight="1">
      <c r="A426" s="14">
        <v>46</v>
      </c>
      <c r="B426" s="308"/>
      <c r="C426" s="16"/>
      <c r="D426" s="15"/>
      <c r="E426" s="253"/>
      <c r="F426" s="310"/>
      <c r="G426" s="309"/>
      <c r="H426" s="18"/>
      <c r="I426" s="279"/>
      <c r="J426" s="50"/>
      <c r="K426" s="279"/>
      <c r="L426" s="279"/>
      <c r="M426" s="279"/>
      <c r="N426" s="279"/>
      <c r="O426" s="279"/>
      <c r="P426" s="279"/>
      <c r="Q426" s="57"/>
      <c r="R426" s="281"/>
      <c r="S426" s="281"/>
      <c r="T426" s="58"/>
      <c r="U426" s="281"/>
      <c r="V426" s="311"/>
      <c r="W426" s="258"/>
      <c r="X426" s="60"/>
    </row>
    <row r="427" spans="1:24" ht="34.5" customHeight="1">
      <c r="A427" s="286">
        <v>47</v>
      </c>
      <c r="B427" s="308"/>
      <c r="C427" s="16"/>
      <c r="D427" s="15"/>
      <c r="E427" s="253"/>
      <c r="F427" s="310"/>
      <c r="G427" s="309"/>
      <c r="H427" s="18"/>
      <c r="I427" s="279"/>
      <c r="J427" s="50"/>
      <c r="K427" s="279"/>
      <c r="L427" s="279"/>
      <c r="M427" s="279"/>
      <c r="N427" s="279"/>
      <c r="O427" s="279"/>
      <c r="P427" s="279"/>
      <c r="Q427" s="57"/>
      <c r="R427" s="281"/>
      <c r="S427" s="281"/>
      <c r="T427" s="58"/>
      <c r="U427" s="281"/>
      <c r="V427" s="311"/>
      <c r="W427" s="258"/>
      <c r="X427" s="60"/>
    </row>
    <row r="428" spans="1:24" ht="34.5" customHeight="1">
      <c r="A428" s="286">
        <v>48</v>
      </c>
      <c r="B428" s="308"/>
      <c r="C428" s="16"/>
      <c r="D428" s="15"/>
      <c r="E428" s="253"/>
      <c r="F428" s="310"/>
      <c r="G428" s="309"/>
      <c r="H428" s="18"/>
      <c r="I428" s="279"/>
      <c r="J428" s="50"/>
      <c r="K428" s="279"/>
      <c r="L428" s="279"/>
      <c r="M428" s="279"/>
      <c r="N428" s="279"/>
      <c r="O428" s="279"/>
      <c r="P428" s="279"/>
      <c r="Q428" s="57"/>
      <c r="R428" s="281"/>
      <c r="S428" s="281"/>
      <c r="T428" s="58"/>
      <c r="U428" s="281"/>
      <c r="V428" s="311"/>
      <c r="W428" s="258"/>
      <c r="X428" s="60"/>
    </row>
    <row r="429" spans="1:24" ht="34.5" customHeight="1">
      <c r="A429" s="14">
        <v>49</v>
      </c>
      <c r="B429" s="308"/>
      <c r="C429" s="16"/>
      <c r="D429" s="15"/>
      <c r="E429" s="253"/>
      <c r="F429" s="310"/>
      <c r="G429" s="309"/>
      <c r="H429" s="18"/>
      <c r="I429" s="279"/>
      <c r="J429" s="50"/>
      <c r="K429" s="279"/>
      <c r="L429" s="279"/>
      <c r="M429" s="279"/>
      <c r="N429" s="279"/>
      <c r="O429" s="279"/>
      <c r="P429" s="279"/>
      <c r="Q429" s="57"/>
      <c r="R429" s="281"/>
      <c r="S429" s="281"/>
      <c r="T429" s="58"/>
      <c r="U429" s="281"/>
      <c r="V429" s="311"/>
      <c r="W429" s="258"/>
      <c r="X429" s="60"/>
    </row>
    <row r="430" spans="1:24" ht="34.5" customHeight="1">
      <c r="A430" s="286">
        <v>50</v>
      </c>
      <c r="B430" s="308"/>
      <c r="C430" s="16"/>
      <c r="D430" s="15"/>
      <c r="E430" s="253"/>
      <c r="F430" s="310"/>
      <c r="G430" s="309"/>
      <c r="H430" s="18"/>
      <c r="I430" s="279"/>
      <c r="J430" s="50"/>
      <c r="K430" s="279"/>
      <c r="L430" s="279"/>
      <c r="M430" s="279"/>
      <c r="N430" s="279"/>
      <c r="O430" s="279"/>
      <c r="P430" s="279"/>
      <c r="Q430" s="57"/>
      <c r="R430" s="281"/>
      <c r="S430" s="281"/>
      <c r="T430" s="58"/>
      <c r="U430" s="281"/>
      <c r="V430" s="311"/>
      <c r="W430" s="258"/>
      <c r="X430" s="60"/>
    </row>
    <row r="431" spans="1:24" ht="34.5" customHeight="1">
      <c r="A431" s="286">
        <v>51</v>
      </c>
      <c r="B431" s="308"/>
      <c r="C431" s="16"/>
      <c r="D431" s="15"/>
      <c r="E431" s="253"/>
      <c r="F431" s="310"/>
      <c r="G431" s="309"/>
      <c r="H431" s="18"/>
      <c r="I431" s="279"/>
      <c r="J431" s="50"/>
      <c r="K431" s="279"/>
      <c r="L431" s="279"/>
      <c r="M431" s="279"/>
      <c r="N431" s="279"/>
      <c r="O431" s="279"/>
      <c r="P431" s="279"/>
      <c r="Q431" s="57"/>
      <c r="R431" s="281"/>
      <c r="S431" s="281"/>
      <c r="T431" s="58"/>
      <c r="U431" s="281"/>
      <c r="V431" s="311"/>
      <c r="W431" s="258"/>
      <c r="X431" s="60"/>
    </row>
    <row r="432" spans="1:24" ht="34.5" customHeight="1">
      <c r="A432" s="14">
        <v>52</v>
      </c>
      <c r="B432" s="308"/>
      <c r="C432" s="16"/>
      <c r="D432" s="15"/>
      <c r="E432" s="253"/>
      <c r="F432" s="310"/>
      <c r="G432" s="309"/>
      <c r="H432" s="18"/>
      <c r="I432" s="279"/>
      <c r="J432" s="50"/>
      <c r="K432" s="279"/>
      <c r="L432" s="279"/>
      <c r="M432" s="279"/>
      <c r="N432" s="279"/>
      <c r="O432" s="279"/>
      <c r="P432" s="279"/>
      <c r="Q432" s="57"/>
      <c r="R432" s="281"/>
      <c r="S432" s="281"/>
      <c r="T432" s="58"/>
      <c r="U432" s="281"/>
      <c r="V432" s="311"/>
      <c r="W432" s="258"/>
      <c r="X432" s="60"/>
    </row>
    <row r="433" spans="1:24" ht="34.5" customHeight="1">
      <c r="A433" s="286">
        <v>53</v>
      </c>
      <c r="B433" s="308"/>
      <c r="C433" s="16"/>
      <c r="D433" s="15"/>
      <c r="E433" s="253"/>
      <c r="F433" s="310"/>
      <c r="G433" s="309"/>
      <c r="H433" s="18"/>
      <c r="I433" s="279"/>
      <c r="J433" s="50"/>
      <c r="K433" s="279"/>
      <c r="L433" s="279"/>
      <c r="M433" s="279"/>
      <c r="N433" s="279"/>
      <c r="O433" s="279"/>
      <c r="P433" s="279"/>
      <c r="Q433" s="57"/>
      <c r="R433" s="281"/>
      <c r="S433" s="281"/>
      <c r="T433" s="58"/>
      <c r="U433" s="281"/>
      <c r="V433" s="311"/>
      <c r="W433" s="258"/>
      <c r="X433" s="60"/>
    </row>
    <row r="434" spans="1:24" ht="34.5" customHeight="1">
      <c r="A434" s="286">
        <v>54</v>
      </c>
      <c r="B434" s="308"/>
      <c r="C434" s="16"/>
      <c r="D434" s="15"/>
      <c r="E434" s="253"/>
      <c r="F434" s="310"/>
      <c r="G434" s="309"/>
      <c r="H434" s="18"/>
      <c r="I434" s="279"/>
      <c r="J434" s="50"/>
      <c r="K434" s="279"/>
      <c r="L434" s="279"/>
      <c r="M434" s="279"/>
      <c r="N434" s="279"/>
      <c r="O434" s="279"/>
      <c r="P434" s="279"/>
      <c r="Q434" s="57"/>
      <c r="R434" s="281"/>
      <c r="S434" s="281"/>
      <c r="T434" s="58"/>
      <c r="U434" s="281"/>
      <c r="V434" s="311"/>
      <c r="W434" s="258"/>
      <c r="X434" s="60"/>
    </row>
    <row r="435" spans="1:24" ht="34.5" customHeight="1">
      <c r="A435" s="14">
        <v>55</v>
      </c>
      <c r="B435" s="308"/>
      <c r="C435" s="16"/>
      <c r="D435" s="15"/>
      <c r="E435" s="253"/>
      <c r="F435" s="310"/>
      <c r="G435" s="309"/>
      <c r="H435" s="18"/>
      <c r="I435" s="279"/>
      <c r="J435" s="50"/>
      <c r="K435" s="279"/>
      <c r="L435" s="279"/>
      <c r="M435" s="279"/>
      <c r="N435" s="279"/>
      <c r="O435" s="279"/>
      <c r="P435" s="279"/>
      <c r="Q435" s="57"/>
      <c r="R435" s="281"/>
      <c r="S435" s="281"/>
      <c r="T435" s="58"/>
      <c r="U435" s="281"/>
      <c r="V435" s="311"/>
      <c r="W435" s="258"/>
      <c r="X435" s="60"/>
    </row>
    <row r="436" spans="1:24" ht="34.5" customHeight="1">
      <c r="A436" s="286">
        <v>56</v>
      </c>
      <c r="B436" s="308"/>
      <c r="C436" s="16"/>
      <c r="D436" s="15"/>
      <c r="E436" s="253"/>
      <c r="F436" s="310"/>
      <c r="G436" s="309"/>
      <c r="H436" s="18"/>
      <c r="I436" s="279"/>
      <c r="J436" s="50"/>
      <c r="K436" s="279"/>
      <c r="L436" s="279"/>
      <c r="M436" s="279"/>
      <c r="N436" s="279"/>
      <c r="O436" s="279"/>
      <c r="P436" s="279"/>
      <c r="Q436" s="57"/>
      <c r="R436" s="281"/>
      <c r="S436" s="281"/>
      <c r="T436" s="58"/>
      <c r="U436" s="281"/>
      <c r="V436" s="311"/>
      <c r="W436" s="258"/>
      <c r="X436" s="60"/>
    </row>
    <row r="437" spans="1:24" ht="34.5" customHeight="1">
      <c r="A437" s="286">
        <v>57</v>
      </c>
      <c r="B437" s="308"/>
      <c r="C437" s="16"/>
      <c r="D437" s="15"/>
      <c r="E437" s="253"/>
      <c r="F437" s="310"/>
      <c r="G437" s="309"/>
      <c r="H437" s="18"/>
      <c r="I437" s="279"/>
      <c r="J437" s="50"/>
      <c r="K437" s="279"/>
      <c r="L437" s="279"/>
      <c r="M437" s="279"/>
      <c r="N437" s="279"/>
      <c r="O437" s="279"/>
      <c r="P437" s="279"/>
      <c r="Q437" s="57"/>
      <c r="R437" s="281"/>
      <c r="S437" s="281"/>
      <c r="T437" s="58"/>
      <c r="U437" s="281"/>
      <c r="V437" s="311"/>
      <c r="W437" s="258"/>
      <c r="X437" s="60"/>
    </row>
    <row r="438" spans="1:24" ht="34.5" customHeight="1">
      <c r="A438" s="14">
        <v>58</v>
      </c>
      <c r="B438" s="308"/>
      <c r="C438" s="16"/>
      <c r="D438" s="15"/>
      <c r="E438" s="253"/>
      <c r="F438" s="310"/>
      <c r="G438" s="309"/>
      <c r="H438" s="18"/>
      <c r="I438" s="279"/>
      <c r="J438" s="50"/>
      <c r="K438" s="279"/>
      <c r="L438" s="279"/>
      <c r="M438" s="279"/>
      <c r="N438" s="279"/>
      <c r="O438" s="279"/>
      <c r="P438" s="279"/>
      <c r="Q438" s="57"/>
      <c r="R438" s="281"/>
      <c r="S438" s="281"/>
      <c r="T438" s="58"/>
      <c r="U438" s="281"/>
      <c r="V438" s="311"/>
      <c r="W438" s="258"/>
      <c r="X438" s="60"/>
    </row>
    <row r="439" spans="1:24" ht="34.5" customHeight="1">
      <c r="A439" s="286">
        <v>59</v>
      </c>
      <c r="B439" s="308"/>
      <c r="C439" s="16"/>
      <c r="D439" s="15"/>
      <c r="E439" s="253"/>
      <c r="F439" s="310"/>
      <c r="G439" s="309"/>
      <c r="H439" s="18"/>
      <c r="I439" s="279"/>
      <c r="J439" s="50"/>
      <c r="K439" s="279"/>
      <c r="L439" s="279"/>
      <c r="M439" s="279"/>
      <c r="N439" s="279"/>
      <c r="O439" s="279"/>
      <c r="P439" s="279"/>
      <c r="Q439" s="57"/>
      <c r="R439" s="281"/>
      <c r="S439" s="281"/>
      <c r="T439" s="58"/>
      <c r="U439" s="281"/>
      <c r="V439" s="311"/>
      <c r="W439" s="258"/>
      <c r="X439" s="60"/>
    </row>
    <row r="440" spans="1:24" ht="34.5" customHeight="1">
      <c r="A440" s="286">
        <v>60</v>
      </c>
      <c r="B440" s="308"/>
      <c r="C440" s="16"/>
      <c r="D440" s="15"/>
      <c r="E440" s="253"/>
      <c r="F440" s="310"/>
      <c r="G440" s="309"/>
      <c r="H440" s="18"/>
      <c r="I440" s="279"/>
      <c r="J440" s="50"/>
      <c r="K440" s="279"/>
      <c r="L440" s="279"/>
      <c r="M440" s="279"/>
      <c r="N440" s="279"/>
      <c r="O440" s="279"/>
      <c r="P440" s="279"/>
      <c r="Q440" s="57"/>
      <c r="R440" s="281"/>
      <c r="S440" s="281"/>
      <c r="T440" s="58"/>
      <c r="U440" s="281"/>
      <c r="V440" s="311"/>
      <c r="W440" s="258"/>
      <c r="X440" s="60"/>
    </row>
    <row r="441" spans="1:24" ht="34.5" customHeight="1">
      <c r="A441" s="14">
        <v>61</v>
      </c>
      <c r="B441" s="308"/>
      <c r="C441" s="16"/>
      <c r="D441" s="15"/>
      <c r="E441" s="253"/>
      <c r="F441" s="310"/>
      <c r="G441" s="309"/>
      <c r="H441" s="18"/>
      <c r="I441" s="279"/>
      <c r="J441" s="50"/>
      <c r="K441" s="279"/>
      <c r="L441" s="279"/>
      <c r="M441" s="279"/>
      <c r="N441" s="279"/>
      <c r="O441" s="279"/>
      <c r="P441" s="279"/>
      <c r="Q441" s="57"/>
      <c r="R441" s="281"/>
      <c r="S441" s="281"/>
      <c r="T441" s="58"/>
      <c r="U441" s="281"/>
      <c r="V441" s="311"/>
      <c r="W441" s="258"/>
      <c r="X441" s="60"/>
    </row>
    <row r="442" spans="1:24" ht="34.5" customHeight="1">
      <c r="A442" s="286">
        <v>62</v>
      </c>
      <c r="B442" s="308"/>
      <c r="C442" s="16"/>
      <c r="D442" s="15"/>
      <c r="E442" s="253"/>
      <c r="F442" s="310"/>
      <c r="G442" s="309"/>
      <c r="H442" s="18"/>
      <c r="I442" s="279"/>
      <c r="J442" s="50"/>
      <c r="K442" s="279"/>
      <c r="L442" s="279"/>
      <c r="M442" s="279"/>
      <c r="N442" s="279"/>
      <c r="O442" s="279"/>
      <c r="P442" s="279"/>
      <c r="Q442" s="57"/>
      <c r="R442" s="281"/>
      <c r="S442" s="281"/>
      <c r="T442" s="58"/>
      <c r="U442" s="281"/>
      <c r="V442" s="311"/>
      <c r="W442" s="258"/>
      <c r="X442" s="60"/>
    </row>
    <row r="443" spans="1:24" ht="34.5" customHeight="1">
      <c r="A443" s="286">
        <v>63</v>
      </c>
      <c r="B443" s="308"/>
      <c r="C443" s="16"/>
      <c r="D443" s="15"/>
      <c r="E443" s="253"/>
      <c r="F443" s="310"/>
      <c r="G443" s="309"/>
      <c r="H443" s="18"/>
      <c r="I443" s="279"/>
      <c r="J443" s="50"/>
      <c r="K443" s="279"/>
      <c r="L443" s="279"/>
      <c r="M443" s="279"/>
      <c r="N443" s="279"/>
      <c r="O443" s="279"/>
      <c r="P443" s="279"/>
      <c r="Q443" s="57"/>
      <c r="R443" s="281"/>
      <c r="S443" s="281"/>
      <c r="T443" s="58"/>
      <c r="U443" s="281"/>
      <c r="V443" s="311"/>
      <c r="W443" s="258"/>
      <c r="X443" s="60"/>
    </row>
    <row r="444" spans="1:24" ht="34.5" customHeight="1">
      <c r="A444" s="14">
        <v>64</v>
      </c>
      <c r="B444" s="308"/>
      <c r="C444" s="16"/>
      <c r="D444" s="15"/>
      <c r="E444" s="253"/>
      <c r="F444" s="310"/>
      <c r="G444" s="309"/>
      <c r="H444" s="18"/>
      <c r="I444" s="279"/>
      <c r="J444" s="50"/>
      <c r="K444" s="279"/>
      <c r="L444" s="279"/>
      <c r="M444" s="279"/>
      <c r="N444" s="279"/>
      <c r="O444" s="279"/>
      <c r="P444" s="279"/>
      <c r="Q444" s="57"/>
      <c r="R444" s="281"/>
      <c r="S444" s="281"/>
      <c r="T444" s="58"/>
      <c r="U444" s="281"/>
      <c r="V444" s="311"/>
      <c r="W444" s="258"/>
      <c r="X444" s="60"/>
    </row>
    <row r="445" spans="1:24" ht="34.5" customHeight="1">
      <c r="A445" s="286">
        <v>65</v>
      </c>
      <c r="B445" s="308"/>
      <c r="C445" s="16"/>
      <c r="D445" s="15"/>
      <c r="E445" s="253"/>
      <c r="F445" s="310"/>
      <c r="G445" s="309"/>
      <c r="H445" s="18"/>
      <c r="I445" s="279"/>
      <c r="J445" s="50"/>
      <c r="K445" s="279"/>
      <c r="L445" s="279"/>
      <c r="M445" s="279"/>
      <c r="N445" s="279"/>
      <c r="O445" s="279"/>
      <c r="P445" s="279"/>
      <c r="Q445" s="57"/>
      <c r="R445" s="281"/>
      <c r="S445" s="281"/>
      <c r="T445" s="58"/>
      <c r="U445" s="281"/>
      <c r="V445" s="311"/>
      <c r="W445" s="258"/>
      <c r="X445" s="60"/>
    </row>
    <row r="446" spans="1:24" ht="34.5" customHeight="1">
      <c r="A446" s="286">
        <v>66</v>
      </c>
      <c r="B446" s="308"/>
      <c r="C446" s="16"/>
      <c r="D446" s="15"/>
      <c r="E446" s="253"/>
      <c r="F446" s="310"/>
      <c r="G446" s="309"/>
      <c r="H446" s="18"/>
      <c r="I446" s="279"/>
      <c r="J446" s="50"/>
      <c r="K446" s="279"/>
      <c r="L446" s="279"/>
      <c r="M446" s="279"/>
      <c r="N446" s="279"/>
      <c r="O446" s="279"/>
      <c r="P446" s="279"/>
      <c r="Q446" s="57"/>
      <c r="R446" s="281"/>
      <c r="S446" s="281"/>
      <c r="T446" s="58"/>
      <c r="U446" s="281"/>
      <c r="V446" s="311"/>
      <c r="W446" s="258"/>
      <c r="X446" s="60"/>
    </row>
    <row r="447" spans="1:24" ht="34.5" customHeight="1">
      <c r="A447" s="14">
        <v>67</v>
      </c>
      <c r="B447" s="308"/>
      <c r="C447" s="16"/>
      <c r="D447" s="15"/>
      <c r="E447" s="253"/>
      <c r="F447" s="310"/>
      <c r="G447" s="309"/>
      <c r="H447" s="18"/>
      <c r="I447" s="279"/>
      <c r="J447" s="50"/>
      <c r="K447" s="279"/>
      <c r="L447" s="279"/>
      <c r="M447" s="279"/>
      <c r="N447" s="279"/>
      <c r="O447" s="279"/>
      <c r="P447" s="279"/>
      <c r="Q447" s="57"/>
      <c r="R447" s="281"/>
      <c r="S447" s="281"/>
      <c r="T447" s="58"/>
      <c r="U447" s="281"/>
      <c r="V447" s="311"/>
      <c r="W447" s="258"/>
      <c r="X447" s="60"/>
    </row>
    <row r="448" spans="1:24" ht="34.5" customHeight="1">
      <c r="A448" s="286">
        <v>68</v>
      </c>
      <c r="B448" s="308"/>
      <c r="C448" s="16"/>
      <c r="D448" s="15"/>
      <c r="E448" s="253"/>
      <c r="F448" s="310"/>
      <c r="G448" s="309"/>
      <c r="H448" s="18"/>
      <c r="I448" s="279"/>
      <c r="J448" s="50"/>
      <c r="K448" s="279"/>
      <c r="L448" s="279"/>
      <c r="M448" s="279"/>
      <c r="N448" s="279"/>
      <c r="O448" s="279"/>
      <c r="P448" s="279"/>
      <c r="Q448" s="57"/>
      <c r="R448" s="281"/>
      <c r="S448" s="281"/>
      <c r="T448" s="58"/>
      <c r="U448" s="281"/>
      <c r="V448" s="311"/>
      <c r="W448" s="258"/>
      <c r="X448" s="60"/>
    </row>
    <row r="449" spans="1:24" ht="34.5" customHeight="1">
      <c r="A449" s="286">
        <v>69</v>
      </c>
      <c r="B449" s="308"/>
      <c r="C449" s="16"/>
      <c r="D449" s="15"/>
      <c r="E449" s="253"/>
      <c r="F449" s="310"/>
      <c r="G449" s="309"/>
      <c r="H449" s="18"/>
      <c r="I449" s="279"/>
      <c r="J449" s="50"/>
      <c r="K449" s="279"/>
      <c r="L449" s="279"/>
      <c r="M449" s="279"/>
      <c r="N449" s="279"/>
      <c r="O449" s="279"/>
      <c r="P449" s="279"/>
      <c r="Q449" s="57"/>
      <c r="R449" s="281"/>
      <c r="S449" s="281"/>
      <c r="T449" s="58"/>
      <c r="U449" s="281"/>
      <c r="V449" s="311"/>
      <c r="W449" s="258"/>
      <c r="X449" s="60"/>
    </row>
    <row r="450" spans="1:24" ht="34.5" customHeight="1">
      <c r="A450" s="14">
        <v>70</v>
      </c>
      <c r="B450" s="308"/>
      <c r="C450" s="16"/>
      <c r="D450" s="15"/>
      <c r="E450" s="253"/>
      <c r="F450" s="310"/>
      <c r="G450" s="309"/>
      <c r="H450" s="18"/>
      <c r="I450" s="279"/>
      <c r="J450" s="50"/>
      <c r="K450" s="279"/>
      <c r="L450" s="279"/>
      <c r="M450" s="279"/>
      <c r="N450" s="279"/>
      <c r="O450" s="279"/>
      <c r="P450" s="279"/>
      <c r="Q450" s="57"/>
      <c r="R450" s="281"/>
      <c r="S450" s="281"/>
      <c r="T450" s="58"/>
      <c r="U450" s="281"/>
      <c r="V450" s="311"/>
      <c r="W450" s="258"/>
      <c r="X450" s="60"/>
    </row>
    <row r="451" spans="1:24" ht="34.5" customHeight="1">
      <c r="A451" s="286">
        <v>71</v>
      </c>
      <c r="B451" s="308"/>
      <c r="C451" s="16"/>
      <c r="D451" s="15"/>
      <c r="E451" s="253"/>
      <c r="F451" s="310"/>
      <c r="G451" s="309"/>
      <c r="H451" s="18"/>
      <c r="I451" s="279"/>
      <c r="J451" s="50"/>
      <c r="K451" s="279"/>
      <c r="L451" s="279"/>
      <c r="M451" s="279"/>
      <c r="N451" s="279"/>
      <c r="O451" s="279"/>
      <c r="P451" s="279"/>
      <c r="Q451" s="57"/>
      <c r="R451" s="281"/>
      <c r="S451" s="281"/>
      <c r="T451" s="58"/>
      <c r="U451" s="281"/>
      <c r="V451" s="311"/>
      <c r="W451" s="258"/>
      <c r="X451" s="60"/>
    </row>
    <row r="452" spans="1:24" ht="34.5" customHeight="1">
      <c r="A452" s="286">
        <v>72</v>
      </c>
      <c r="B452" s="308"/>
      <c r="C452" s="16"/>
      <c r="D452" s="15"/>
      <c r="E452" s="253"/>
      <c r="F452" s="310"/>
      <c r="G452" s="309"/>
      <c r="H452" s="18"/>
      <c r="I452" s="279"/>
      <c r="J452" s="50"/>
      <c r="K452" s="279"/>
      <c r="L452" s="279"/>
      <c r="M452" s="279"/>
      <c r="N452" s="279"/>
      <c r="O452" s="279"/>
      <c r="P452" s="279"/>
      <c r="Q452" s="57"/>
      <c r="R452" s="281"/>
      <c r="S452" s="281"/>
      <c r="T452" s="58"/>
      <c r="U452" s="281"/>
      <c r="V452" s="311"/>
      <c r="W452" s="258"/>
      <c r="X452" s="60"/>
    </row>
    <row r="453" spans="1:24" ht="34.5" customHeight="1">
      <c r="A453" s="14">
        <v>73</v>
      </c>
      <c r="B453" s="308"/>
      <c r="C453" s="16"/>
      <c r="D453" s="15"/>
      <c r="E453" s="253"/>
      <c r="F453" s="310"/>
      <c r="G453" s="309"/>
      <c r="H453" s="18"/>
      <c r="I453" s="279"/>
      <c r="J453" s="50"/>
      <c r="K453" s="279"/>
      <c r="L453" s="279"/>
      <c r="M453" s="279"/>
      <c r="N453" s="279"/>
      <c r="O453" s="279"/>
      <c r="P453" s="279"/>
      <c r="Q453" s="57"/>
      <c r="R453" s="281"/>
      <c r="S453" s="281"/>
      <c r="T453" s="58"/>
      <c r="U453" s="281"/>
      <c r="V453" s="311"/>
      <c r="W453" s="258"/>
      <c r="X453" s="60"/>
    </row>
    <row r="454" spans="1:24" ht="44.1" customHeight="1">
      <c r="A454" s="14"/>
      <c r="B454" s="19"/>
      <c r="C454" s="20"/>
      <c r="D454" s="19"/>
      <c r="E454" s="20"/>
      <c r="F454" s="17"/>
      <c r="G454" s="21">
        <f>SUM(I454:P454)</f>
        <v>0</v>
      </c>
      <c r="H454" s="21"/>
      <c r="I454" s="51"/>
      <c r="J454" s="51">
        <f>SUM(J381:J453)</f>
        <v>0</v>
      </c>
      <c r="K454" s="51">
        <f>SUM(K327:K453)</f>
        <v>0</v>
      </c>
      <c r="L454" s="51">
        <f>SUM(L327:L453)</f>
        <v>0</v>
      </c>
      <c r="M454" s="51">
        <f>SUM(M381:M453)</f>
        <v>0</v>
      </c>
      <c r="N454" s="51">
        <f>SUM(N327:N453)</f>
        <v>0</v>
      </c>
      <c r="O454" s="51">
        <f>SUM(O327:O453)</f>
        <v>0</v>
      </c>
      <c r="P454" s="51">
        <f>SUM(P327:P453)</f>
        <v>0</v>
      </c>
      <c r="Q454" s="57"/>
      <c r="R454" s="58"/>
      <c r="S454" s="58"/>
      <c r="T454" s="58"/>
      <c r="U454" s="58"/>
      <c r="V454" s="254"/>
      <c r="W454" s="59"/>
      <c r="X454" s="60"/>
    </row>
    <row r="455" spans="1:24" ht="27.75" customHeight="1">
      <c r="A455" s="87" t="s">
        <v>379</v>
      </c>
      <c r="B455" s="88"/>
      <c r="C455" s="88"/>
      <c r="D455" s="88"/>
      <c r="E455" s="88"/>
      <c r="F455" s="88"/>
      <c r="G455" s="88"/>
      <c r="H455" s="88"/>
      <c r="I455" s="88"/>
      <c r="J455" s="88"/>
      <c r="K455" s="88"/>
      <c r="L455" s="88"/>
      <c r="M455" s="88"/>
      <c r="N455" s="88"/>
      <c r="O455" s="88"/>
      <c r="P455" s="89"/>
      <c r="Q455" s="90"/>
      <c r="R455" s="91"/>
      <c r="S455" s="501">
        <f>G505</f>
        <v>0</v>
      </c>
      <c r="T455" s="501"/>
      <c r="U455" s="522" t="s">
        <v>206</v>
      </c>
      <c r="V455" s="522"/>
      <c r="W455" s="92"/>
      <c r="X455" s="92"/>
    </row>
    <row r="456" spans="1:24" ht="27.75" customHeight="1">
      <c r="A456" s="14">
        <v>1</v>
      </c>
      <c r="B456" s="312"/>
      <c r="C456" s="16"/>
      <c r="D456" s="15"/>
      <c r="E456" s="253"/>
      <c r="F456" s="314"/>
      <c r="G456" s="313"/>
      <c r="H456" s="18"/>
      <c r="I456" s="50"/>
      <c r="J456" s="50"/>
      <c r="K456" s="50"/>
      <c r="L456" s="50"/>
      <c r="M456" s="50"/>
      <c r="N456" s="50"/>
      <c r="O456" s="50"/>
      <c r="P456" s="50"/>
      <c r="Q456" s="57"/>
      <c r="R456" s="58"/>
      <c r="S456" s="58"/>
      <c r="T456" s="58"/>
      <c r="U456" s="58"/>
      <c r="V456" s="312"/>
      <c r="W456" s="59"/>
      <c r="X456" s="60"/>
    </row>
    <row r="457" spans="1:24" ht="27.75" customHeight="1">
      <c r="A457" s="14">
        <v>2</v>
      </c>
      <c r="B457" s="312"/>
      <c r="C457" s="16"/>
      <c r="D457" s="15"/>
      <c r="E457" s="253"/>
      <c r="F457" s="314"/>
      <c r="G457" s="313"/>
      <c r="H457" s="18"/>
      <c r="I457" s="50"/>
      <c r="J457" s="50"/>
      <c r="K457" s="50"/>
      <c r="L457" s="50"/>
      <c r="M457" s="50"/>
      <c r="N457" s="50"/>
      <c r="O457" s="50"/>
      <c r="P457" s="50"/>
      <c r="Q457" s="57"/>
      <c r="R457" s="58"/>
      <c r="S457" s="58"/>
      <c r="T457" s="58"/>
      <c r="U457" s="58"/>
      <c r="V457" s="312"/>
      <c r="W457" s="59"/>
      <c r="X457" s="60"/>
    </row>
    <row r="458" spans="1:24" ht="41.45" customHeight="1">
      <c r="A458" s="14">
        <v>3</v>
      </c>
      <c r="B458" s="312"/>
      <c r="C458" s="16"/>
      <c r="D458" s="15"/>
      <c r="E458" s="253"/>
      <c r="F458" s="314"/>
      <c r="G458" s="313"/>
      <c r="H458" s="18"/>
      <c r="I458" s="50"/>
      <c r="J458" s="50"/>
      <c r="K458" s="50"/>
      <c r="L458" s="50"/>
      <c r="M458" s="50"/>
      <c r="N458" s="50"/>
      <c r="O458" s="50"/>
      <c r="P458" s="50"/>
      <c r="Q458" s="57"/>
      <c r="R458" s="58"/>
      <c r="S458" s="58"/>
      <c r="T458" s="58"/>
      <c r="U458" s="58"/>
      <c r="V458" s="312"/>
      <c r="W458" s="59"/>
      <c r="X458" s="60"/>
    </row>
    <row r="459" spans="1:24" ht="39.6" customHeight="1">
      <c r="A459" s="14">
        <v>4</v>
      </c>
      <c r="B459" s="312"/>
      <c r="C459" s="16"/>
      <c r="D459" s="15"/>
      <c r="E459" s="253"/>
      <c r="F459" s="314"/>
      <c r="G459" s="313"/>
      <c r="H459" s="18"/>
      <c r="I459" s="50"/>
      <c r="J459" s="50"/>
      <c r="K459" s="50"/>
      <c r="L459" s="50"/>
      <c r="M459" s="50"/>
      <c r="N459" s="50"/>
      <c r="O459" s="50"/>
      <c r="P459" s="50"/>
      <c r="Q459" s="57"/>
      <c r="R459" s="58"/>
      <c r="S459" s="58"/>
      <c r="T459" s="58"/>
      <c r="U459" s="58"/>
      <c r="V459" s="312"/>
      <c r="W459" s="59"/>
      <c r="X459" s="60"/>
    </row>
    <row r="460" spans="1:24" ht="41.45" customHeight="1">
      <c r="A460" s="14">
        <v>5</v>
      </c>
      <c r="B460" s="312"/>
      <c r="C460" s="16"/>
      <c r="D460" s="15"/>
      <c r="E460" s="253"/>
      <c r="F460" s="314"/>
      <c r="G460" s="313"/>
      <c r="H460" s="18"/>
      <c r="I460" s="50"/>
      <c r="J460" s="50"/>
      <c r="K460" s="50"/>
      <c r="L460" s="50"/>
      <c r="M460" s="50"/>
      <c r="N460" s="50"/>
      <c r="O460" s="50"/>
      <c r="P460" s="50"/>
      <c r="Q460" s="57"/>
      <c r="R460" s="58"/>
      <c r="S460" s="58"/>
      <c r="T460" s="58"/>
      <c r="U460" s="58"/>
      <c r="V460" s="312"/>
      <c r="W460" s="59"/>
      <c r="X460" s="60"/>
    </row>
    <row r="461" spans="1:24" ht="38.1" customHeight="1">
      <c r="A461" s="14">
        <v>6</v>
      </c>
      <c r="B461" s="312"/>
      <c r="C461" s="16"/>
      <c r="D461" s="15"/>
      <c r="E461" s="253"/>
      <c r="F461" s="314"/>
      <c r="G461" s="313"/>
      <c r="H461" s="18"/>
      <c r="I461" s="50"/>
      <c r="J461" s="50"/>
      <c r="K461" s="50"/>
      <c r="L461" s="50"/>
      <c r="M461" s="50"/>
      <c r="N461" s="50"/>
      <c r="O461" s="50"/>
      <c r="P461" s="50"/>
      <c r="Q461" s="57"/>
      <c r="R461" s="58"/>
      <c r="S461" s="58"/>
      <c r="T461" s="58"/>
      <c r="U461" s="58"/>
      <c r="V461" s="312"/>
      <c r="W461" s="59"/>
      <c r="X461" s="60"/>
    </row>
    <row r="462" spans="1:24" ht="27.75" customHeight="1">
      <c r="A462" s="14">
        <v>7</v>
      </c>
      <c r="B462" s="312"/>
      <c r="C462" s="16"/>
      <c r="D462" s="15"/>
      <c r="E462" s="253"/>
      <c r="F462" s="314"/>
      <c r="G462" s="313"/>
      <c r="H462" s="18"/>
      <c r="I462" s="50"/>
      <c r="J462" s="50"/>
      <c r="K462" s="50"/>
      <c r="L462" s="50"/>
      <c r="M462" s="50"/>
      <c r="N462" s="50"/>
      <c r="O462" s="50"/>
      <c r="P462" s="50"/>
      <c r="Q462" s="57"/>
      <c r="R462" s="58"/>
      <c r="S462" s="58"/>
      <c r="T462" s="58"/>
      <c r="U462" s="58"/>
      <c r="V462" s="312"/>
      <c r="W462" s="59"/>
      <c r="X462" s="60"/>
    </row>
    <row r="463" spans="1:24" ht="27.75" customHeight="1">
      <c r="A463" s="14">
        <v>8</v>
      </c>
      <c r="B463" s="312"/>
      <c r="C463" s="16"/>
      <c r="D463" s="15"/>
      <c r="E463" s="253"/>
      <c r="F463" s="314"/>
      <c r="G463" s="313"/>
      <c r="H463" s="18"/>
      <c r="I463" s="50"/>
      <c r="J463" s="50"/>
      <c r="K463" s="50"/>
      <c r="L463" s="50"/>
      <c r="M463" s="50"/>
      <c r="N463" s="50"/>
      <c r="O463" s="50"/>
      <c r="P463" s="50"/>
      <c r="Q463" s="57"/>
      <c r="R463" s="58"/>
      <c r="S463" s="58"/>
      <c r="T463" s="58"/>
      <c r="U463" s="58"/>
      <c r="V463" s="312"/>
      <c r="W463" s="59"/>
      <c r="X463" s="60"/>
    </row>
    <row r="464" spans="1:24" ht="27.75" customHeight="1">
      <c r="A464" s="14">
        <v>9</v>
      </c>
      <c r="B464" s="312"/>
      <c r="C464" s="16"/>
      <c r="D464" s="15"/>
      <c r="E464" s="253"/>
      <c r="F464" s="314"/>
      <c r="G464" s="313"/>
      <c r="H464" s="18"/>
      <c r="I464" s="50"/>
      <c r="J464" s="50"/>
      <c r="K464" s="50"/>
      <c r="L464" s="50"/>
      <c r="M464" s="50"/>
      <c r="N464" s="50"/>
      <c r="O464" s="50"/>
      <c r="P464" s="50"/>
      <c r="Q464" s="57"/>
      <c r="R464" s="58"/>
      <c r="S464" s="58"/>
      <c r="T464" s="58"/>
      <c r="U464" s="58"/>
      <c r="V464" s="312"/>
      <c r="W464" s="59"/>
      <c r="X464" s="60"/>
    </row>
    <row r="465" spans="1:24" ht="36.6" customHeight="1">
      <c r="A465" s="14">
        <v>10</v>
      </c>
      <c r="B465" s="312"/>
      <c r="C465" s="16"/>
      <c r="D465" s="15"/>
      <c r="E465" s="253"/>
      <c r="F465" s="314"/>
      <c r="G465" s="313"/>
      <c r="H465" s="18"/>
      <c r="I465" s="50"/>
      <c r="J465" s="50"/>
      <c r="K465" s="50"/>
      <c r="L465" s="50"/>
      <c r="M465" s="50"/>
      <c r="N465" s="50"/>
      <c r="O465" s="50"/>
      <c r="P465" s="50"/>
      <c r="Q465" s="57"/>
      <c r="R465" s="58"/>
      <c r="S465" s="58"/>
      <c r="T465" s="58"/>
      <c r="U465" s="58"/>
      <c r="V465" s="312"/>
      <c r="W465" s="59"/>
      <c r="X465" s="60"/>
    </row>
    <row r="466" spans="1:24" ht="36.6" customHeight="1">
      <c r="A466" s="14">
        <v>11</v>
      </c>
      <c r="B466" s="312"/>
      <c r="C466" s="16"/>
      <c r="D466" s="15"/>
      <c r="E466" s="253"/>
      <c r="F466" s="314"/>
      <c r="G466" s="313"/>
      <c r="H466" s="18"/>
      <c r="I466" s="50"/>
      <c r="J466" s="50"/>
      <c r="K466" s="50"/>
      <c r="L466" s="50"/>
      <c r="M466" s="50"/>
      <c r="N466" s="50"/>
      <c r="O466" s="50"/>
      <c r="P466" s="50"/>
      <c r="Q466" s="57"/>
      <c r="R466" s="58"/>
      <c r="S466" s="58"/>
      <c r="T466" s="58"/>
      <c r="U466" s="58"/>
      <c r="V466" s="312"/>
      <c r="W466" s="59"/>
      <c r="X466" s="60"/>
    </row>
    <row r="467" spans="1:24" ht="27.75" customHeight="1">
      <c r="A467" s="14">
        <v>12</v>
      </c>
      <c r="B467" s="312"/>
      <c r="C467" s="16"/>
      <c r="D467" s="15"/>
      <c r="E467" s="253"/>
      <c r="F467" s="314"/>
      <c r="G467" s="313"/>
      <c r="H467" s="18"/>
      <c r="I467" s="50"/>
      <c r="J467" s="50"/>
      <c r="K467" s="50"/>
      <c r="L467" s="50"/>
      <c r="M467" s="50"/>
      <c r="N467" s="50"/>
      <c r="O467" s="50"/>
      <c r="P467" s="50"/>
      <c r="Q467" s="57"/>
      <c r="R467" s="58"/>
      <c r="S467" s="58"/>
      <c r="T467" s="58"/>
      <c r="U467" s="58"/>
      <c r="V467" s="312"/>
      <c r="W467" s="59"/>
      <c r="X467" s="60"/>
    </row>
    <row r="468" spans="1:24" ht="27.75" customHeight="1">
      <c r="A468" s="14">
        <v>13</v>
      </c>
      <c r="B468" s="312"/>
      <c r="C468" s="16"/>
      <c r="D468" s="15"/>
      <c r="E468" s="253"/>
      <c r="F468" s="314"/>
      <c r="G468" s="313"/>
      <c r="H468" s="18"/>
      <c r="I468" s="50"/>
      <c r="J468" s="50"/>
      <c r="K468" s="50"/>
      <c r="L468" s="50"/>
      <c r="M468" s="50"/>
      <c r="N468" s="50"/>
      <c r="O468" s="50"/>
      <c r="P468" s="50"/>
      <c r="Q468" s="57"/>
      <c r="R468" s="58"/>
      <c r="S468" s="58"/>
      <c r="T468" s="58"/>
      <c r="U468" s="58"/>
      <c r="V468" s="312"/>
      <c r="W468" s="59"/>
      <c r="X468" s="60"/>
    </row>
    <row r="469" spans="1:24" ht="27.75" customHeight="1">
      <c r="A469" s="285">
        <v>14</v>
      </c>
      <c r="B469" s="312"/>
      <c r="C469" s="16"/>
      <c r="D469" s="15"/>
      <c r="E469" s="253"/>
      <c r="F469" s="314"/>
      <c r="G469" s="313"/>
      <c r="H469" s="18"/>
      <c r="I469" s="50"/>
      <c r="J469" s="50"/>
      <c r="K469" s="50"/>
      <c r="L469" s="50"/>
      <c r="M469" s="50"/>
      <c r="N469" s="50"/>
      <c r="O469" s="50"/>
      <c r="P469" s="50"/>
      <c r="Q469" s="57"/>
      <c r="R469" s="58"/>
      <c r="S469" s="58"/>
      <c r="T469" s="58"/>
      <c r="U469" s="58"/>
      <c r="V469" s="312"/>
      <c r="W469" s="80"/>
      <c r="X469" s="81"/>
    </row>
    <row r="470" spans="1:24" ht="27.75" customHeight="1">
      <c r="A470" s="286">
        <v>15</v>
      </c>
      <c r="B470" s="312"/>
      <c r="C470" s="16"/>
      <c r="D470" s="15"/>
      <c r="E470" s="253"/>
      <c r="F470" s="314"/>
      <c r="G470" s="313"/>
      <c r="H470" s="18"/>
      <c r="I470" s="50"/>
      <c r="J470" s="50"/>
      <c r="K470" s="50"/>
      <c r="L470" s="50"/>
      <c r="M470" s="50"/>
      <c r="N470" s="50"/>
      <c r="O470" s="50"/>
      <c r="P470" s="50"/>
      <c r="Q470" s="280"/>
      <c r="R470" s="58"/>
      <c r="S470" s="58"/>
      <c r="T470" s="58"/>
      <c r="U470" s="58"/>
      <c r="V470" s="312"/>
      <c r="W470" s="258"/>
      <c r="X470" s="259"/>
    </row>
    <row r="471" spans="1:24" ht="27.75" customHeight="1">
      <c r="A471" s="286">
        <v>16</v>
      </c>
      <c r="B471" s="312"/>
      <c r="C471" s="16"/>
      <c r="D471" s="15"/>
      <c r="E471" s="253"/>
      <c r="F471" s="314"/>
      <c r="G471" s="313"/>
      <c r="H471" s="18"/>
      <c r="I471" s="50"/>
      <c r="J471" s="50"/>
      <c r="K471" s="50"/>
      <c r="L471" s="50"/>
      <c r="M471" s="50"/>
      <c r="N471" s="50"/>
      <c r="O471" s="50"/>
      <c r="P471" s="50"/>
      <c r="Q471" s="280"/>
      <c r="R471" s="58"/>
      <c r="S471" s="58"/>
      <c r="T471" s="58"/>
      <c r="U471" s="58"/>
      <c r="V471" s="312"/>
      <c r="W471" s="258"/>
      <c r="X471" s="259"/>
    </row>
    <row r="472" spans="1:24" ht="39.950000000000003" customHeight="1">
      <c r="A472" s="286">
        <v>17</v>
      </c>
      <c r="B472" s="312"/>
      <c r="C472" s="16"/>
      <c r="D472" s="15"/>
      <c r="E472" s="253"/>
      <c r="F472" s="314"/>
      <c r="G472" s="313"/>
      <c r="H472" s="18"/>
      <c r="I472" s="50"/>
      <c r="J472" s="50"/>
      <c r="K472" s="50"/>
      <c r="L472" s="50"/>
      <c r="M472" s="50"/>
      <c r="N472" s="50"/>
      <c r="O472" s="50"/>
      <c r="P472" s="50"/>
      <c r="Q472" s="280"/>
      <c r="R472" s="58"/>
      <c r="S472" s="58"/>
      <c r="T472" s="58"/>
      <c r="U472" s="58"/>
      <c r="V472" s="312"/>
      <c r="W472" s="258"/>
      <c r="X472" s="259"/>
    </row>
    <row r="473" spans="1:24" ht="27.75" customHeight="1">
      <c r="A473" s="286">
        <v>18</v>
      </c>
      <c r="B473" s="312"/>
      <c r="C473" s="16"/>
      <c r="D473" s="15"/>
      <c r="E473" s="253"/>
      <c r="F473" s="314"/>
      <c r="G473" s="313"/>
      <c r="H473" s="18"/>
      <c r="I473" s="50"/>
      <c r="J473" s="50"/>
      <c r="K473" s="50"/>
      <c r="L473" s="50"/>
      <c r="M473" s="50"/>
      <c r="N473" s="50"/>
      <c r="O473" s="50"/>
      <c r="P473" s="50"/>
      <c r="Q473" s="280"/>
      <c r="R473" s="58"/>
      <c r="S473" s="58"/>
      <c r="T473" s="58"/>
      <c r="U473" s="58"/>
      <c r="V473" s="312"/>
      <c r="W473" s="258"/>
      <c r="X473" s="259"/>
    </row>
    <row r="474" spans="1:24" ht="27.75" customHeight="1">
      <c r="A474" s="286">
        <v>19</v>
      </c>
      <c r="B474" s="312"/>
      <c r="C474" s="16"/>
      <c r="D474" s="15"/>
      <c r="E474" s="253"/>
      <c r="F474" s="314"/>
      <c r="G474" s="313"/>
      <c r="H474" s="18"/>
      <c r="I474" s="50"/>
      <c r="J474" s="50"/>
      <c r="K474" s="50"/>
      <c r="L474" s="50"/>
      <c r="M474" s="50"/>
      <c r="N474" s="50"/>
      <c r="O474" s="50"/>
      <c r="P474" s="50"/>
      <c r="Q474" s="280"/>
      <c r="R474" s="58"/>
      <c r="S474" s="58"/>
      <c r="T474" s="58"/>
      <c r="U474" s="58"/>
      <c r="V474" s="312"/>
      <c r="W474" s="258"/>
      <c r="X474" s="259"/>
    </row>
    <row r="475" spans="1:24" ht="27.75" customHeight="1">
      <c r="A475" s="286">
        <v>20</v>
      </c>
      <c r="B475" s="312"/>
      <c r="C475" s="16"/>
      <c r="D475" s="15"/>
      <c r="E475" s="253"/>
      <c r="F475" s="314"/>
      <c r="G475" s="313"/>
      <c r="H475" s="18"/>
      <c r="I475" s="50"/>
      <c r="J475" s="50"/>
      <c r="K475" s="50"/>
      <c r="L475" s="50"/>
      <c r="M475" s="50"/>
      <c r="N475" s="50"/>
      <c r="O475" s="50"/>
      <c r="P475" s="50"/>
      <c r="Q475" s="280"/>
      <c r="R475" s="58"/>
      <c r="S475" s="58"/>
      <c r="T475" s="58"/>
      <c r="U475" s="58"/>
      <c r="V475" s="312"/>
      <c r="W475" s="258"/>
      <c r="X475" s="259"/>
    </row>
    <row r="476" spans="1:24" ht="27.75" customHeight="1">
      <c r="A476" s="286">
        <v>21</v>
      </c>
      <c r="B476" s="312"/>
      <c r="C476" s="16"/>
      <c r="D476" s="15"/>
      <c r="E476" s="253"/>
      <c r="F476" s="314"/>
      <c r="G476" s="313"/>
      <c r="H476" s="18"/>
      <c r="I476" s="50"/>
      <c r="J476" s="50"/>
      <c r="K476" s="50"/>
      <c r="L476" s="50"/>
      <c r="M476" s="50"/>
      <c r="N476" s="50"/>
      <c r="O476" s="50"/>
      <c r="P476" s="50"/>
      <c r="Q476" s="280"/>
      <c r="R476" s="58"/>
      <c r="S476" s="58"/>
      <c r="T476" s="58"/>
      <c r="U476" s="58"/>
      <c r="V476" s="312"/>
      <c r="W476" s="258"/>
      <c r="X476" s="259"/>
    </row>
    <row r="477" spans="1:24" ht="39.6" customHeight="1">
      <c r="A477" s="286">
        <v>22</v>
      </c>
      <c r="B477" s="312"/>
      <c r="C477" s="16"/>
      <c r="D477" s="15"/>
      <c r="E477" s="253"/>
      <c r="F477" s="314"/>
      <c r="G477" s="313"/>
      <c r="H477" s="18"/>
      <c r="I477" s="50"/>
      <c r="J477" s="50"/>
      <c r="K477" s="50"/>
      <c r="L477" s="50"/>
      <c r="M477" s="50"/>
      <c r="N477" s="50"/>
      <c r="O477" s="50"/>
      <c r="P477" s="50"/>
      <c r="Q477" s="280"/>
      <c r="R477" s="58"/>
      <c r="S477" s="58"/>
      <c r="T477" s="58"/>
      <c r="U477" s="58"/>
      <c r="V477" s="312"/>
      <c r="W477" s="258"/>
      <c r="X477" s="259"/>
    </row>
    <row r="478" spans="1:24" ht="27.75" customHeight="1">
      <c r="A478" s="286">
        <v>23</v>
      </c>
      <c r="B478" s="312"/>
      <c r="C478" s="16"/>
      <c r="D478" s="15"/>
      <c r="E478" s="253"/>
      <c r="F478" s="314"/>
      <c r="G478" s="313"/>
      <c r="H478" s="18"/>
      <c r="I478" s="50"/>
      <c r="J478" s="50"/>
      <c r="K478" s="50"/>
      <c r="L478" s="50"/>
      <c r="M478" s="50"/>
      <c r="N478" s="50"/>
      <c r="O478" s="50"/>
      <c r="P478" s="50"/>
      <c r="Q478" s="280"/>
      <c r="R478" s="58"/>
      <c r="S478" s="58"/>
      <c r="T478" s="58"/>
      <c r="U478" s="58"/>
      <c r="V478" s="312"/>
      <c r="W478" s="258"/>
      <c r="X478" s="259"/>
    </row>
    <row r="479" spans="1:24" ht="27.75" customHeight="1">
      <c r="A479" s="286">
        <v>24</v>
      </c>
      <c r="B479" s="312"/>
      <c r="C479" s="16"/>
      <c r="D479" s="15"/>
      <c r="E479" s="253"/>
      <c r="F479" s="314"/>
      <c r="G479" s="313"/>
      <c r="H479" s="18"/>
      <c r="I479" s="50"/>
      <c r="J479" s="50"/>
      <c r="K479" s="50"/>
      <c r="L479" s="50"/>
      <c r="M479" s="50"/>
      <c r="N479" s="50"/>
      <c r="O479" s="50"/>
      <c r="P479" s="50"/>
      <c r="Q479" s="280"/>
      <c r="R479" s="58"/>
      <c r="S479" s="58"/>
      <c r="T479" s="58"/>
      <c r="U479" s="58"/>
      <c r="V479" s="312"/>
      <c r="W479" s="258"/>
      <c r="X479" s="259"/>
    </row>
    <row r="480" spans="1:24" ht="38.450000000000003" customHeight="1">
      <c r="A480" s="286">
        <v>25</v>
      </c>
      <c r="B480" s="312"/>
      <c r="C480" s="16"/>
      <c r="D480" s="15"/>
      <c r="E480" s="253"/>
      <c r="F480" s="314"/>
      <c r="G480" s="313"/>
      <c r="H480" s="18"/>
      <c r="I480" s="50"/>
      <c r="J480" s="50"/>
      <c r="K480" s="50"/>
      <c r="L480" s="50"/>
      <c r="M480" s="50"/>
      <c r="N480" s="50"/>
      <c r="O480" s="50"/>
      <c r="P480" s="50"/>
      <c r="Q480" s="280"/>
      <c r="R480" s="58"/>
      <c r="S480" s="58"/>
      <c r="T480" s="58"/>
      <c r="U480" s="58"/>
      <c r="V480" s="312"/>
      <c r="W480" s="258"/>
      <c r="X480" s="259"/>
    </row>
    <row r="481" spans="1:24" ht="27.75" customHeight="1">
      <c r="A481" s="286">
        <v>26</v>
      </c>
      <c r="B481" s="312"/>
      <c r="C481" s="16"/>
      <c r="D481" s="15"/>
      <c r="E481" s="253"/>
      <c r="F481" s="314"/>
      <c r="G481" s="313"/>
      <c r="H481" s="18"/>
      <c r="I481" s="50"/>
      <c r="J481" s="50"/>
      <c r="K481" s="50"/>
      <c r="L481" s="50"/>
      <c r="M481" s="50"/>
      <c r="N481" s="50"/>
      <c r="O481" s="50"/>
      <c r="P481" s="50"/>
      <c r="Q481" s="280"/>
      <c r="R481" s="58"/>
      <c r="S481" s="58"/>
      <c r="T481" s="58"/>
      <c r="U481" s="58"/>
      <c r="V481" s="312"/>
      <c r="W481" s="258"/>
      <c r="X481" s="259"/>
    </row>
    <row r="482" spans="1:24" ht="27.75" customHeight="1">
      <c r="A482" s="286">
        <v>27</v>
      </c>
      <c r="B482" s="312"/>
      <c r="C482" s="16"/>
      <c r="D482" s="15"/>
      <c r="E482" s="253"/>
      <c r="F482" s="314"/>
      <c r="G482" s="313"/>
      <c r="H482" s="18"/>
      <c r="I482" s="50"/>
      <c r="J482" s="50"/>
      <c r="K482" s="50"/>
      <c r="L482" s="50"/>
      <c r="M482" s="50"/>
      <c r="N482" s="50"/>
      <c r="O482" s="50"/>
      <c r="P482" s="50"/>
      <c r="Q482" s="280"/>
      <c r="R482" s="58"/>
      <c r="S482" s="58"/>
      <c r="T482" s="58"/>
      <c r="U482" s="58"/>
      <c r="V482" s="312"/>
      <c r="W482" s="258"/>
      <c r="X482" s="259"/>
    </row>
    <row r="483" spans="1:24" ht="42" customHeight="1">
      <c r="A483" s="286">
        <v>28</v>
      </c>
      <c r="B483" s="312"/>
      <c r="C483" s="16"/>
      <c r="D483" s="15"/>
      <c r="E483" s="253"/>
      <c r="F483" s="314"/>
      <c r="G483" s="313"/>
      <c r="H483" s="18"/>
      <c r="I483" s="50"/>
      <c r="J483" s="50"/>
      <c r="K483" s="50"/>
      <c r="L483" s="50"/>
      <c r="M483" s="50"/>
      <c r="N483" s="50"/>
      <c r="O483" s="50"/>
      <c r="P483" s="50"/>
      <c r="Q483" s="280"/>
      <c r="R483" s="58"/>
      <c r="S483" s="58"/>
      <c r="T483" s="58"/>
      <c r="U483" s="58"/>
      <c r="V483" s="312"/>
      <c r="W483" s="258"/>
      <c r="X483" s="259"/>
    </row>
    <row r="484" spans="1:24" ht="27.75" customHeight="1">
      <c r="A484" s="286">
        <v>29</v>
      </c>
      <c r="B484" s="312"/>
      <c r="C484" s="16"/>
      <c r="D484" s="15"/>
      <c r="E484" s="253"/>
      <c r="F484" s="314"/>
      <c r="G484" s="313"/>
      <c r="H484" s="18"/>
      <c r="I484" s="50"/>
      <c r="J484" s="50"/>
      <c r="K484" s="50"/>
      <c r="L484" s="50"/>
      <c r="M484" s="50"/>
      <c r="N484" s="50"/>
      <c r="O484" s="50"/>
      <c r="P484" s="50"/>
      <c r="Q484" s="280"/>
      <c r="R484" s="58"/>
      <c r="S484" s="58"/>
      <c r="T484" s="58"/>
      <c r="U484" s="58"/>
      <c r="V484" s="312"/>
      <c r="W484" s="258"/>
      <c r="X484" s="259"/>
    </row>
    <row r="485" spans="1:24" ht="27.75" customHeight="1">
      <c r="A485" s="286">
        <v>30</v>
      </c>
      <c r="B485" s="312"/>
      <c r="C485" s="16"/>
      <c r="D485" s="15"/>
      <c r="E485" s="253"/>
      <c r="F485" s="314"/>
      <c r="G485" s="313"/>
      <c r="H485" s="18"/>
      <c r="I485" s="50"/>
      <c r="J485" s="50"/>
      <c r="K485" s="50"/>
      <c r="L485" s="50"/>
      <c r="M485" s="50"/>
      <c r="N485" s="50"/>
      <c r="O485" s="50"/>
      <c r="P485" s="50"/>
      <c r="Q485" s="280"/>
      <c r="R485" s="58"/>
      <c r="S485" s="58"/>
      <c r="T485" s="58"/>
      <c r="U485" s="58"/>
      <c r="V485" s="312"/>
      <c r="W485" s="258"/>
      <c r="X485" s="259"/>
    </row>
    <row r="486" spans="1:24" ht="27.75" customHeight="1">
      <c r="A486" s="286">
        <v>31</v>
      </c>
      <c r="B486" s="312"/>
      <c r="C486" s="16"/>
      <c r="D486" s="15"/>
      <c r="E486" s="253"/>
      <c r="F486" s="314"/>
      <c r="G486" s="313"/>
      <c r="H486" s="18"/>
      <c r="I486" s="50"/>
      <c r="J486" s="50"/>
      <c r="K486" s="50"/>
      <c r="L486" s="50"/>
      <c r="M486" s="50"/>
      <c r="N486" s="50"/>
      <c r="O486" s="50"/>
      <c r="P486" s="50"/>
      <c r="Q486" s="280"/>
      <c r="R486" s="58"/>
      <c r="S486" s="58"/>
      <c r="T486" s="58"/>
      <c r="U486" s="58"/>
      <c r="V486" s="312"/>
      <c r="W486" s="258"/>
      <c r="X486" s="259"/>
    </row>
    <row r="487" spans="1:24" ht="27.75" customHeight="1">
      <c r="A487" s="286">
        <v>32</v>
      </c>
      <c r="B487" s="312"/>
      <c r="C487" s="16"/>
      <c r="D487" s="15"/>
      <c r="E487" s="253"/>
      <c r="F487" s="314"/>
      <c r="G487" s="313"/>
      <c r="H487" s="18"/>
      <c r="I487" s="50"/>
      <c r="J487" s="50"/>
      <c r="K487" s="50"/>
      <c r="L487" s="50"/>
      <c r="M487" s="50"/>
      <c r="N487" s="50"/>
      <c r="O487" s="50"/>
      <c r="P487" s="50"/>
      <c r="Q487" s="280"/>
      <c r="R487" s="58"/>
      <c r="S487" s="58"/>
      <c r="T487" s="58"/>
      <c r="U487" s="58"/>
      <c r="V487" s="312"/>
      <c r="W487" s="258"/>
      <c r="X487" s="259"/>
    </row>
    <row r="488" spans="1:24" ht="27.75" customHeight="1">
      <c r="A488" s="286">
        <v>33</v>
      </c>
      <c r="B488" s="312"/>
      <c r="C488" s="16"/>
      <c r="D488" s="15"/>
      <c r="E488" s="253"/>
      <c r="F488" s="314"/>
      <c r="G488" s="313"/>
      <c r="H488" s="18"/>
      <c r="I488" s="50"/>
      <c r="J488" s="50"/>
      <c r="K488" s="50"/>
      <c r="L488" s="50"/>
      <c r="M488" s="50"/>
      <c r="N488" s="50"/>
      <c r="O488" s="50"/>
      <c r="P488" s="50"/>
      <c r="Q488" s="280"/>
      <c r="R488" s="58"/>
      <c r="S488" s="58"/>
      <c r="T488" s="58"/>
      <c r="U488" s="58"/>
      <c r="V488" s="312"/>
      <c r="W488" s="258"/>
      <c r="X488" s="259"/>
    </row>
    <row r="489" spans="1:24" ht="40.5" customHeight="1">
      <c r="A489" s="286">
        <v>34</v>
      </c>
      <c r="B489" s="312"/>
      <c r="C489" s="16"/>
      <c r="D489" s="15"/>
      <c r="E489" s="253"/>
      <c r="F489" s="314"/>
      <c r="G489" s="313"/>
      <c r="H489" s="18"/>
      <c r="I489" s="50"/>
      <c r="J489" s="50"/>
      <c r="K489" s="50"/>
      <c r="L489" s="50"/>
      <c r="M489" s="50"/>
      <c r="N489" s="50"/>
      <c r="O489" s="50"/>
      <c r="P489" s="50"/>
      <c r="Q489" s="280"/>
      <c r="R489" s="58"/>
      <c r="S489" s="58"/>
      <c r="T489" s="58"/>
      <c r="U489" s="58"/>
      <c r="V489" s="312"/>
      <c r="W489" s="258"/>
      <c r="X489" s="259"/>
    </row>
    <row r="490" spans="1:24" ht="27.75" customHeight="1">
      <c r="A490" s="286">
        <v>35</v>
      </c>
      <c r="B490" s="312"/>
      <c r="C490" s="16"/>
      <c r="D490" s="15"/>
      <c r="E490" s="253"/>
      <c r="F490" s="314"/>
      <c r="G490" s="313"/>
      <c r="H490" s="18"/>
      <c r="I490" s="50"/>
      <c r="J490" s="50"/>
      <c r="K490" s="50"/>
      <c r="L490" s="50"/>
      <c r="M490" s="50"/>
      <c r="N490" s="50"/>
      <c r="O490" s="50"/>
      <c r="P490" s="50"/>
      <c r="Q490" s="280"/>
      <c r="R490" s="58"/>
      <c r="S490" s="58"/>
      <c r="T490" s="58"/>
      <c r="U490" s="58"/>
      <c r="V490" s="312"/>
      <c r="W490" s="258"/>
      <c r="X490" s="259"/>
    </row>
    <row r="491" spans="1:24" ht="36.6" customHeight="1">
      <c r="A491" s="286">
        <v>36</v>
      </c>
      <c r="B491" s="312"/>
      <c r="C491" s="16"/>
      <c r="D491" s="15"/>
      <c r="E491" s="253"/>
      <c r="F491" s="314"/>
      <c r="G491" s="313"/>
      <c r="H491" s="18"/>
      <c r="I491" s="50"/>
      <c r="J491" s="50"/>
      <c r="K491" s="50"/>
      <c r="L491" s="50"/>
      <c r="M491" s="50"/>
      <c r="N491" s="50"/>
      <c r="O491" s="50"/>
      <c r="P491" s="50"/>
      <c r="Q491" s="280"/>
      <c r="R491" s="58"/>
      <c r="S491" s="58"/>
      <c r="T491" s="58"/>
      <c r="U491" s="58"/>
      <c r="V491" s="312"/>
      <c r="W491" s="258"/>
      <c r="X491" s="259"/>
    </row>
    <row r="492" spans="1:24" ht="39.6" customHeight="1">
      <c r="A492" s="286">
        <v>37</v>
      </c>
      <c r="B492" s="312"/>
      <c r="C492" s="16"/>
      <c r="D492" s="15"/>
      <c r="E492" s="253"/>
      <c r="F492" s="314"/>
      <c r="G492" s="313"/>
      <c r="H492" s="18"/>
      <c r="I492" s="50"/>
      <c r="J492" s="50"/>
      <c r="K492" s="50"/>
      <c r="L492" s="50"/>
      <c r="M492" s="50"/>
      <c r="N492" s="50"/>
      <c r="O492" s="50"/>
      <c r="P492" s="50"/>
      <c r="Q492" s="280"/>
      <c r="R492" s="58"/>
      <c r="S492" s="58"/>
      <c r="T492" s="58"/>
      <c r="U492" s="58"/>
      <c r="V492" s="312"/>
      <c r="W492" s="258"/>
      <c r="X492" s="259"/>
    </row>
    <row r="493" spans="1:24" ht="38.450000000000003" customHeight="1">
      <c r="A493" s="286">
        <v>38</v>
      </c>
      <c r="B493" s="312"/>
      <c r="C493" s="16"/>
      <c r="D493" s="15"/>
      <c r="E493" s="253"/>
      <c r="F493" s="314"/>
      <c r="G493" s="313"/>
      <c r="H493" s="18"/>
      <c r="I493" s="50"/>
      <c r="J493" s="50"/>
      <c r="K493" s="50"/>
      <c r="L493" s="50"/>
      <c r="M493" s="50"/>
      <c r="N493" s="50"/>
      <c r="O493" s="50"/>
      <c r="P493" s="50"/>
      <c r="Q493" s="280"/>
      <c r="R493" s="58"/>
      <c r="S493" s="58"/>
      <c r="T493" s="58"/>
      <c r="U493" s="58"/>
      <c r="V493" s="312"/>
      <c r="W493" s="258"/>
      <c r="X493" s="259"/>
    </row>
    <row r="494" spans="1:24" ht="36.950000000000003" customHeight="1">
      <c r="A494" s="286">
        <v>39</v>
      </c>
      <c r="B494" s="312"/>
      <c r="C494" s="16"/>
      <c r="D494" s="15"/>
      <c r="E494" s="253"/>
      <c r="F494" s="314"/>
      <c r="G494" s="313"/>
      <c r="H494" s="18"/>
      <c r="I494" s="50"/>
      <c r="J494" s="50"/>
      <c r="K494" s="50"/>
      <c r="L494" s="50"/>
      <c r="M494" s="50"/>
      <c r="N494" s="50"/>
      <c r="O494" s="50"/>
      <c r="P494" s="50"/>
      <c r="Q494" s="280"/>
      <c r="R494" s="58"/>
      <c r="S494" s="58"/>
      <c r="T494" s="58"/>
      <c r="U494" s="58"/>
      <c r="V494" s="312"/>
      <c r="W494" s="258"/>
      <c r="X494" s="259"/>
    </row>
    <row r="495" spans="1:24" ht="27.75" customHeight="1">
      <c r="A495" s="286">
        <v>40</v>
      </c>
      <c r="B495" s="312"/>
      <c r="C495" s="16"/>
      <c r="D495" s="15"/>
      <c r="E495" s="253"/>
      <c r="F495" s="314"/>
      <c r="G495" s="313"/>
      <c r="H495" s="18"/>
      <c r="I495" s="50"/>
      <c r="J495" s="50"/>
      <c r="K495" s="50"/>
      <c r="L495" s="50"/>
      <c r="M495" s="50"/>
      <c r="N495" s="50"/>
      <c r="O495" s="50"/>
      <c r="P495" s="50"/>
      <c r="Q495" s="280"/>
      <c r="R495" s="58"/>
      <c r="S495" s="58"/>
      <c r="T495" s="58"/>
      <c r="U495" s="58"/>
      <c r="V495" s="312"/>
      <c r="W495" s="258"/>
      <c r="X495" s="259"/>
    </row>
    <row r="496" spans="1:24" ht="38.1" customHeight="1">
      <c r="A496" s="286">
        <v>41</v>
      </c>
      <c r="B496" s="312"/>
      <c r="C496" s="16"/>
      <c r="D496" s="15"/>
      <c r="E496" s="253"/>
      <c r="F496" s="314"/>
      <c r="G496" s="313"/>
      <c r="H496" s="18"/>
      <c r="I496" s="50"/>
      <c r="J496" s="50"/>
      <c r="K496" s="50"/>
      <c r="L496" s="50"/>
      <c r="M496" s="50"/>
      <c r="N496" s="50"/>
      <c r="O496" s="50"/>
      <c r="P496" s="50"/>
      <c r="Q496" s="280"/>
      <c r="R496" s="58"/>
      <c r="S496" s="58"/>
      <c r="T496" s="58"/>
      <c r="U496" s="58"/>
      <c r="V496" s="312"/>
      <c r="W496" s="258"/>
      <c r="X496" s="259"/>
    </row>
    <row r="497" spans="1:24" ht="27.75" customHeight="1">
      <c r="A497" s="286">
        <v>42</v>
      </c>
      <c r="B497" s="312"/>
      <c r="C497" s="16"/>
      <c r="D497" s="15"/>
      <c r="E497" s="253"/>
      <c r="F497" s="314"/>
      <c r="G497" s="313"/>
      <c r="H497" s="18"/>
      <c r="I497" s="50"/>
      <c r="J497" s="50"/>
      <c r="K497" s="50"/>
      <c r="L497" s="50"/>
      <c r="M497" s="50"/>
      <c r="N497" s="50"/>
      <c r="O497" s="50"/>
      <c r="P497" s="50"/>
      <c r="Q497" s="280"/>
      <c r="R497" s="58"/>
      <c r="S497" s="58"/>
      <c r="T497" s="58"/>
      <c r="U497" s="58"/>
      <c r="V497" s="312"/>
      <c r="W497" s="258"/>
      <c r="X497" s="259"/>
    </row>
    <row r="498" spans="1:24" ht="27.75" customHeight="1">
      <c r="A498" s="286">
        <v>43</v>
      </c>
      <c r="B498" s="312"/>
      <c r="C498" s="16"/>
      <c r="D498" s="15"/>
      <c r="E498" s="253"/>
      <c r="F498" s="314"/>
      <c r="G498" s="313"/>
      <c r="H498" s="18"/>
      <c r="I498" s="50"/>
      <c r="J498" s="50"/>
      <c r="K498" s="50"/>
      <c r="L498" s="50"/>
      <c r="M498" s="50"/>
      <c r="N498" s="50"/>
      <c r="O498" s="50"/>
      <c r="P498" s="50"/>
      <c r="Q498" s="280"/>
      <c r="R498" s="58"/>
      <c r="S498" s="58"/>
      <c r="T498" s="58"/>
      <c r="U498" s="58"/>
      <c r="V498" s="312"/>
      <c r="W498" s="258"/>
      <c r="X498" s="259"/>
    </row>
    <row r="499" spans="1:24" ht="27.75" customHeight="1">
      <c r="A499" s="286">
        <v>44</v>
      </c>
      <c r="B499" s="312"/>
      <c r="C499" s="16"/>
      <c r="D499" s="15"/>
      <c r="E499" s="253"/>
      <c r="F499" s="314"/>
      <c r="G499" s="313"/>
      <c r="H499" s="18"/>
      <c r="I499" s="50"/>
      <c r="J499" s="50"/>
      <c r="K499" s="50"/>
      <c r="L499" s="50"/>
      <c r="M499" s="50"/>
      <c r="N499" s="50"/>
      <c r="O499" s="50"/>
      <c r="P499" s="50"/>
      <c r="Q499" s="280"/>
      <c r="R499" s="58"/>
      <c r="S499" s="58"/>
      <c r="T499" s="58"/>
      <c r="U499" s="58"/>
      <c r="V499" s="312"/>
      <c r="W499" s="258"/>
      <c r="X499" s="259"/>
    </row>
    <row r="500" spans="1:24" ht="27.75" customHeight="1">
      <c r="A500" s="286">
        <v>45</v>
      </c>
      <c r="B500" s="312"/>
      <c r="C500" s="16"/>
      <c r="D500" s="15"/>
      <c r="E500" s="253"/>
      <c r="F500" s="314"/>
      <c r="G500" s="313"/>
      <c r="H500" s="18"/>
      <c r="I500" s="50"/>
      <c r="J500" s="50"/>
      <c r="K500" s="50"/>
      <c r="L500" s="50"/>
      <c r="M500" s="50"/>
      <c r="N500" s="50"/>
      <c r="O500" s="50"/>
      <c r="P500" s="50"/>
      <c r="Q500" s="280"/>
      <c r="R500" s="58"/>
      <c r="S500" s="58"/>
      <c r="T500" s="58"/>
      <c r="U500" s="58"/>
      <c r="V500" s="312"/>
      <c r="W500" s="258"/>
      <c r="X500" s="259"/>
    </row>
    <row r="501" spans="1:24" ht="27.75" customHeight="1">
      <c r="A501" s="286">
        <v>46</v>
      </c>
      <c r="B501" s="312"/>
      <c r="C501" s="16"/>
      <c r="D501" s="15"/>
      <c r="E501" s="253"/>
      <c r="F501" s="314"/>
      <c r="G501" s="313"/>
      <c r="H501" s="18"/>
      <c r="I501" s="50"/>
      <c r="J501" s="50"/>
      <c r="K501" s="50"/>
      <c r="L501" s="50"/>
      <c r="M501" s="50"/>
      <c r="N501" s="50"/>
      <c r="O501" s="50"/>
      <c r="P501" s="50"/>
      <c r="Q501" s="280"/>
      <c r="R501" s="58"/>
      <c r="S501" s="58"/>
      <c r="T501" s="58"/>
      <c r="U501" s="58"/>
      <c r="V501" s="312"/>
      <c r="W501" s="258"/>
      <c r="X501" s="259"/>
    </row>
    <row r="502" spans="1:24" ht="27.75" customHeight="1">
      <c r="A502" s="286">
        <v>47</v>
      </c>
      <c r="B502" s="312"/>
      <c r="C502" s="16"/>
      <c r="D502" s="15"/>
      <c r="E502" s="253"/>
      <c r="F502" s="314"/>
      <c r="G502" s="313"/>
      <c r="H502" s="18"/>
      <c r="I502" s="50"/>
      <c r="J502" s="50"/>
      <c r="K502" s="50"/>
      <c r="L502" s="50"/>
      <c r="M502" s="50"/>
      <c r="N502" s="50"/>
      <c r="O502" s="50"/>
      <c r="P502" s="50"/>
      <c r="Q502" s="280"/>
      <c r="R502" s="58"/>
      <c r="S502" s="58"/>
      <c r="T502" s="58"/>
      <c r="U502" s="58"/>
      <c r="V502" s="312"/>
      <c r="W502" s="258"/>
      <c r="X502" s="259"/>
    </row>
    <row r="503" spans="1:24" ht="27.75" customHeight="1">
      <c r="A503" s="286">
        <v>48</v>
      </c>
      <c r="B503" s="312"/>
      <c r="C503" s="16"/>
      <c r="D503" s="15"/>
      <c r="E503" s="253"/>
      <c r="F503" s="314"/>
      <c r="G503" s="313"/>
      <c r="H503" s="18"/>
      <c r="I503" s="50"/>
      <c r="J503" s="50"/>
      <c r="K503" s="50"/>
      <c r="L503" s="50"/>
      <c r="M503" s="50"/>
      <c r="N503" s="50"/>
      <c r="O503" s="50"/>
      <c r="P503" s="50"/>
      <c r="Q503" s="280"/>
      <c r="R503" s="58"/>
      <c r="S503" s="58"/>
      <c r="T503" s="58"/>
      <c r="U503" s="58"/>
      <c r="V503" s="312"/>
      <c r="W503" s="258"/>
      <c r="X503" s="259"/>
    </row>
    <row r="504" spans="1:24" ht="27.75" customHeight="1">
      <c r="A504" s="286">
        <v>49</v>
      </c>
      <c r="B504" s="312"/>
      <c r="C504" s="16"/>
      <c r="D504" s="15"/>
      <c r="E504" s="253"/>
      <c r="F504" s="314"/>
      <c r="G504" s="313"/>
      <c r="H504" s="18"/>
      <c r="I504" s="50"/>
      <c r="J504" s="50"/>
      <c r="K504" s="50"/>
      <c r="L504" s="50"/>
      <c r="M504" s="50"/>
      <c r="N504" s="50"/>
      <c r="O504" s="50"/>
      <c r="P504" s="50"/>
      <c r="Q504" s="280"/>
      <c r="R504" s="58"/>
      <c r="S504" s="58"/>
      <c r="T504" s="58"/>
      <c r="U504" s="58"/>
      <c r="V504" s="312"/>
      <c r="W504" s="258"/>
      <c r="X504" s="259"/>
    </row>
    <row r="505" spans="1:24" ht="27.75" customHeight="1">
      <c r="A505" s="286"/>
      <c r="B505" s="288"/>
      <c r="C505" s="289"/>
      <c r="D505" s="288"/>
      <c r="E505" s="289"/>
      <c r="F505" s="287"/>
      <c r="G505" s="290">
        <f>SUM(I505:P505)</f>
        <v>0</v>
      </c>
      <c r="H505" s="290"/>
      <c r="I505" s="291">
        <f t="shared" ref="I505:P505" si="2">SUM(I456:I504)</f>
        <v>0</v>
      </c>
      <c r="J505" s="291">
        <f t="shared" si="2"/>
        <v>0</v>
      </c>
      <c r="K505" s="291">
        <f t="shared" si="2"/>
        <v>0</v>
      </c>
      <c r="L505" s="291">
        <f t="shared" si="2"/>
        <v>0</v>
      </c>
      <c r="M505" s="291">
        <f t="shared" si="2"/>
        <v>0</v>
      </c>
      <c r="N505" s="291">
        <f t="shared" si="2"/>
        <v>0</v>
      </c>
      <c r="O505" s="291">
        <f t="shared" si="2"/>
        <v>0</v>
      </c>
      <c r="P505" s="291">
        <f t="shared" si="2"/>
        <v>0</v>
      </c>
      <c r="Q505" s="280"/>
      <c r="R505" s="281"/>
      <c r="S505" s="281"/>
      <c r="T505" s="281"/>
      <c r="U505" s="281"/>
      <c r="V505" s="292"/>
      <c r="W505" s="258"/>
      <c r="X505" s="259"/>
    </row>
    <row r="506" spans="1:24" ht="27.75" customHeight="1">
      <c r="A506" s="28" t="s">
        <v>237</v>
      </c>
      <c r="B506" s="29"/>
      <c r="C506" s="29"/>
      <c r="D506" s="29"/>
      <c r="E506" s="29"/>
      <c r="F506" s="29"/>
      <c r="G506" s="29"/>
      <c r="H506" s="29"/>
      <c r="I506" s="29"/>
      <c r="J506" s="29"/>
      <c r="K506" s="29"/>
      <c r="L506" s="29"/>
      <c r="M506" s="29"/>
      <c r="N506" s="498" t="s">
        <v>205</v>
      </c>
      <c r="O506" s="498"/>
      <c r="P506" s="498"/>
      <c r="Q506" s="498"/>
      <c r="R506" s="498"/>
      <c r="S506" s="498">
        <f>G510</f>
        <v>0</v>
      </c>
      <c r="T506" s="498"/>
      <c r="U506" s="499" t="s">
        <v>206</v>
      </c>
      <c r="V506" s="499"/>
    </row>
    <row r="507" spans="1:24" ht="27.75" customHeight="1">
      <c r="A507" s="30" t="s">
        <v>207</v>
      </c>
      <c r="B507" s="31" t="s">
        <v>208</v>
      </c>
      <c r="C507" s="31" t="s">
        <v>209</v>
      </c>
      <c r="D507" s="30" t="s">
        <v>211</v>
      </c>
      <c r="E507" s="30" t="s">
        <v>211</v>
      </c>
      <c r="F507" s="31" t="s">
        <v>212</v>
      </c>
      <c r="G507" s="30" t="s">
        <v>213</v>
      </c>
      <c r="H507" s="30" t="s">
        <v>214</v>
      </c>
      <c r="I507" s="52" t="s">
        <v>214</v>
      </c>
      <c r="J507" s="52"/>
      <c r="K507" s="52"/>
      <c r="L507" s="52"/>
      <c r="M507" s="52"/>
      <c r="N507" s="52"/>
      <c r="O507" s="52"/>
      <c r="P507" s="52"/>
      <c r="Q507" s="62"/>
      <c r="R507" s="500" t="s">
        <v>215</v>
      </c>
      <c r="S507" s="500"/>
      <c r="T507" s="500"/>
      <c r="U507" s="500"/>
      <c r="V507" s="31" t="s">
        <v>216</v>
      </c>
    </row>
    <row r="508" spans="1:24" ht="27.75" customHeight="1" thickBot="1">
      <c r="A508" s="32">
        <v>1</v>
      </c>
      <c r="B508" s="86" t="s">
        <v>272</v>
      </c>
      <c r="C508" s="23"/>
      <c r="D508" s="22"/>
      <c r="E508" s="86"/>
      <c r="F508" s="25"/>
      <c r="G508" s="36"/>
      <c r="H508" s="24"/>
      <c r="I508" s="50"/>
      <c r="J508" s="50"/>
      <c r="K508" s="50"/>
      <c r="L508" s="50"/>
      <c r="M508" s="50"/>
      <c r="N508" s="50"/>
      <c r="O508" s="50"/>
      <c r="P508" s="50"/>
      <c r="Q508" s="57"/>
      <c r="R508" s="58"/>
      <c r="S508" s="58"/>
      <c r="T508" s="58"/>
      <c r="U508" s="58"/>
      <c r="V508" s="35"/>
    </row>
    <row r="509" spans="1:24" ht="27.75" customHeight="1" thickBot="1">
      <c r="A509" s="32"/>
      <c r="B509" s="282"/>
      <c r="C509" s="85"/>
      <c r="D509" s="22"/>
      <c r="E509" s="282"/>
      <c r="F509" s="78"/>
      <c r="G509" s="36"/>
      <c r="H509" s="24"/>
      <c r="I509" s="50"/>
      <c r="J509" s="50"/>
      <c r="K509" s="50"/>
      <c r="L509" s="50"/>
      <c r="M509" s="50"/>
      <c r="N509" s="50"/>
      <c r="O509" s="50"/>
      <c r="P509" s="50"/>
      <c r="Q509" s="57"/>
      <c r="R509" s="58"/>
      <c r="S509" s="58"/>
      <c r="T509" s="58"/>
      <c r="U509" s="58"/>
      <c r="V509" s="35"/>
    </row>
    <row r="510" spans="1:24" ht="27.75" customHeight="1">
      <c r="A510" s="32"/>
      <c r="B510" s="76"/>
      <c r="C510" s="21"/>
      <c r="D510" s="33"/>
      <c r="E510" s="74"/>
      <c r="F510" s="34"/>
      <c r="G510" s="21">
        <f>SUM(I510:P510)</f>
        <v>0</v>
      </c>
      <c r="H510" s="21"/>
      <c r="I510" s="51">
        <f t="shared" ref="I510:P510" si="3">SUM(I508:I509)</f>
        <v>0</v>
      </c>
      <c r="J510" s="51">
        <f t="shared" si="3"/>
        <v>0</v>
      </c>
      <c r="K510" s="51">
        <f t="shared" si="3"/>
        <v>0</v>
      </c>
      <c r="L510" s="51">
        <f t="shared" si="3"/>
        <v>0</v>
      </c>
      <c r="M510" s="51">
        <f t="shared" si="3"/>
        <v>0</v>
      </c>
      <c r="N510" s="51">
        <f t="shared" si="3"/>
        <v>0</v>
      </c>
      <c r="O510" s="51">
        <f t="shared" si="3"/>
        <v>0</v>
      </c>
      <c r="P510" s="51">
        <f t="shared" si="3"/>
        <v>0</v>
      </c>
      <c r="Q510" s="63"/>
      <c r="R510" s="64"/>
      <c r="S510" s="64"/>
      <c r="T510" s="64"/>
      <c r="U510" s="64"/>
      <c r="V510" s="33"/>
    </row>
    <row r="512" spans="1:24" ht="27.75" customHeight="1">
      <c r="C512" s="37"/>
      <c r="D512" s="38" t="s">
        <v>2</v>
      </c>
      <c r="E512" s="38" t="s">
        <v>273</v>
      </c>
      <c r="F512" s="9"/>
    </row>
    <row r="513" spans="2:22" ht="27.75" customHeight="1">
      <c r="C513" s="39" t="s">
        <v>274</v>
      </c>
      <c r="D513" s="40">
        <f>COUNTIF(C9:C509,Parameters!D22)</f>
        <v>0</v>
      </c>
      <c r="E513" s="40">
        <f>COUNTIF(D9:D509,Parameters!F27)</f>
        <v>0</v>
      </c>
      <c r="F513" s="9"/>
    </row>
    <row r="514" spans="2:22" ht="27.75" customHeight="1">
      <c r="C514" s="41"/>
      <c r="D514" s="529">
        <f>SUM(D513:F513)</f>
        <v>0</v>
      </c>
      <c r="E514" s="530"/>
      <c r="F514" s="9"/>
    </row>
    <row r="515" spans="2:22" ht="27.75" customHeight="1">
      <c r="C515" s="41"/>
      <c r="F515" s="9"/>
    </row>
    <row r="516" spans="2:22" ht="27.75" customHeight="1">
      <c r="C516" s="37"/>
      <c r="D516" s="42" t="s">
        <v>2</v>
      </c>
      <c r="E516" s="42" t="s">
        <v>272</v>
      </c>
      <c r="F516" s="9"/>
    </row>
    <row r="517" spans="2:22" ht="27.75" customHeight="1">
      <c r="C517" s="43" t="s">
        <v>275</v>
      </c>
      <c r="D517" s="44">
        <f>COUNTIF(C9:C509,Parameters!D23)</f>
        <v>0</v>
      </c>
      <c r="E517" s="44">
        <f>COUNTIF(D9:D509,Parameters!F35)</f>
        <v>0</v>
      </c>
      <c r="F517" s="9"/>
      <c r="J517" s="531">
        <f>D518+D514</f>
        <v>0</v>
      </c>
      <c r="K517" s="532"/>
      <c r="L517" s="532"/>
    </row>
    <row r="518" spans="2:22" ht="27.75" customHeight="1">
      <c r="D518" s="475">
        <f>SUM(D517:I517)</f>
        <v>0</v>
      </c>
      <c r="E518" s="476"/>
      <c r="F518" s="9"/>
    </row>
    <row r="520" spans="2:22" ht="27.75" customHeight="1">
      <c r="B520" s="478" t="s">
        <v>239</v>
      </c>
      <c r="C520" s="478"/>
      <c r="D520" s="478"/>
      <c r="E520" s="478"/>
      <c r="F520" s="478"/>
      <c r="G520" s="478"/>
      <c r="H520" s="478"/>
      <c r="I520" s="478"/>
      <c r="J520" s="478"/>
      <c r="K520" s="478"/>
      <c r="L520" s="478"/>
      <c r="M520" s="478"/>
      <c r="N520" s="478"/>
      <c r="O520" s="478"/>
      <c r="P520" s="478"/>
      <c r="Q520" s="478"/>
      <c r="R520" s="478"/>
      <c r="S520" s="478"/>
      <c r="T520" s="478"/>
      <c r="U520" s="478"/>
      <c r="V520" s="478"/>
    </row>
    <row r="521" spans="2:22" ht="27.75" customHeight="1">
      <c r="B521" s="479" t="s">
        <v>240</v>
      </c>
      <c r="C521" s="480"/>
      <c r="D521" s="480"/>
      <c r="E521" s="480"/>
      <c r="F521" s="480"/>
      <c r="G521" s="480"/>
      <c r="H521" s="480"/>
      <c r="I521" s="480"/>
      <c r="J521" s="480"/>
      <c r="K521" s="480"/>
      <c r="L521" s="480"/>
      <c r="M521" s="480"/>
      <c r="N521" s="480"/>
      <c r="O521" s="480"/>
      <c r="P521" s="480"/>
      <c r="Q521" s="480"/>
      <c r="R521" s="480"/>
      <c r="S521" s="480"/>
      <c r="T521" s="480"/>
      <c r="U521" s="481"/>
      <c r="V521" s="65" t="s">
        <v>5</v>
      </c>
    </row>
    <row r="522" spans="2:22" ht="27.75" customHeight="1">
      <c r="B522" s="482" t="s">
        <v>241</v>
      </c>
      <c r="C522" s="483"/>
      <c r="D522" s="483"/>
      <c r="E522" s="483"/>
      <c r="F522" s="483"/>
      <c r="G522" s="483"/>
      <c r="H522" s="483"/>
      <c r="I522" s="483"/>
      <c r="J522" s="484"/>
      <c r="K522" s="491" t="s">
        <v>242</v>
      </c>
      <c r="L522" s="492"/>
      <c r="M522" s="492"/>
      <c r="N522" s="492"/>
      <c r="O522" s="492"/>
      <c r="P522" s="492"/>
      <c r="Q522" s="492"/>
      <c r="R522" s="492"/>
      <c r="S522" s="492"/>
      <c r="T522" s="492"/>
      <c r="U522" s="493"/>
      <c r="V522" s="66"/>
    </row>
    <row r="523" spans="2:22" ht="27.75" customHeight="1">
      <c r="B523" s="485"/>
      <c r="C523" s="486"/>
      <c r="D523" s="486"/>
      <c r="E523" s="486"/>
      <c r="F523" s="486"/>
      <c r="G523" s="486"/>
      <c r="H523" s="486"/>
      <c r="I523" s="486"/>
      <c r="J523" s="487"/>
      <c r="K523" s="491" t="s">
        <v>243</v>
      </c>
      <c r="L523" s="492"/>
      <c r="M523" s="492"/>
      <c r="N523" s="492"/>
      <c r="O523" s="492"/>
      <c r="P523" s="492"/>
      <c r="Q523" s="492"/>
      <c r="R523" s="492"/>
      <c r="S523" s="492"/>
      <c r="T523" s="492"/>
      <c r="U523" s="493"/>
      <c r="V523" s="66"/>
    </row>
    <row r="524" spans="2:22" ht="27.75" customHeight="1">
      <c r="B524" s="485"/>
      <c r="C524" s="486"/>
      <c r="D524" s="486"/>
      <c r="E524" s="486"/>
      <c r="F524" s="486"/>
      <c r="G524" s="486"/>
      <c r="H524" s="486"/>
      <c r="I524" s="486"/>
      <c r="J524" s="487"/>
      <c r="K524" s="491" t="s">
        <v>244</v>
      </c>
      <c r="L524" s="492"/>
      <c r="M524" s="492"/>
      <c r="N524" s="492"/>
      <c r="O524" s="492"/>
      <c r="P524" s="492"/>
      <c r="Q524" s="492"/>
      <c r="R524" s="492"/>
      <c r="S524" s="492"/>
      <c r="T524" s="492"/>
      <c r="U524" s="493"/>
      <c r="V524" s="66"/>
    </row>
    <row r="525" spans="2:22" ht="27.75" customHeight="1">
      <c r="B525" s="485"/>
      <c r="C525" s="486"/>
      <c r="D525" s="486"/>
      <c r="E525" s="486"/>
      <c r="F525" s="486"/>
      <c r="G525" s="486"/>
      <c r="H525" s="486"/>
      <c r="I525" s="486"/>
      <c r="J525" s="487"/>
      <c r="K525" s="494" t="s">
        <v>245</v>
      </c>
      <c r="L525" s="494"/>
      <c r="M525" s="494"/>
      <c r="N525" s="494"/>
      <c r="O525" s="494"/>
      <c r="P525" s="494"/>
      <c r="Q525" s="494"/>
      <c r="R525" s="494"/>
      <c r="S525" s="494"/>
      <c r="T525" s="494"/>
      <c r="U525" s="494"/>
      <c r="V525" s="66"/>
    </row>
    <row r="526" spans="2:22" ht="27.75" customHeight="1">
      <c r="B526" s="485"/>
      <c r="C526" s="486"/>
      <c r="D526" s="486"/>
      <c r="E526" s="486"/>
      <c r="F526" s="486"/>
      <c r="G526" s="486"/>
      <c r="H526" s="486"/>
      <c r="I526" s="486"/>
      <c r="J526" s="487"/>
      <c r="K526" s="494" t="s">
        <v>246</v>
      </c>
      <c r="L526" s="494"/>
      <c r="M526" s="494"/>
      <c r="N526" s="494"/>
      <c r="O526" s="494"/>
      <c r="P526" s="494"/>
      <c r="Q526" s="494"/>
      <c r="R526" s="494"/>
      <c r="S526" s="494"/>
      <c r="T526" s="494"/>
      <c r="U526" s="494"/>
      <c r="V526" s="66"/>
    </row>
    <row r="527" spans="2:22" ht="27.75" customHeight="1">
      <c r="B527" s="488"/>
      <c r="C527" s="489"/>
      <c r="D527" s="489"/>
      <c r="E527" s="489"/>
      <c r="F527" s="489"/>
      <c r="G527" s="489"/>
      <c r="H527" s="489"/>
      <c r="I527" s="489"/>
      <c r="J527" s="490"/>
      <c r="K527" s="494" t="s">
        <v>247</v>
      </c>
      <c r="L527" s="494"/>
      <c r="M527" s="494"/>
      <c r="N527" s="494"/>
      <c r="O527" s="494"/>
      <c r="P527" s="494"/>
      <c r="Q527" s="494"/>
      <c r="R527" s="494"/>
      <c r="S527" s="494"/>
      <c r="T527" s="494"/>
      <c r="U527" s="494"/>
      <c r="V527" s="66"/>
    </row>
    <row r="528" spans="2:22" ht="27.75" customHeight="1">
      <c r="B528" s="482" t="s">
        <v>248</v>
      </c>
      <c r="C528" s="483"/>
      <c r="D528" s="483"/>
      <c r="E528" s="483"/>
      <c r="F528" s="483"/>
      <c r="G528" s="483"/>
      <c r="H528" s="483"/>
      <c r="I528" s="483"/>
      <c r="J528" s="484"/>
      <c r="K528" s="477" t="s">
        <v>249</v>
      </c>
      <c r="L528" s="477"/>
      <c r="M528" s="477"/>
      <c r="N528" s="477"/>
      <c r="O528" s="477"/>
      <c r="P528" s="477"/>
      <c r="Q528" s="477"/>
      <c r="R528" s="477"/>
      <c r="S528" s="477"/>
      <c r="T528" s="477"/>
      <c r="U528" s="477"/>
      <c r="V528" s="67"/>
    </row>
    <row r="529" spans="2:22" ht="27.75" customHeight="1">
      <c r="B529" s="485"/>
      <c r="C529" s="486"/>
      <c r="D529" s="486"/>
      <c r="E529" s="486"/>
      <c r="F529" s="486"/>
      <c r="G529" s="486"/>
      <c r="H529" s="486"/>
      <c r="I529" s="486"/>
      <c r="J529" s="487"/>
      <c r="K529" s="477" t="s">
        <v>250</v>
      </c>
      <c r="L529" s="477"/>
      <c r="M529" s="477"/>
      <c r="N529" s="477"/>
      <c r="O529" s="477"/>
      <c r="P529" s="477"/>
      <c r="Q529" s="477"/>
      <c r="R529" s="477"/>
      <c r="S529" s="477"/>
      <c r="T529" s="477"/>
      <c r="U529" s="477"/>
      <c r="V529" s="67"/>
    </row>
    <row r="530" spans="2:22" ht="27.75" customHeight="1">
      <c r="B530" s="485"/>
      <c r="C530" s="486"/>
      <c r="D530" s="486"/>
      <c r="E530" s="486"/>
      <c r="F530" s="486"/>
      <c r="G530" s="486"/>
      <c r="H530" s="486"/>
      <c r="I530" s="486"/>
      <c r="J530" s="487"/>
      <c r="K530" s="477" t="s">
        <v>251</v>
      </c>
      <c r="L530" s="477"/>
      <c r="M530" s="477"/>
      <c r="N530" s="477"/>
      <c r="O530" s="477"/>
      <c r="P530" s="477"/>
      <c r="Q530" s="477"/>
      <c r="R530" s="477"/>
      <c r="S530" s="477"/>
      <c r="T530" s="477"/>
      <c r="U530" s="477"/>
      <c r="V530" s="67"/>
    </row>
    <row r="531" spans="2:22" ht="27.75" customHeight="1">
      <c r="B531" s="485"/>
      <c r="C531" s="486"/>
      <c r="D531" s="486"/>
      <c r="E531" s="486"/>
      <c r="F531" s="486"/>
      <c r="G531" s="486"/>
      <c r="H531" s="486"/>
      <c r="I531" s="486"/>
      <c r="J531" s="487"/>
      <c r="K531" s="477" t="s">
        <v>252</v>
      </c>
      <c r="L531" s="477"/>
      <c r="M531" s="477"/>
      <c r="N531" s="477"/>
      <c r="O531" s="477"/>
      <c r="P531" s="477"/>
      <c r="Q531" s="477"/>
      <c r="R531" s="477"/>
      <c r="S531" s="477"/>
      <c r="T531" s="477"/>
      <c r="U531" s="477"/>
      <c r="V531" s="67"/>
    </row>
    <row r="532" spans="2:22" ht="27.75" customHeight="1">
      <c r="B532" s="485"/>
      <c r="C532" s="486"/>
      <c r="D532" s="486"/>
      <c r="E532" s="486"/>
      <c r="F532" s="486"/>
      <c r="G532" s="486"/>
      <c r="H532" s="486"/>
      <c r="I532" s="486"/>
      <c r="J532" s="487"/>
      <c r="K532" s="477" t="s">
        <v>253</v>
      </c>
      <c r="L532" s="477"/>
      <c r="M532" s="477"/>
      <c r="N532" s="477"/>
      <c r="O532" s="477"/>
      <c r="P532" s="477"/>
      <c r="Q532" s="477"/>
      <c r="R532" s="477"/>
      <c r="S532" s="477"/>
      <c r="T532" s="477"/>
      <c r="U532" s="477"/>
      <c r="V532" s="67"/>
    </row>
    <row r="533" spans="2:22" ht="27.75" customHeight="1">
      <c r="B533" s="485"/>
      <c r="C533" s="486"/>
      <c r="D533" s="486"/>
      <c r="E533" s="486"/>
      <c r="F533" s="486"/>
      <c r="G533" s="486"/>
      <c r="H533" s="486"/>
      <c r="I533" s="486"/>
      <c r="J533" s="487"/>
      <c r="K533" s="477" t="s">
        <v>254</v>
      </c>
      <c r="L533" s="477"/>
      <c r="M533" s="477"/>
      <c r="N533" s="477"/>
      <c r="O533" s="477"/>
      <c r="P533" s="477"/>
      <c r="Q533" s="477"/>
      <c r="R533" s="477"/>
      <c r="S533" s="477"/>
      <c r="T533" s="477"/>
      <c r="U533" s="477"/>
      <c r="V533" s="67"/>
    </row>
    <row r="534" spans="2:22" ht="27.75" customHeight="1">
      <c r="B534" s="485"/>
      <c r="C534" s="486"/>
      <c r="D534" s="486"/>
      <c r="E534" s="486"/>
      <c r="F534" s="486"/>
      <c r="G534" s="486"/>
      <c r="H534" s="486"/>
      <c r="I534" s="486"/>
      <c r="J534" s="487"/>
      <c r="K534" s="477" t="s">
        <v>255</v>
      </c>
      <c r="L534" s="477"/>
      <c r="M534" s="477"/>
      <c r="N534" s="477"/>
      <c r="O534" s="477"/>
      <c r="P534" s="477"/>
      <c r="Q534" s="477"/>
      <c r="R534" s="477"/>
      <c r="S534" s="477"/>
      <c r="T534" s="477"/>
      <c r="U534" s="477"/>
      <c r="V534" s="67"/>
    </row>
    <row r="535" spans="2:22" ht="27.75" customHeight="1">
      <c r="B535" s="485"/>
      <c r="C535" s="486"/>
      <c r="D535" s="486"/>
      <c r="E535" s="486"/>
      <c r="F535" s="486"/>
      <c r="G535" s="486"/>
      <c r="H535" s="486"/>
      <c r="I535" s="486"/>
      <c r="J535" s="487"/>
      <c r="K535" s="477" t="s">
        <v>256</v>
      </c>
      <c r="L535" s="477"/>
      <c r="M535" s="477"/>
      <c r="N535" s="477"/>
      <c r="O535" s="477"/>
      <c r="P535" s="477"/>
      <c r="Q535" s="477"/>
      <c r="R535" s="477"/>
      <c r="S535" s="477"/>
      <c r="T535" s="477"/>
      <c r="U535" s="477"/>
      <c r="V535" s="67"/>
    </row>
    <row r="536" spans="2:22" ht="27.75" customHeight="1">
      <c r="B536" s="485"/>
      <c r="C536" s="486"/>
      <c r="D536" s="486"/>
      <c r="E536" s="486"/>
      <c r="F536" s="486"/>
      <c r="G536" s="486"/>
      <c r="H536" s="486"/>
      <c r="I536" s="486"/>
      <c r="J536" s="487"/>
      <c r="K536" s="477" t="s">
        <v>257</v>
      </c>
      <c r="L536" s="477"/>
      <c r="M536" s="477"/>
      <c r="N536" s="477"/>
      <c r="O536" s="477"/>
      <c r="P536" s="477"/>
      <c r="Q536" s="477"/>
      <c r="R536" s="477"/>
      <c r="S536" s="477"/>
      <c r="T536" s="477"/>
      <c r="U536" s="477"/>
      <c r="V536" s="67"/>
    </row>
    <row r="537" spans="2:22" ht="27.75" customHeight="1">
      <c r="B537" s="485"/>
      <c r="C537" s="486"/>
      <c r="D537" s="486"/>
      <c r="E537" s="486"/>
      <c r="F537" s="486"/>
      <c r="G537" s="486"/>
      <c r="H537" s="486"/>
      <c r="I537" s="486"/>
      <c r="J537" s="487"/>
      <c r="K537" s="477" t="s">
        <v>258</v>
      </c>
      <c r="L537" s="477"/>
      <c r="M537" s="477"/>
      <c r="N537" s="477"/>
      <c r="O537" s="477"/>
      <c r="P537" s="477"/>
      <c r="Q537" s="477"/>
      <c r="R537" s="477"/>
      <c r="S537" s="477"/>
      <c r="T537" s="477"/>
      <c r="U537" s="477"/>
      <c r="V537" s="67"/>
    </row>
    <row r="538" spans="2:22" ht="27.75" customHeight="1">
      <c r="B538" s="485"/>
      <c r="C538" s="486"/>
      <c r="D538" s="486"/>
      <c r="E538" s="486"/>
      <c r="F538" s="486"/>
      <c r="G538" s="486"/>
      <c r="H538" s="486"/>
      <c r="I538" s="486"/>
      <c r="J538" s="487"/>
      <c r="K538" s="477" t="s">
        <v>259</v>
      </c>
      <c r="L538" s="477"/>
      <c r="M538" s="477"/>
      <c r="N538" s="477"/>
      <c r="O538" s="477"/>
      <c r="P538" s="477"/>
      <c r="Q538" s="477"/>
      <c r="R538" s="477"/>
      <c r="S538" s="477"/>
      <c r="T538" s="477"/>
      <c r="U538" s="477"/>
      <c r="V538" s="67"/>
    </row>
    <row r="539" spans="2:22" ht="27.75" customHeight="1">
      <c r="B539" s="485"/>
      <c r="C539" s="486"/>
      <c r="D539" s="486"/>
      <c r="E539" s="486"/>
      <c r="F539" s="486"/>
      <c r="G539" s="486"/>
      <c r="H539" s="486"/>
      <c r="I539" s="486"/>
      <c r="J539" s="487"/>
      <c r="K539" s="477" t="s">
        <v>260</v>
      </c>
      <c r="L539" s="477"/>
      <c r="M539" s="477"/>
      <c r="N539" s="477"/>
      <c r="O539" s="477"/>
      <c r="P539" s="477"/>
      <c r="Q539" s="477"/>
      <c r="R539" s="477"/>
      <c r="S539" s="477"/>
      <c r="T539" s="477"/>
      <c r="U539" s="477"/>
      <c r="V539" s="67"/>
    </row>
    <row r="540" spans="2:22" ht="27.75" customHeight="1">
      <c r="B540" s="485"/>
      <c r="C540" s="486"/>
      <c r="D540" s="486"/>
      <c r="E540" s="486"/>
      <c r="F540" s="486"/>
      <c r="G540" s="486"/>
      <c r="H540" s="486"/>
      <c r="I540" s="486"/>
      <c r="J540" s="487"/>
      <c r="K540" s="477" t="s">
        <v>261</v>
      </c>
      <c r="L540" s="477"/>
      <c r="M540" s="477"/>
      <c r="N540" s="477"/>
      <c r="O540" s="477"/>
      <c r="P540" s="477"/>
      <c r="Q540" s="477"/>
      <c r="R540" s="477"/>
      <c r="S540" s="477"/>
      <c r="T540" s="477"/>
      <c r="U540" s="477"/>
      <c r="V540" s="67"/>
    </row>
    <row r="541" spans="2:22" ht="27.75" customHeight="1">
      <c r="B541" s="485"/>
      <c r="C541" s="486"/>
      <c r="D541" s="486"/>
      <c r="E541" s="486"/>
      <c r="F541" s="486"/>
      <c r="G541" s="486"/>
      <c r="H541" s="486"/>
      <c r="I541" s="486"/>
      <c r="J541" s="487"/>
      <c r="K541" s="477" t="s">
        <v>262</v>
      </c>
      <c r="L541" s="477"/>
      <c r="M541" s="477"/>
      <c r="N541" s="477"/>
      <c r="O541" s="477"/>
      <c r="P541" s="477"/>
      <c r="Q541" s="477"/>
      <c r="R541" s="477"/>
      <c r="S541" s="477"/>
      <c r="T541" s="477"/>
      <c r="U541" s="477"/>
      <c r="V541" s="67"/>
    </row>
    <row r="542" spans="2:22" ht="27.75" customHeight="1">
      <c r="B542" s="485"/>
      <c r="C542" s="486"/>
      <c r="D542" s="486"/>
      <c r="E542" s="486"/>
      <c r="F542" s="486"/>
      <c r="G542" s="486"/>
      <c r="H542" s="486"/>
      <c r="I542" s="486"/>
      <c r="J542" s="487"/>
      <c r="K542" s="477" t="s">
        <v>263</v>
      </c>
      <c r="L542" s="477"/>
      <c r="M542" s="477"/>
      <c r="N542" s="477"/>
      <c r="O542" s="477"/>
      <c r="P542" s="477"/>
      <c r="Q542" s="477"/>
      <c r="R542" s="477"/>
      <c r="S542" s="477"/>
      <c r="T542" s="477"/>
      <c r="U542" s="477"/>
      <c r="V542" s="67"/>
    </row>
    <row r="543" spans="2:22" ht="27.75" customHeight="1">
      <c r="B543" s="485"/>
      <c r="C543" s="486"/>
      <c r="D543" s="486"/>
      <c r="E543" s="486"/>
      <c r="F543" s="486"/>
      <c r="G543" s="486"/>
      <c r="H543" s="486"/>
      <c r="I543" s="486"/>
      <c r="J543" s="487"/>
      <c r="K543" s="477" t="s">
        <v>264</v>
      </c>
      <c r="L543" s="477"/>
      <c r="M543" s="477"/>
      <c r="N543" s="477"/>
      <c r="O543" s="477"/>
      <c r="P543" s="477"/>
      <c r="Q543" s="477"/>
      <c r="R543" s="477"/>
      <c r="S543" s="477"/>
      <c r="T543" s="477"/>
      <c r="U543" s="477"/>
      <c r="V543" s="67"/>
    </row>
    <row r="544" spans="2:22" ht="27.75" customHeight="1">
      <c r="B544" s="485"/>
      <c r="C544" s="486"/>
      <c r="D544" s="486"/>
      <c r="E544" s="486"/>
      <c r="F544" s="486"/>
      <c r="G544" s="486"/>
      <c r="H544" s="486"/>
      <c r="I544" s="486"/>
      <c r="J544" s="487"/>
      <c r="K544" s="477" t="s">
        <v>265</v>
      </c>
      <c r="L544" s="477"/>
      <c r="M544" s="477"/>
      <c r="N544" s="477"/>
      <c r="O544" s="477"/>
      <c r="P544" s="477"/>
      <c r="Q544" s="477"/>
      <c r="R544" s="477"/>
      <c r="S544" s="477"/>
      <c r="T544" s="477"/>
      <c r="U544" s="477"/>
      <c r="V544" s="67"/>
    </row>
    <row r="545" spans="2:22" ht="27.75" customHeight="1">
      <c r="B545" s="485"/>
      <c r="C545" s="486"/>
      <c r="D545" s="486"/>
      <c r="E545" s="486"/>
      <c r="F545" s="486"/>
      <c r="G545" s="486"/>
      <c r="H545" s="486"/>
      <c r="I545" s="486"/>
      <c r="J545" s="487"/>
      <c r="K545" s="477" t="s">
        <v>266</v>
      </c>
      <c r="L545" s="477"/>
      <c r="M545" s="477"/>
      <c r="N545" s="477"/>
      <c r="O545" s="477"/>
      <c r="P545" s="477"/>
      <c r="Q545" s="477"/>
      <c r="R545" s="477"/>
      <c r="S545" s="477"/>
      <c r="T545" s="477"/>
      <c r="U545" s="477"/>
      <c r="V545" s="67"/>
    </row>
    <row r="546" spans="2:22" ht="27.75" customHeight="1">
      <c r="B546" s="485"/>
      <c r="C546" s="486"/>
      <c r="D546" s="486"/>
      <c r="E546" s="486"/>
      <c r="F546" s="486"/>
      <c r="G546" s="486"/>
      <c r="H546" s="486"/>
      <c r="I546" s="486"/>
      <c r="J546" s="487"/>
      <c r="K546" s="477" t="s">
        <v>267</v>
      </c>
      <c r="L546" s="477"/>
      <c r="M546" s="477"/>
      <c r="N546" s="477"/>
      <c r="O546" s="477"/>
      <c r="P546" s="477"/>
      <c r="Q546" s="477"/>
      <c r="R546" s="477"/>
      <c r="S546" s="477"/>
      <c r="T546" s="477"/>
      <c r="U546" s="477"/>
      <c r="V546" s="67"/>
    </row>
    <row r="547" spans="2:22" ht="27.75" customHeight="1">
      <c r="B547" s="488"/>
      <c r="C547" s="489"/>
      <c r="D547" s="489"/>
      <c r="E547" s="489"/>
      <c r="F547" s="489"/>
      <c r="G547" s="489"/>
      <c r="H547" s="489"/>
      <c r="I547" s="489"/>
      <c r="J547" s="490"/>
      <c r="K547" s="477" t="s">
        <v>268</v>
      </c>
      <c r="L547" s="477"/>
      <c r="M547" s="477"/>
      <c r="N547" s="477"/>
      <c r="O547" s="477"/>
      <c r="P547" s="477"/>
      <c r="Q547" s="477"/>
      <c r="R547" s="477"/>
      <c r="S547" s="477"/>
      <c r="T547" s="477"/>
      <c r="U547" s="477"/>
      <c r="V547" s="67"/>
    </row>
    <row r="548" spans="2:22" ht="27.75" customHeight="1">
      <c r="B548" s="495" t="s">
        <v>269</v>
      </c>
      <c r="C548" s="496"/>
      <c r="D548" s="496"/>
      <c r="E548" s="496"/>
      <c r="F548" s="496"/>
      <c r="G548" s="496"/>
      <c r="H548" s="496"/>
      <c r="I548" s="496"/>
      <c r="J548" s="496"/>
      <c r="K548" s="496"/>
      <c r="L548" s="496"/>
      <c r="M548" s="496"/>
      <c r="N548" s="496"/>
      <c r="O548" s="496"/>
      <c r="P548" s="496"/>
      <c r="Q548" s="496"/>
      <c r="R548" s="496"/>
      <c r="S548" s="496"/>
      <c r="T548" s="496"/>
      <c r="U548" s="497"/>
      <c r="V548" s="72"/>
    </row>
    <row r="549" spans="2:22" ht="27.75" customHeight="1">
      <c r="C549"/>
    </row>
  </sheetData>
  <mergeCells count="68">
    <mergeCell ref="Y4:AC4"/>
    <mergeCell ref="B2:V3"/>
    <mergeCell ref="A4:L4"/>
    <mergeCell ref="N4:P4"/>
    <mergeCell ref="Q4:R4"/>
    <mergeCell ref="S4:V4"/>
    <mergeCell ref="W6:X6"/>
    <mergeCell ref="A6:A7"/>
    <mergeCell ref="B6:B7"/>
    <mergeCell ref="C6:C7"/>
    <mergeCell ref="D6:D7"/>
    <mergeCell ref="E6:E7"/>
    <mergeCell ref="F6:F7"/>
    <mergeCell ref="G6:G7"/>
    <mergeCell ref="H6:H7"/>
    <mergeCell ref="Q6:Q7"/>
    <mergeCell ref="R6:U6"/>
    <mergeCell ref="V6:V7"/>
    <mergeCell ref="N506:R506"/>
    <mergeCell ref="S506:T506"/>
    <mergeCell ref="U506:V506"/>
    <mergeCell ref="R507:U507"/>
    <mergeCell ref="S8:T8"/>
    <mergeCell ref="U8:V8"/>
    <mergeCell ref="S288:T288"/>
    <mergeCell ref="U288:V288"/>
    <mergeCell ref="S327:T327"/>
    <mergeCell ref="U327:V327"/>
    <mergeCell ref="S350:T350"/>
    <mergeCell ref="U350:V350"/>
    <mergeCell ref="S380:T380"/>
    <mergeCell ref="U380:V380"/>
    <mergeCell ref="S455:T455"/>
    <mergeCell ref="U455:V455"/>
    <mergeCell ref="D514:E514"/>
    <mergeCell ref="K536:U536"/>
    <mergeCell ref="D518:E518"/>
    <mergeCell ref="B520:V520"/>
    <mergeCell ref="B521:U521"/>
    <mergeCell ref="B522:J527"/>
    <mergeCell ref="K522:U522"/>
    <mergeCell ref="K523:U523"/>
    <mergeCell ref="K524:U524"/>
    <mergeCell ref="K525:U525"/>
    <mergeCell ref="K526:U526"/>
    <mergeCell ref="K527:U527"/>
    <mergeCell ref="J517:L517"/>
    <mergeCell ref="B548:U548"/>
    <mergeCell ref="K537:U537"/>
    <mergeCell ref="K538:U538"/>
    <mergeCell ref="K539:U539"/>
    <mergeCell ref="K540:U540"/>
    <mergeCell ref="K541:U541"/>
    <mergeCell ref="K542:U542"/>
    <mergeCell ref="B528:J547"/>
    <mergeCell ref="K528:U528"/>
    <mergeCell ref="K529:U529"/>
    <mergeCell ref="K530:U530"/>
    <mergeCell ref="K531:U531"/>
    <mergeCell ref="K532:U532"/>
    <mergeCell ref="K533:U533"/>
    <mergeCell ref="K534:U534"/>
    <mergeCell ref="K535:U535"/>
    <mergeCell ref="K543:U543"/>
    <mergeCell ref="K544:U544"/>
    <mergeCell ref="K545:U545"/>
    <mergeCell ref="K546:U546"/>
    <mergeCell ref="K547:U54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7B705891-B3A0-4779-92E9-BCF84341C2B2}">
          <x14:formula1>
            <xm:f>Parameters!$D$4:$D$23</xm:f>
          </x14:formula1>
          <xm:sqref>C508:C509 C351:C378 C289:C325 C381:C453 C9:C286 C328:C348 C456:C504</xm:sqref>
        </x14:dataValidation>
        <x14:dataValidation type="list" allowBlank="1" showInputMessage="1" showErrorMessage="1" xr:uid="{B92BA3B7-79B6-41C7-8EBE-F7B0B6622B0C}">
          <x14:formula1>
            <xm:f>Parameters!$H$4:$H$8</xm:f>
          </x14:formula1>
          <xm:sqref>H508:H509 H351:H378 H9:H286 H381:H453 H289:H325 H328:H348 H456:H504</xm:sqref>
        </x14:dataValidation>
        <x14:dataValidation type="list" allowBlank="1" showInputMessage="1" showErrorMessage="1" xr:uid="{E54AE9A3-962D-4B5E-ABCA-4942BB380FC0}">
          <x14:formula1>
            <xm:f>Parameters!$F$4:$F$85</xm:f>
          </x14:formula1>
          <xm:sqref>E328:E348 E381:E453 E289:E325 E351:E378 E9:E286 D289:D326 D351:D379 D456:E504 D381:D454 D328:D349 D9:D287 D505</xm:sqref>
        </x14:dataValidation>
        <x14:dataValidation type="list" allowBlank="1" showInputMessage="1" showErrorMessage="1" xr:uid="{2932DF07-2CF2-45A4-BFA9-F0A9D2CF86DA}">
          <x14:formula1>
            <xm:f>Parameters!$F$4:$F$96</xm:f>
          </x14:formula1>
          <xm:sqref>D508:D509</xm:sqref>
        </x14:dataValidation>
        <x14:dataValidation type="list" allowBlank="1" showInputMessage="1" showErrorMessage="1" xr:uid="{43929992-3DC1-4DDF-8805-D22DFA98F314}">
          <x14:formula1>
            <xm:f>Parameters!$B$4:$B$92</xm:f>
          </x14:formula1>
          <xm:sqref>F328:F349 F9:F287 F289:F326 F351:F379 F381:F454 F456:F509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D03B8-65A0-436F-80D7-303CEFEDD97C}">
  <dimension ref="A1:AK549"/>
  <sheetViews>
    <sheetView zoomScale="48" zoomScaleNormal="48" workbookViewId="0">
      <selection activeCell="C6" sqref="C6:C7"/>
    </sheetView>
  </sheetViews>
  <sheetFormatPr defaultColWidth="9.140625" defaultRowHeight="27.75" customHeight="1"/>
  <cols>
    <col min="2" max="2" width="135.42578125" customWidth="1"/>
    <col min="3" max="3" width="30" style="8" customWidth="1"/>
    <col min="4" max="5" width="24.28515625" customWidth="1"/>
    <col min="6" max="6" width="19.28515625" customWidth="1"/>
    <col min="7" max="7" width="19.85546875" style="9" customWidth="1"/>
    <col min="8" max="8" width="22" style="9" customWidth="1"/>
    <col min="9" max="9" width="9.85546875" customWidth="1"/>
    <col min="10" max="10" width="6.28515625" customWidth="1"/>
    <col min="11" max="17" width="5.7109375" customWidth="1"/>
    <col min="18" max="18" width="13.5703125" customWidth="1"/>
    <col min="19" max="19" width="5.85546875" customWidth="1"/>
    <col min="20" max="20" width="8.42578125" customWidth="1"/>
    <col min="21" max="21" width="5.85546875" customWidth="1"/>
    <col min="22" max="22" width="90" style="10" customWidth="1"/>
    <col min="23" max="23" width="5.140625" customWidth="1"/>
    <col min="24" max="24" width="5.5703125" customWidth="1"/>
    <col min="27" max="27" width="14.140625" customWidth="1"/>
    <col min="30" max="31" width="3" customWidth="1"/>
    <col min="32" max="32" width="4.140625" customWidth="1"/>
    <col min="33" max="33" width="3.42578125" customWidth="1"/>
    <col min="34" max="34" width="2.7109375" customWidth="1"/>
    <col min="35" max="35" width="3.28515625" customWidth="1"/>
    <col min="36" max="37" width="3.7109375" customWidth="1"/>
  </cols>
  <sheetData>
    <row r="1" spans="1:37" ht="91.5" customHeight="1"/>
    <row r="2" spans="1:37" ht="21" customHeight="1">
      <c r="B2" s="514" t="s">
        <v>396</v>
      </c>
      <c r="C2" s="514"/>
      <c r="D2" s="514"/>
      <c r="E2" s="514"/>
      <c r="F2" s="514"/>
      <c r="G2" s="514"/>
      <c r="H2" s="514"/>
      <c r="I2" s="514"/>
      <c r="J2" s="514"/>
      <c r="K2" s="514"/>
      <c r="L2" s="514"/>
      <c r="M2" s="514"/>
      <c r="N2" s="514"/>
      <c r="O2" s="514"/>
      <c r="P2" s="514"/>
      <c r="Q2" s="514"/>
      <c r="R2" s="514"/>
      <c r="S2" s="514"/>
      <c r="T2" s="514"/>
      <c r="U2" s="514"/>
      <c r="V2" s="514"/>
    </row>
    <row r="3" spans="1:37" ht="21" customHeight="1">
      <c r="B3" s="515"/>
      <c r="C3" s="515"/>
      <c r="D3" s="515"/>
      <c r="E3" s="515"/>
      <c r="F3" s="515"/>
      <c r="G3" s="515"/>
      <c r="H3" s="515"/>
      <c r="I3" s="515"/>
      <c r="J3" s="515"/>
      <c r="K3" s="515"/>
      <c r="L3" s="515"/>
      <c r="M3" s="515"/>
      <c r="N3" s="515"/>
      <c r="O3" s="515"/>
      <c r="P3" s="515"/>
      <c r="Q3" s="515"/>
      <c r="R3" s="515"/>
      <c r="S3" s="515"/>
      <c r="T3" s="515"/>
      <c r="U3" s="514"/>
      <c r="V3" s="514"/>
    </row>
    <row r="4" spans="1:37" s="7" customFormat="1" ht="27.75" customHeight="1">
      <c r="A4" s="516"/>
      <c r="B4" s="517"/>
      <c r="C4" s="517"/>
      <c r="D4" s="517"/>
      <c r="E4" s="517"/>
      <c r="F4" s="517"/>
      <c r="G4" s="517"/>
      <c r="H4" s="517"/>
      <c r="I4" s="517"/>
      <c r="J4" s="517"/>
      <c r="K4" s="517"/>
      <c r="L4" s="517"/>
      <c r="M4" s="45"/>
      <c r="N4" s="518" t="s">
        <v>205</v>
      </c>
      <c r="O4" s="518"/>
      <c r="P4" s="518"/>
      <c r="Q4" s="517">
        <f>S8+S288+S327+S350+S380+S455</f>
        <v>0</v>
      </c>
      <c r="R4" s="517"/>
      <c r="S4" s="517" t="s">
        <v>206</v>
      </c>
      <c r="T4" s="517"/>
      <c r="U4" s="517"/>
      <c r="V4" s="517"/>
      <c r="W4" s="53"/>
      <c r="X4" s="53"/>
      <c r="Y4" s="513"/>
      <c r="Z4" s="513"/>
      <c r="AA4" s="513"/>
      <c r="AB4" s="513"/>
      <c r="AC4" s="513"/>
      <c r="AD4" s="71"/>
      <c r="AE4" s="71"/>
    </row>
    <row r="5" spans="1:37" ht="27.75" customHeight="1">
      <c r="A5" s="9"/>
      <c r="B5" s="11"/>
      <c r="C5" s="12"/>
      <c r="D5" s="11"/>
      <c r="E5" s="11"/>
      <c r="F5" s="11"/>
      <c r="G5" s="13"/>
      <c r="H5" s="13"/>
      <c r="I5" s="9"/>
      <c r="J5" s="13"/>
      <c r="K5" s="9"/>
      <c r="L5" s="9"/>
      <c r="M5" s="9"/>
      <c r="N5" s="9"/>
      <c r="O5" s="9"/>
      <c r="P5" s="9"/>
      <c r="Q5" s="9"/>
      <c r="Y5" s="11"/>
      <c r="Z5" s="11"/>
      <c r="AA5" s="11"/>
      <c r="AB5" s="11"/>
      <c r="AC5" s="11"/>
    </row>
    <row r="6" spans="1:37" ht="27.75" customHeight="1">
      <c r="A6" s="506" t="s">
        <v>207</v>
      </c>
      <c r="B6" s="509" t="s">
        <v>208</v>
      </c>
      <c r="C6" s="509" t="s">
        <v>209</v>
      </c>
      <c r="D6" s="509" t="s">
        <v>210</v>
      </c>
      <c r="E6" s="506" t="s">
        <v>211</v>
      </c>
      <c r="F6" s="509" t="s">
        <v>212</v>
      </c>
      <c r="G6" s="506" t="s">
        <v>213</v>
      </c>
      <c r="H6" s="506" t="s">
        <v>214</v>
      </c>
      <c r="I6" s="46" t="s">
        <v>214</v>
      </c>
      <c r="J6" s="47"/>
      <c r="K6" s="47"/>
      <c r="L6" s="47"/>
      <c r="M6" s="47"/>
      <c r="N6" s="47"/>
      <c r="O6" s="47"/>
      <c r="P6" s="48"/>
      <c r="Q6" s="508"/>
      <c r="R6" s="500" t="s">
        <v>215</v>
      </c>
      <c r="S6" s="500"/>
      <c r="T6" s="500"/>
      <c r="U6" s="500"/>
      <c r="V6" s="509" t="s">
        <v>216</v>
      </c>
      <c r="W6" s="511" t="s">
        <v>217</v>
      </c>
      <c r="X6" s="512"/>
      <c r="Z6" s="68"/>
      <c r="AA6" s="68"/>
      <c r="AB6" s="68"/>
      <c r="AC6" s="68"/>
    </row>
    <row r="7" spans="1:37" ht="84.75" customHeight="1">
      <c r="A7" s="507"/>
      <c r="B7" s="510"/>
      <c r="C7" s="510"/>
      <c r="D7" s="510"/>
      <c r="E7" s="507"/>
      <c r="F7" s="510"/>
      <c r="G7" s="507"/>
      <c r="H7" s="507"/>
      <c r="I7" s="49" t="s">
        <v>218</v>
      </c>
      <c r="J7" s="49" t="s">
        <v>219</v>
      </c>
      <c r="K7" s="49" t="s">
        <v>220</v>
      </c>
      <c r="L7" s="49" t="s">
        <v>221</v>
      </c>
      <c r="M7" s="49" t="s">
        <v>222</v>
      </c>
      <c r="N7" s="49" t="s">
        <v>223</v>
      </c>
      <c r="O7" s="49" t="s">
        <v>224</v>
      </c>
      <c r="P7" s="49" t="s">
        <v>225</v>
      </c>
      <c r="Q7" s="508"/>
      <c r="R7" s="54" t="s">
        <v>226</v>
      </c>
      <c r="S7" s="54" t="s">
        <v>227</v>
      </c>
      <c r="T7" s="54" t="s">
        <v>228</v>
      </c>
      <c r="U7" s="54" t="s">
        <v>229</v>
      </c>
      <c r="V7" s="510"/>
      <c r="W7" s="55" t="s">
        <v>230</v>
      </c>
      <c r="X7" s="56" t="s">
        <v>231</v>
      </c>
      <c r="Y7" s="69"/>
      <c r="Z7" s="69"/>
      <c r="AA7" s="69"/>
      <c r="AB7" s="69"/>
      <c r="AC7" s="69"/>
    </row>
    <row r="8" spans="1:37" ht="40.5" customHeight="1">
      <c r="A8" s="273" t="s">
        <v>369</v>
      </c>
      <c r="B8" s="267"/>
      <c r="C8" s="267"/>
      <c r="D8" s="267"/>
      <c r="E8" s="267"/>
      <c r="F8" s="267"/>
      <c r="G8" s="267"/>
      <c r="H8" s="267"/>
      <c r="I8" s="267"/>
      <c r="J8" s="267"/>
      <c r="K8" s="267"/>
      <c r="L8" s="267"/>
      <c r="M8" s="267"/>
      <c r="N8" s="267"/>
      <c r="O8" s="267"/>
      <c r="P8" s="270"/>
      <c r="Q8" s="271"/>
      <c r="R8" s="272"/>
      <c r="S8" s="505">
        <f>G287</f>
        <v>0</v>
      </c>
      <c r="T8" s="505"/>
      <c r="U8" s="502" t="s">
        <v>206</v>
      </c>
      <c r="V8" s="502"/>
      <c r="W8" s="274"/>
      <c r="X8" s="274"/>
      <c r="Y8" s="70"/>
      <c r="Z8" s="70"/>
      <c r="AA8" s="70"/>
      <c r="AB8" s="70"/>
      <c r="AC8" s="70"/>
      <c r="AD8" s="70"/>
      <c r="AE8" s="70"/>
      <c r="AF8" s="70"/>
      <c r="AG8" s="70"/>
      <c r="AH8" s="70"/>
      <c r="AI8" s="70"/>
      <c r="AJ8" s="70"/>
      <c r="AK8" s="70"/>
    </row>
    <row r="9" spans="1:37" ht="27.75" customHeight="1">
      <c r="A9" s="14">
        <v>1</v>
      </c>
      <c r="B9" s="300"/>
      <c r="C9" s="16"/>
      <c r="D9" s="257"/>
      <c r="E9" s="301"/>
      <c r="F9" s="303"/>
      <c r="G9" s="302"/>
      <c r="H9" s="18"/>
      <c r="I9" s="50"/>
      <c r="J9" s="50"/>
      <c r="K9" s="50"/>
      <c r="L9" s="50"/>
      <c r="M9" s="50"/>
      <c r="N9" s="50"/>
      <c r="O9" s="50"/>
      <c r="P9" s="50"/>
      <c r="Q9" s="57"/>
      <c r="R9" s="58"/>
      <c r="S9" s="58"/>
      <c r="T9" s="58"/>
      <c r="U9" s="58"/>
      <c r="V9" s="256"/>
      <c r="W9" s="59"/>
      <c r="X9" s="60"/>
      <c r="Y9" s="27"/>
      <c r="Z9" s="27"/>
      <c r="AA9" s="27"/>
      <c r="AB9" s="27"/>
      <c r="AC9" s="27"/>
      <c r="AD9" s="26"/>
      <c r="AE9" s="9"/>
    </row>
    <row r="10" spans="1:37" ht="27.75" customHeight="1">
      <c r="A10" s="14">
        <v>2</v>
      </c>
      <c r="B10" s="300"/>
      <c r="C10" s="16"/>
      <c r="D10" s="257"/>
      <c r="E10" s="301"/>
      <c r="F10" s="303"/>
      <c r="G10" s="302"/>
      <c r="H10" s="18"/>
      <c r="I10" s="50"/>
      <c r="J10" s="50"/>
      <c r="K10" s="50"/>
      <c r="L10" s="50"/>
      <c r="M10" s="50"/>
      <c r="N10" s="50"/>
      <c r="O10" s="50"/>
      <c r="P10" s="50"/>
      <c r="Q10" s="57"/>
      <c r="R10" s="58"/>
      <c r="S10" s="58"/>
      <c r="T10" s="58"/>
      <c r="U10" s="58"/>
      <c r="V10" s="256"/>
      <c r="W10" s="59"/>
      <c r="X10" s="60"/>
      <c r="Y10" s="27"/>
      <c r="Z10" s="27"/>
      <c r="AA10" s="27"/>
      <c r="AB10" s="27"/>
      <c r="AC10" s="27"/>
      <c r="AD10" s="26"/>
      <c r="AE10" s="9"/>
    </row>
    <row r="11" spans="1:37" ht="27.75" customHeight="1">
      <c r="A11" s="14">
        <v>3</v>
      </c>
      <c r="B11" s="300"/>
      <c r="C11" s="16"/>
      <c r="D11" s="257"/>
      <c r="E11" s="301"/>
      <c r="F11" s="303"/>
      <c r="G11" s="302"/>
      <c r="H11" s="18"/>
      <c r="I11" s="50"/>
      <c r="J11" s="50"/>
      <c r="K11" s="50"/>
      <c r="L11" s="50"/>
      <c r="M11" s="50"/>
      <c r="N11" s="50"/>
      <c r="O11" s="50"/>
      <c r="P11" s="50"/>
      <c r="Q11" s="57"/>
      <c r="R11" s="58"/>
      <c r="S11" s="58"/>
      <c r="T11" s="58"/>
      <c r="U11" s="58"/>
      <c r="V11" s="256"/>
      <c r="W11" s="59"/>
      <c r="X11" s="60"/>
      <c r="Y11" s="27"/>
      <c r="Z11" s="27"/>
      <c r="AA11" s="27"/>
      <c r="AB11" s="27"/>
      <c r="AC11" s="27"/>
      <c r="AD11" s="26"/>
      <c r="AE11" s="9"/>
    </row>
    <row r="12" spans="1:37" ht="27.75" customHeight="1">
      <c r="A12" s="14">
        <v>4</v>
      </c>
      <c r="B12" s="300"/>
      <c r="C12" s="16"/>
      <c r="D12" s="257"/>
      <c r="E12" s="301"/>
      <c r="F12" s="303"/>
      <c r="G12" s="302"/>
      <c r="H12" s="18"/>
      <c r="I12" s="50"/>
      <c r="J12" s="50"/>
      <c r="K12" s="50"/>
      <c r="L12" s="50"/>
      <c r="M12" s="50"/>
      <c r="N12" s="50"/>
      <c r="O12" s="50"/>
      <c r="P12" s="50"/>
      <c r="Q12" s="57"/>
      <c r="R12" s="58"/>
      <c r="S12" s="58"/>
      <c r="T12" s="58"/>
      <c r="U12" s="58"/>
      <c r="V12" s="256"/>
      <c r="W12" s="59"/>
      <c r="X12" s="60"/>
      <c r="Y12" s="27"/>
      <c r="Z12" s="27"/>
      <c r="AA12" s="27"/>
      <c r="AB12" s="27"/>
      <c r="AC12" s="27"/>
      <c r="AD12" s="26"/>
      <c r="AE12" s="9"/>
    </row>
    <row r="13" spans="1:37" ht="27.75" customHeight="1">
      <c r="A13" s="14">
        <v>5</v>
      </c>
      <c r="B13" s="300"/>
      <c r="C13" s="16"/>
      <c r="D13" s="257"/>
      <c r="E13" s="301"/>
      <c r="F13" s="303"/>
      <c r="G13" s="302"/>
      <c r="H13" s="18"/>
      <c r="I13" s="50"/>
      <c r="J13" s="50"/>
      <c r="K13" s="50"/>
      <c r="L13" s="50"/>
      <c r="M13" s="50"/>
      <c r="N13" s="50"/>
      <c r="O13" s="50"/>
      <c r="P13" s="50"/>
      <c r="Q13" s="57"/>
      <c r="R13" s="58"/>
      <c r="S13" s="58"/>
      <c r="T13" s="58"/>
      <c r="U13" s="58"/>
      <c r="V13" s="256"/>
      <c r="W13" s="59"/>
      <c r="X13" s="60"/>
      <c r="Y13" s="27"/>
      <c r="Z13" s="27"/>
      <c r="AA13" s="27"/>
      <c r="AB13" s="27"/>
      <c r="AC13" s="27"/>
      <c r="AD13" s="26"/>
      <c r="AE13" s="9"/>
    </row>
    <row r="14" spans="1:37" ht="27.75" customHeight="1">
      <c r="A14" s="14">
        <v>6</v>
      </c>
      <c r="B14" s="300"/>
      <c r="C14" s="16"/>
      <c r="D14" s="257"/>
      <c r="E14" s="301"/>
      <c r="F14" s="303"/>
      <c r="G14" s="302"/>
      <c r="H14" s="18"/>
      <c r="I14" s="50"/>
      <c r="J14" s="50"/>
      <c r="K14" s="50"/>
      <c r="L14" s="50"/>
      <c r="M14" s="50"/>
      <c r="N14" s="50"/>
      <c r="O14" s="50"/>
      <c r="P14" s="50"/>
      <c r="Q14" s="57"/>
      <c r="R14" s="58"/>
      <c r="S14" s="58"/>
      <c r="T14" s="58"/>
      <c r="U14" s="58"/>
      <c r="V14" s="256"/>
      <c r="W14" s="59"/>
      <c r="X14" s="60"/>
      <c r="Y14" s="27"/>
      <c r="Z14" s="27"/>
      <c r="AA14" s="27"/>
      <c r="AB14" s="27"/>
      <c r="AC14" s="27"/>
      <c r="AD14" s="26"/>
      <c r="AE14" s="9"/>
    </row>
    <row r="15" spans="1:37" ht="27.75" customHeight="1">
      <c r="A15" s="14">
        <v>7</v>
      </c>
      <c r="B15" s="300"/>
      <c r="C15" s="16"/>
      <c r="D15" s="257"/>
      <c r="E15" s="301"/>
      <c r="F15" s="303"/>
      <c r="G15" s="302"/>
      <c r="H15" s="18"/>
      <c r="I15" s="50"/>
      <c r="J15" s="50"/>
      <c r="K15" s="50"/>
      <c r="L15" s="50"/>
      <c r="M15" s="50"/>
      <c r="N15" s="50"/>
      <c r="O15" s="50"/>
      <c r="P15" s="50"/>
      <c r="Q15" s="57"/>
      <c r="R15" s="58"/>
      <c r="S15" s="58"/>
      <c r="T15" s="58"/>
      <c r="U15" s="58"/>
      <c r="V15" s="256"/>
      <c r="W15" s="59"/>
      <c r="X15" s="60"/>
      <c r="Y15" s="27"/>
      <c r="Z15" s="27"/>
      <c r="AA15" s="27"/>
      <c r="AB15" s="27"/>
      <c r="AC15" s="27"/>
      <c r="AD15" s="26"/>
      <c r="AE15" s="9"/>
    </row>
    <row r="16" spans="1:37" ht="27.75" customHeight="1">
      <c r="A16" s="14">
        <v>8</v>
      </c>
      <c r="B16" s="300"/>
      <c r="C16" s="16"/>
      <c r="D16" s="257"/>
      <c r="E16" s="301"/>
      <c r="F16" s="303"/>
      <c r="G16" s="302"/>
      <c r="H16" s="18"/>
      <c r="I16" s="50"/>
      <c r="J16" s="50"/>
      <c r="K16" s="50"/>
      <c r="L16" s="50"/>
      <c r="M16" s="50"/>
      <c r="N16" s="50"/>
      <c r="O16" s="50"/>
      <c r="P16" s="50"/>
      <c r="Q16" s="57"/>
      <c r="R16" s="58"/>
      <c r="S16" s="58"/>
      <c r="T16" s="58"/>
      <c r="U16" s="58"/>
      <c r="V16" s="256"/>
      <c r="W16" s="59"/>
      <c r="X16" s="60"/>
      <c r="Y16" s="27"/>
      <c r="Z16" s="27"/>
      <c r="AA16" s="27"/>
      <c r="AB16" s="27"/>
      <c r="AC16" s="27"/>
      <c r="AD16" s="26"/>
      <c r="AE16" s="9"/>
    </row>
    <row r="17" spans="1:31" ht="27.75" customHeight="1">
      <c r="A17" s="14">
        <v>9</v>
      </c>
      <c r="B17" s="300"/>
      <c r="C17" s="16"/>
      <c r="D17" s="257"/>
      <c r="E17" s="301"/>
      <c r="F17" s="303"/>
      <c r="G17" s="302"/>
      <c r="H17" s="18"/>
      <c r="I17" s="50"/>
      <c r="J17" s="50"/>
      <c r="K17" s="50"/>
      <c r="L17" s="50"/>
      <c r="M17" s="50"/>
      <c r="N17" s="50"/>
      <c r="O17" s="50"/>
      <c r="P17" s="50"/>
      <c r="Q17" s="57"/>
      <c r="R17" s="58"/>
      <c r="S17" s="58"/>
      <c r="T17" s="58"/>
      <c r="U17" s="58"/>
      <c r="V17" s="256"/>
      <c r="W17" s="59"/>
      <c r="X17" s="60"/>
      <c r="Y17" s="27"/>
      <c r="Z17" s="27"/>
      <c r="AA17" s="27"/>
      <c r="AB17" s="27"/>
      <c r="AC17" s="27"/>
      <c r="AD17" s="26"/>
      <c r="AE17" s="9"/>
    </row>
    <row r="18" spans="1:31" ht="27.75" customHeight="1">
      <c r="A18" s="14">
        <v>10</v>
      </c>
      <c r="B18" s="300"/>
      <c r="C18" s="16"/>
      <c r="D18" s="257"/>
      <c r="E18" s="301"/>
      <c r="F18" s="303"/>
      <c r="G18" s="302"/>
      <c r="H18" s="18"/>
      <c r="I18" s="50"/>
      <c r="J18" s="50"/>
      <c r="K18" s="50"/>
      <c r="L18" s="50"/>
      <c r="M18" s="50"/>
      <c r="N18" s="50"/>
      <c r="O18" s="50"/>
      <c r="P18" s="50"/>
      <c r="Q18" s="57"/>
      <c r="R18" s="58"/>
      <c r="S18" s="58"/>
      <c r="T18" s="58"/>
      <c r="U18" s="58"/>
      <c r="V18" s="256"/>
      <c r="W18" s="59"/>
      <c r="X18" s="60"/>
      <c r="Y18" s="27"/>
      <c r="Z18" s="27"/>
      <c r="AA18" s="27"/>
      <c r="AB18" s="27"/>
      <c r="AC18" s="27"/>
      <c r="AD18" s="26"/>
      <c r="AE18" s="9"/>
    </row>
    <row r="19" spans="1:31" ht="27.75" customHeight="1">
      <c r="A19" s="14">
        <v>11</v>
      </c>
      <c r="B19" s="300"/>
      <c r="C19" s="16"/>
      <c r="D19" s="257"/>
      <c r="E19" s="301"/>
      <c r="F19" s="303"/>
      <c r="G19" s="302"/>
      <c r="H19" s="18"/>
      <c r="I19" s="50"/>
      <c r="J19" s="50"/>
      <c r="K19" s="50"/>
      <c r="L19" s="50"/>
      <c r="M19" s="50"/>
      <c r="N19" s="50"/>
      <c r="O19" s="50"/>
      <c r="P19" s="50"/>
      <c r="Q19" s="57"/>
      <c r="R19" s="58"/>
      <c r="S19" s="58"/>
      <c r="T19" s="58"/>
      <c r="U19" s="58"/>
      <c r="V19" s="256"/>
      <c r="W19" s="59"/>
      <c r="X19" s="60"/>
      <c r="Y19" s="27"/>
      <c r="Z19" s="27"/>
      <c r="AA19" s="27"/>
      <c r="AB19" s="27"/>
      <c r="AC19" s="27"/>
      <c r="AD19" s="26"/>
      <c r="AE19" s="9"/>
    </row>
    <row r="20" spans="1:31" ht="27.75" customHeight="1">
      <c r="A20" s="14">
        <v>12</v>
      </c>
      <c r="B20" s="300"/>
      <c r="C20" s="16"/>
      <c r="D20" s="257"/>
      <c r="E20" s="301"/>
      <c r="F20" s="303"/>
      <c r="G20" s="302"/>
      <c r="H20" s="18"/>
      <c r="I20" s="50"/>
      <c r="J20" s="50"/>
      <c r="K20" s="50"/>
      <c r="L20" s="50"/>
      <c r="M20" s="50"/>
      <c r="N20" s="50"/>
      <c r="O20" s="50"/>
      <c r="P20" s="50"/>
      <c r="Q20" s="57"/>
      <c r="R20" s="58"/>
      <c r="S20" s="58"/>
      <c r="T20" s="58"/>
      <c r="U20" s="58"/>
      <c r="V20" s="256"/>
      <c r="W20" s="59"/>
      <c r="X20" s="60"/>
      <c r="Y20" s="27"/>
      <c r="Z20" s="27"/>
      <c r="AA20" s="27"/>
      <c r="AB20" s="27"/>
      <c r="AC20" s="27"/>
      <c r="AD20" s="26"/>
      <c r="AE20" s="9"/>
    </row>
    <row r="21" spans="1:31" ht="27.75" customHeight="1">
      <c r="A21" s="14">
        <v>13</v>
      </c>
      <c r="B21" s="300"/>
      <c r="C21" s="16"/>
      <c r="D21" s="257"/>
      <c r="E21" s="301"/>
      <c r="F21" s="303"/>
      <c r="G21" s="302"/>
      <c r="H21" s="18"/>
      <c r="I21" s="50"/>
      <c r="J21" s="50"/>
      <c r="K21" s="50"/>
      <c r="L21" s="50"/>
      <c r="M21" s="50"/>
      <c r="N21" s="50"/>
      <c r="O21" s="50"/>
      <c r="P21" s="50"/>
      <c r="Q21" s="57"/>
      <c r="R21" s="58"/>
      <c r="S21" s="58"/>
      <c r="T21" s="58"/>
      <c r="U21" s="58"/>
      <c r="V21" s="256"/>
      <c r="W21" s="59"/>
      <c r="X21" s="60"/>
      <c r="Y21" s="27"/>
      <c r="Z21" s="27"/>
      <c r="AA21" s="27"/>
      <c r="AB21" s="27"/>
      <c r="AC21" s="27"/>
      <c r="AD21" s="26"/>
      <c r="AE21" s="9"/>
    </row>
    <row r="22" spans="1:31" ht="27.75" customHeight="1">
      <c r="A22" s="14">
        <v>14</v>
      </c>
      <c r="B22" s="300"/>
      <c r="C22" s="16"/>
      <c r="D22" s="257"/>
      <c r="E22" s="301"/>
      <c r="F22" s="303"/>
      <c r="G22" s="302"/>
      <c r="H22" s="18"/>
      <c r="I22" s="50"/>
      <c r="J22" s="50"/>
      <c r="K22" s="50"/>
      <c r="L22" s="50"/>
      <c r="M22" s="50"/>
      <c r="N22" s="50"/>
      <c r="O22" s="50"/>
      <c r="P22" s="50"/>
      <c r="Q22" s="57"/>
      <c r="R22" s="58"/>
      <c r="S22" s="58"/>
      <c r="T22" s="58"/>
      <c r="U22" s="58"/>
      <c r="V22" s="256"/>
      <c r="W22" s="59"/>
      <c r="X22" s="60"/>
      <c r="Y22" s="27"/>
      <c r="Z22" s="27"/>
      <c r="AA22" s="27"/>
      <c r="AB22" s="27"/>
      <c r="AC22" s="27"/>
      <c r="AD22" s="26"/>
      <c r="AE22" s="9"/>
    </row>
    <row r="23" spans="1:31" ht="27.75" customHeight="1">
      <c r="A23" s="14">
        <v>15</v>
      </c>
      <c r="B23" s="300"/>
      <c r="C23" s="16"/>
      <c r="D23" s="257"/>
      <c r="E23" s="301"/>
      <c r="F23" s="303"/>
      <c r="G23" s="302"/>
      <c r="H23" s="18"/>
      <c r="I23" s="50"/>
      <c r="J23" s="50"/>
      <c r="K23" s="50"/>
      <c r="L23" s="50"/>
      <c r="M23" s="50"/>
      <c r="N23" s="50"/>
      <c r="O23" s="50"/>
      <c r="P23" s="50"/>
      <c r="Q23" s="57"/>
      <c r="R23" s="58"/>
      <c r="S23" s="58"/>
      <c r="T23" s="58"/>
      <c r="U23" s="58"/>
      <c r="V23" s="256"/>
      <c r="W23" s="59"/>
      <c r="X23" s="60"/>
      <c r="Y23" s="27"/>
      <c r="Z23" s="27"/>
      <c r="AA23" s="27"/>
      <c r="AB23" s="27"/>
      <c r="AC23" s="27"/>
      <c r="AD23" s="26"/>
      <c r="AE23" s="9"/>
    </row>
    <row r="24" spans="1:31" ht="27.75" customHeight="1">
      <c r="A24" s="14">
        <v>16</v>
      </c>
      <c r="B24" s="300"/>
      <c r="C24" s="16"/>
      <c r="D24" s="257"/>
      <c r="E24" s="301"/>
      <c r="F24" s="303"/>
      <c r="G24" s="302"/>
      <c r="H24" s="18"/>
      <c r="I24" s="50"/>
      <c r="J24" s="50"/>
      <c r="K24" s="50"/>
      <c r="L24" s="50"/>
      <c r="M24" s="50"/>
      <c r="N24" s="50"/>
      <c r="O24" s="50"/>
      <c r="P24" s="50"/>
      <c r="Q24" s="57"/>
      <c r="R24" s="58"/>
      <c r="S24" s="58"/>
      <c r="T24" s="58"/>
      <c r="U24" s="58"/>
      <c r="V24" s="256"/>
      <c r="W24" s="59"/>
      <c r="X24" s="60"/>
      <c r="Y24" s="27"/>
      <c r="Z24" s="27"/>
      <c r="AA24" s="27"/>
      <c r="AB24" s="27"/>
      <c r="AC24" s="27"/>
      <c r="AD24" s="26"/>
      <c r="AE24" s="9"/>
    </row>
    <row r="25" spans="1:31" ht="27.75" customHeight="1">
      <c r="A25" s="14">
        <v>17</v>
      </c>
      <c r="B25" s="300"/>
      <c r="C25" s="16"/>
      <c r="D25" s="257"/>
      <c r="E25" s="301"/>
      <c r="F25" s="303"/>
      <c r="G25" s="302"/>
      <c r="H25" s="18"/>
      <c r="I25" s="50"/>
      <c r="J25" s="50"/>
      <c r="K25" s="50"/>
      <c r="L25" s="50"/>
      <c r="M25" s="50"/>
      <c r="N25" s="50"/>
      <c r="O25" s="50"/>
      <c r="P25" s="50"/>
      <c r="Q25" s="57"/>
      <c r="R25" s="58"/>
      <c r="S25" s="58"/>
      <c r="T25" s="58"/>
      <c r="U25" s="58"/>
      <c r="V25" s="256"/>
      <c r="W25" s="59"/>
      <c r="X25" s="60"/>
      <c r="Y25" s="27"/>
      <c r="Z25" s="27"/>
      <c r="AA25" s="27"/>
      <c r="AB25" s="27"/>
      <c r="AC25" s="27"/>
      <c r="AD25" s="26"/>
      <c r="AE25" s="9"/>
    </row>
    <row r="26" spans="1:31" ht="27.75" customHeight="1">
      <c r="A26" s="14">
        <v>18</v>
      </c>
      <c r="B26" s="300"/>
      <c r="C26" s="16"/>
      <c r="D26" s="257"/>
      <c r="E26" s="301"/>
      <c r="F26" s="303"/>
      <c r="G26" s="302"/>
      <c r="H26" s="18"/>
      <c r="I26" s="50"/>
      <c r="J26" s="50"/>
      <c r="K26" s="50"/>
      <c r="L26" s="50"/>
      <c r="M26" s="50"/>
      <c r="N26" s="50"/>
      <c r="O26" s="50"/>
      <c r="P26" s="50"/>
      <c r="Q26" s="57"/>
      <c r="R26" s="58"/>
      <c r="S26" s="58"/>
      <c r="T26" s="58"/>
      <c r="U26" s="58"/>
      <c r="V26" s="256"/>
      <c r="W26" s="59"/>
      <c r="X26" s="60"/>
      <c r="Y26" s="27"/>
      <c r="Z26" s="27"/>
      <c r="AA26" s="27"/>
      <c r="AB26" s="27"/>
      <c r="AC26" s="27"/>
      <c r="AD26" s="26"/>
      <c r="AE26" s="9"/>
    </row>
    <row r="27" spans="1:31" ht="27.75" customHeight="1">
      <c r="A27" s="14">
        <v>19</v>
      </c>
      <c r="B27" s="300"/>
      <c r="C27" s="16"/>
      <c r="D27" s="257"/>
      <c r="E27" s="301"/>
      <c r="F27" s="303"/>
      <c r="G27" s="302"/>
      <c r="H27" s="18"/>
      <c r="I27" s="50"/>
      <c r="J27" s="50"/>
      <c r="K27" s="50"/>
      <c r="L27" s="50"/>
      <c r="M27" s="50"/>
      <c r="N27" s="50"/>
      <c r="O27" s="50"/>
      <c r="P27" s="50"/>
      <c r="Q27" s="57"/>
      <c r="R27" s="58"/>
      <c r="S27" s="58"/>
      <c r="T27" s="58"/>
      <c r="U27" s="58"/>
      <c r="V27" s="256"/>
      <c r="W27" s="59"/>
      <c r="X27" s="60"/>
      <c r="Y27" s="27"/>
      <c r="Z27" s="27"/>
      <c r="AA27" s="27"/>
      <c r="AB27" s="27"/>
      <c r="AC27" s="27"/>
      <c r="AD27" s="26"/>
      <c r="AE27" s="9"/>
    </row>
    <row r="28" spans="1:31" ht="27.75" customHeight="1">
      <c r="A28" s="14">
        <v>20</v>
      </c>
      <c r="B28" s="300"/>
      <c r="C28" s="16"/>
      <c r="D28" s="257"/>
      <c r="E28" s="301"/>
      <c r="F28" s="303"/>
      <c r="G28" s="302"/>
      <c r="H28" s="18"/>
      <c r="I28" s="50"/>
      <c r="J28" s="50"/>
      <c r="K28" s="50"/>
      <c r="L28" s="50"/>
      <c r="M28" s="50"/>
      <c r="N28" s="50"/>
      <c r="O28" s="50"/>
      <c r="P28" s="50"/>
      <c r="Q28" s="57"/>
      <c r="R28" s="58"/>
      <c r="S28" s="58"/>
      <c r="T28" s="58"/>
      <c r="U28" s="58"/>
      <c r="V28" s="256"/>
      <c r="W28" s="59"/>
      <c r="X28" s="60"/>
      <c r="Y28" s="27"/>
      <c r="Z28" s="27"/>
      <c r="AA28" s="27"/>
      <c r="AB28" s="27"/>
      <c r="AC28" s="27"/>
      <c r="AD28" s="26"/>
      <c r="AE28" s="9"/>
    </row>
    <row r="29" spans="1:31" ht="27.75" customHeight="1">
      <c r="A29" s="14">
        <v>21</v>
      </c>
      <c r="B29" s="300"/>
      <c r="C29" s="16"/>
      <c r="D29" s="257"/>
      <c r="E29" s="301"/>
      <c r="F29" s="303"/>
      <c r="G29" s="302"/>
      <c r="H29" s="18"/>
      <c r="I29" s="50"/>
      <c r="J29" s="50"/>
      <c r="K29" s="50"/>
      <c r="L29" s="50"/>
      <c r="M29" s="50"/>
      <c r="N29" s="50"/>
      <c r="O29" s="50"/>
      <c r="P29" s="50"/>
      <c r="Q29" s="57"/>
      <c r="R29" s="58"/>
      <c r="S29" s="58"/>
      <c r="T29" s="58"/>
      <c r="U29" s="58"/>
      <c r="V29" s="256"/>
      <c r="W29" s="59"/>
      <c r="X29" s="60"/>
      <c r="Y29" s="27"/>
      <c r="Z29" s="27"/>
      <c r="AA29" s="27"/>
      <c r="AB29" s="27"/>
      <c r="AC29" s="27"/>
      <c r="AD29" s="26"/>
      <c r="AE29" s="9"/>
    </row>
    <row r="30" spans="1:31" ht="27.75" customHeight="1">
      <c r="A30" s="14">
        <v>22</v>
      </c>
      <c r="B30" s="300"/>
      <c r="C30" s="16"/>
      <c r="D30" s="257"/>
      <c r="E30" s="301"/>
      <c r="F30" s="303"/>
      <c r="G30" s="302"/>
      <c r="H30" s="18"/>
      <c r="I30" s="50"/>
      <c r="J30" s="50"/>
      <c r="K30" s="50"/>
      <c r="L30" s="50"/>
      <c r="M30" s="50"/>
      <c r="N30" s="50"/>
      <c r="O30" s="50"/>
      <c r="P30" s="50"/>
      <c r="Q30" s="57"/>
      <c r="R30" s="58"/>
      <c r="S30" s="58"/>
      <c r="T30" s="58"/>
      <c r="U30" s="58"/>
      <c r="V30" s="256"/>
      <c r="W30" s="59"/>
      <c r="X30" s="60"/>
      <c r="Y30" s="27"/>
      <c r="Z30" s="27"/>
      <c r="AA30" s="27"/>
      <c r="AB30" s="27"/>
      <c r="AC30" s="27"/>
      <c r="AD30" s="26"/>
      <c r="AE30" s="9"/>
    </row>
    <row r="31" spans="1:31" ht="27.75" customHeight="1">
      <c r="A31" s="14">
        <v>23</v>
      </c>
      <c r="B31" s="300"/>
      <c r="C31" s="16"/>
      <c r="D31" s="257"/>
      <c r="E31" s="301"/>
      <c r="F31" s="303"/>
      <c r="G31" s="302"/>
      <c r="H31" s="18"/>
      <c r="I31" s="50"/>
      <c r="J31" s="50"/>
      <c r="K31" s="50"/>
      <c r="L31" s="50"/>
      <c r="M31" s="50"/>
      <c r="N31" s="50"/>
      <c r="O31" s="50"/>
      <c r="P31" s="50"/>
      <c r="Q31" s="57"/>
      <c r="R31" s="58"/>
      <c r="S31" s="58"/>
      <c r="T31" s="58"/>
      <c r="U31" s="58"/>
      <c r="V31" s="256"/>
      <c r="W31" s="59"/>
      <c r="X31" s="60"/>
      <c r="Y31" s="27"/>
      <c r="Z31" s="27"/>
      <c r="AA31" s="27"/>
      <c r="AB31" s="27"/>
      <c r="AC31" s="27"/>
      <c r="AD31" s="26"/>
      <c r="AE31" s="9"/>
    </row>
    <row r="32" spans="1:31" ht="27.75" customHeight="1">
      <c r="A32" s="14">
        <v>24</v>
      </c>
      <c r="B32" s="300"/>
      <c r="C32" s="16"/>
      <c r="D32" s="257"/>
      <c r="E32" s="301"/>
      <c r="F32" s="303"/>
      <c r="G32" s="302"/>
      <c r="H32" s="18"/>
      <c r="I32" s="50"/>
      <c r="J32" s="50"/>
      <c r="K32" s="50"/>
      <c r="L32" s="50"/>
      <c r="M32" s="50"/>
      <c r="N32" s="50"/>
      <c r="O32" s="50"/>
      <c r="P32" s="50"/>
      <c r="Q32" s="57"/>
      <c r="R32" s="58"/>
      <c r="S32" s="58"/>
      <c r="T32" s="58"/>
      <c r="U32" s="58"/>
      <c r="V32" s="256"/>
      <c r="W32" s="59"/>
      <c r="X32" s="60"/>
      <c r="Y32" s="27"/>
      <c r="Z32" s="27"/>
      <c r="AA32" s="27"/>
      <c r="AB32" s="27"/>
      <c r="AC32" s="27"/>
      <c r="AD32" s="26"/>
      <c r="AE32" s="9"/>
    </row>
    <row r="33" spans="1:31" ht="27.75" customHeight="1">
      <c r="A33" s="14">
        <v>25</v>
      </c>
      <c r="B33" s="300"/>
      <c r="C33" s="16"/>
      <c r="D33" s="257"/>
      <c r="E33" s="301"/>
      <c r="F33" s="303"/>
      <c r="G33" s="302"/>
      <c r="H33" s="18"/>
      <c r="I33" s="50"/>
      <c r="J33" s="50"/>
      <c r="K33" s="50"/>
      <c r="L33" s="50"/>
      <c r="M33" s="50"/>
      <c r="N33" s="50"/>
      <c r="O33" s="50"/>
      <c r="P33" s="50"/>
      <c r="Q33" s="57"/>
      <c r="R33" s="58"/>
      <c r="S33" s="58"/>
      <c r="T33" s="58"/>
      <c r="U33" s="58"/>
      <c r="V33" s="256"/>
      <c r="W33" s="59"/>
      <c r="X33" s="60"/>
      <c r="Y33" s="27"/>
      <c r="Z33" s="27"/>
      <c r="AA33" s="27"/>
      <c r="AB33" s="27"/>
      <c r="AC33" s="27"/>
      <c r="AD33" s="26"/>
      <c r="AE33" s="9"/>
    </row>
    <row r="34" spans="1:31" ht="27.75" customHeight="1">
      <c r="A34" s="14">
        <v>26</v>
      </c>
      <c r="B34" s="300"/>
      <c r="C34" s="16"/>
      <c r="D34" s="257"/>
      <c r="E34" s="301"/>
      <c r="F34" s="303"/>
      <c r="G34" s="302"/>
      <c r="H34" s="18"/>
      <c r="I34" s="50"/>
      <c r="J34" s="50"/>
      <c r="K34" s="50"/>
      <c r="L34" s="50"/>
      <c r="M34" s="50"/>
      <c r="N34" s="50"/>
      <c r="O34" s="50"/>
      <c r="P34" s="50"/>
      <c r="Q34" s="57"/>
      <c r="R34" s="58"/>
      <c r="S34" s="58"/>
      <c r="T34" s="58"/>
      <c r="U34" s="58"/>
      <c r="V34" s="256"/>
      <c r="W34" s="59"/>
      <c r="X34" s="60"/>
      <c r="Y34" s="27"/>
      <c r="Z34" s="27"/>
      <c r="AA34" s="27"/>
      <c r="AB34" s="27"/>
      <c r="AC34" s="27"/>
      <c r="AD34" s="26"/>
      <c r="AE34" s="9"/>
    </row>
    <row r="35" spans="1:31" ht="27.75" customHeight="1">
      <c r="A35" s="14">
        <v>27</v>
      </c>
      <c r="B35" s="300"/>
      <c r="C35" s="16"/>
      <c r="D35" s="257"/>
      <c r="E35" s="301"/>
      <c r="F35" s="303"/>
      <c r="G35" s="302"/>
      <c r="H35" s="18"/>
      <c r="I35" s="50"/>
      <c r="J35" s="50"/>
      <c r="K35" s="50"/>
      <c r="L35" s="50"/>
      <c r="M35" s="50"/>
      <c r="N35" s="50"/>
      <c r="O35" s="50"/>
      <c r="P35" s="50"/>
      <c r="Q35" s="57"/>
      <c r="R35" s="58"/>
      <c r="S35" s="58"/>
      <c r="T35" s="58"/>
      <c r="U35" s="58"/>
      <c r="V35" s="256"/>
      <c r="W35" s="59"/>
      <c r="X35" s="60"/>
      <c r="Y35" s="27"/>
      <c r="Z35" s="27"/>
      <c r="AA35" s="27"/>
      <c r="AB35" s="27"/>
      <c r="AC35" s="27"/>
      <c r="AD35" s="26"/>
      <c r="AE35" s="9"/>
    </row>
    <row r="36" spans="1:31" ht="27.75" customHeight="1">
      <c r="A36" s="14">
        <v>28</v>
      </c>
      <c r="B36" s="300"/>
      <c r="C36" s="16"/>
      <c r="D36" s="257"/>
      <c r="E36" s="301"/>
      <c r="F36" s="303"/>
      <c r="G36" s="302"/>
      <c r="H36" s="18"/>
      <c r="I36" s="50"/>
      <c r="J36" s="50"/>
      <c r="K36" s="50"/>
      <c r="L36" s="50"/>
      <c r="M36" s="50"/>
      <c r="N36" s="50"/>
      <c r="O36" s="50"/>
      <c r="P36" s="50"/>
      <c r="Q36" s="57"/>
      <c r="R36" s="58"/>
      <c r="S36" s="58"/>
      <c r="T36" s="58"/>
      <c r="U36" s="58"/>
      <c r="V36" s="256"/>
      <c r="W36" s="59"/>
      <c r="X36" s="60"/>
      <c r="Y36" s="27"/>
      <c r="Z36" s="27"/>
      <c r="AA36" s="27"/>
      <c r="AB36" s="27"/>
      <c r="AC36" s="27"/>
      <c r="AD36" s="26"/>
      <c r="AE36" s="9"/>
    </row>
    <row r="37" spans="1:31" ht="27.75" customHeight="1">
      <c r="A37" s="14">
        <v>29</v>
      </c>
      <c r="B37" s="300"/>
      <c r="C37" s="16"/>
      <c r="D37" s="257"/>
      <c r="E37" s="301"/>
      <c r="F37" s="303"/>
      <c r="G37" s="302"/>
      <c r="H37" s="18"/>
      <c r="I37" s="50"/>
      <c r="J37" s="50"/>
      <c r="K37" s="50"/>
      <c r="L37" s="50"/>
      <c r="M37" s="50"/>
      <c r="N37" s="50"/>
      <c r="O37" s="50"/>
      <c r="P37" s="50"/>
      <c r="Q37" s="57"/>
      <c r="R37" s="58"/>
      <c r="S37" s="58"/>
      <c r="T37" s="58"/>
      <c r="U37" s="58"/>
      <c r="V37" s="256"/>
      <c r="W37" s="59"/>
      <c r="X37" s="60"/>
      <c r="Y37" s="27"/>
      <c r="Z37" s="27"/>
      <c r="AA37" s="27"/>
      <c r="AB37" s="27"/>
      <c r="AC37" s="27"/>
      <c r="AD37" s="26"/>
      <c r="AE37" s="9"/>
    </row>
    <row r="38" spans="1:31" ht="27.75" customHeight="1">
      <c r="A38" s="14">
        <v>30</v>
      </c>
      <c r="B38" s="300"/>
      <c r="C38" s="16"/>
      <c r="D38" s="257"/>
      <c r="E38" s="301"/>
      <c r="F38" s="303"/>
      <c r="G38" s="302"/>
      <c r="H38" s="18"/>
      <c r="I38" s="50"/>
      <c r="J38" s="50"/>
      <c r="K38" s="50"/>
      <c r="L38" s="50"/>
      <c r="M38" s="50"/>
      <c r="N38" s="50"/>
      <c r="O38" s="50"/>
      <c r="P38" s="50"/>
      <c r="Q38" s="57"/>
      <c r="R38" s="58"/>
      <c r="S38" s="58"/>
      <c r="T38" s="58"/>
      <c r="U38" s="58"/>
      <c r="V38" s="256"/>
      <c r="W38" s="59"/>
      <c r="X38" s="60"/>
      <c r="Y38" s="27"/>
      <c r="Z38" s="27"/>
      <c r="AA38" s="27"/>
      <c r="AB38" s="27"/>
      <c r="AC38" s="27"/>
      <c r="AD38" s="26"/>
      <c r="AE38" s="9"/>
    </row>
    <row r="39" spans="1:31" ht="27.75" customHeight="1">
      <c r="A39" s="14">
        <v>31</v>
      </c>
      <c r="B39" s="300"/>
      <c r="C39" s="16"/>
      <c r="D39" s="257"/>
      <c r="E39" s="301"/>
      <c r="F39" s="303"/>
      <c r="G39" s="302"/>
      <c r="H39" s="18"/>
      <c r="I39" s="50"/>
      <c r="J39" s="50"/>
      <c r="K39" s="50"/>
      <c r="L39" s="50"/>
      <c r="M39" s="50"/>
      <c r="N39" s="50"/>
      <c r="O39" s="50"/>
      <c r="P39" s="50"/>
      <c r="Q39" s="57"/>
      <c r="R39" s="58"/>
      <c r="S39" s="58"/>
      <c r="T39" s="58"/>
      <c r="U39" s="58"/>
      <c r="V39" s="256"/>
      <c r="W39" s="59"/>
      <c r="X39" s="60"/>
      <c r="Y39" s="27"/>
      <c r="Z39" s="27"/>
      <c r="AA39" s="27"/>
      <c r="AB39" s="27"/>
      <c r="AC39" s="27"/>
      <c r="AD39" s="26"/>
      <c r="AE39" s="9"/>
    </row>
    <row r="40" spans="1:31" ht="27.75" customHeight="1">
      <c r="A40" s="14">
        <v>32</v>
      </c>
      <c r="B40" s="300"/>
      <c r="C40" s="16"/>
      <c r="D40" s="257"/>
      <c r="E40" s="301"/>
      <c r="F40" s="303"/>
      <c r="G40" s="302"/>
      <c r="H40" s="18"/>
      <c r="I40" s="50"/>
      <c r="J40" s="50"/>
      <c r="K40" s="50"/>
      <c r="L40" s="50"/>
      <c r="M40" s="50"/>
      <c r="N40" s="50"/>
      <c r="O40" s="50"/>
      <c r="P40" s="50"/>
      <c r="Q40" s="57"/>
      <c r="R40" s="58"/>
      <c r="S40" s="58"/>
      <c r="T40" s="58"/>
      <c r="U40" s="58"/>
      <c r="V40" s="256"/>
      <c r="W40" s="59"/>
      <c r="X40" s="60"/>
      <c r="Y40" s="27"/>
      <c r="Z40" s="27"/>
      <c r="AA40" s="27"/>
      <c r="AB40" s="27"/>
      <c r="AC40" s="27"/>
      <c r="AD40" s="26"/>
      <c r="AE40" s="9"/>
    </row>
    <row r="41" spans="1:31" ht="27.75" customHeight="1">
      <c r="A41" s="14">
        <v>33</v>
      </c>
      <c r="B41" s="300"/>
      <c r="C41" s="16"/>
      <c r="D41" s="257"/>
      <c r="E41" s="301"/>
      <c r="F41" s="303"/>
      <c r="G41" s="302"/>
      <c r="H41" s="18"/>
      <c r="I41" s="50"/>
      <c r="J41" s="50"/>
      <c r="K41" s="50"/>
      <c r="L41" s="50"/>
      <c r="M41" s="50"/>
      <c r="N41" s="50"/>
      <c r="O41" s="50"/>
      <c r="P41" s="50"/>
      <c r="Q41" s="57"/>
      <c r="R41" s="58"/>
      <c r="S41" s="58"/>
      <c r="T41" s="58"/>
      <c r="U41" s="58"/>
      <c r="V41" s="256"/>
      <c r="W41" s="59"/>
      <c r="X41" s="60"/>
      <c r="Y41" s="27"/>
      <c r="Z41" s="27"/>
      <c r="AA41" s="27"/>
      <c r="AB41" s="27"/>
      <c r="AC41" s="27"/>
      <c r="AD41" s="26"/>
      <c r="AE41" s="9"/>
    </row>
    <row r="42" spans="1:31" ht="27.75" customHeight="1">
      <c r="A42" s="14">
        <v>34</v>
      </c>
      <c r="B42" s="300"/>
      <c r="C42" s="16"/>
      <c r="D42" s="257"/>
      <c r="E42" s="301"/>
      <c r="F42" s="303"/>
      <c r="G42" s="302"/>
      <c r="H42" s="18"/>
      <c r="I42" s="50"/>
      <c r="J42" s="50"/>
      <c r="K42" s="50"/>
      <c r="L42" s="50"/>
      <c r="M42" s="50"/>
      <c r="N42" s="50"/>
      <c r="O42" s="50"/>
      <c r="P42" s="50"/>
      <c r="Q42" s="57"/>
      <c r="R42" s="58"/>
      <c r="S42" s="58"/>
      <c r="T42" s="58"/>
      <c r="U42" s="58"/>
      <c r="V42" s="256"/>
      <c r="W42" s="59"/>
      <c r="X42" s="60"/>
      <c r="Y42" s="27"/>
      <c r="Z42" s="27"/>
      <c r="AA42" s="27"/>
      <c r="AB42" s="27"/>
      <c r="AC42" s="27"/>
      <c r="AD42" s="26"/>
      <c r="AE42" s="9"/>
    </row>
    <row r="43" spans="1:31" ht="27.75" customHeight="1">
      <c r="A43" s="14">
        <v>35</v>
      </c>
      <c r="B43" s="300"/>
      <c r="C43" s="16"/>
      <c r="D43" s="257"/>
      <c r="E43" s="301"/>
      <c r="F43" s="303"/>
      <c r="G43" s="302"/>
      <c r="H43" s="18"/>
      <c r="I43" s="50"/>
      <c r="J43" s="50"/>
      <c r="K43" s="50"/>
      <c r="L43" s="50"/>
      <c r="M43" s="50"/>
      <c r="N43" s="50"/>
      <c r="O43" s="50"/>
      <c r="P43" s="50"/>
      <c r="Q43" s="57"/>
      <c r="R43" s="58"/>
      <c r="S43" s="58"/>
      <c r="T43" s="58"/>
      <c r="U43" s="58"/>
      <c r="V43" s="256"/>
      <c r="W43" s="59"/>
      <c r="X43" s="60"/>
      <c r="Y43" s="27"/>
      <c r="Z43" s="27"/>
      <c r="AA43" s="27"/>
      <c r="AB43" s="27"/>
      <c r="AC43" s="27"/>
      <c r="AD43" s="26"/>
      <c r="AE43" s="9"/>
    </row>
    <row r="44" spans="1:31" ht="27.75" customHeight="1">
      <c r="A44" s="14">
        <v>36</v>
      </c>
      <c r="B44" s="300"/>
      <c r="C44" s="16"/>
      <c r="D44" s="257"/>
      <c r="E44" s="301"/>
      <c r="F44" s="303"/>
      <c r="G44" s="302"/>
      <c r="H44" s="18"/>
      <c r="I44" s="50"/>
      <c r="J44" s="50"/>
      <c r="K44" s="50"/>
      <c r="L44" s="50"/>
      <c r="M44" s="50"/>
      <c r="N44" s="50"/>
      <c r="O44" s="50"/>
      <c r="P44" s="50"/>
      <c r="Q44" s="57"/>
      <c r="R44" s="58"/>
      <c r="S44" s="58"/>
      <c r="T44" s="58"/>
      <c r="U44" s="58"/>
      <c r="V44" s="256"/>
      <c r="W44" s="59"/>
      <c r="X44" s="60"/>
      <c r="Y44" s="27"/>
      <c r="Z44" s="27"/>
      <c r="AA44" s="27"/>
      <c r="AB44" s="27"/>
      <c r="AC44" s="27"/>
      <c r="AD44" s="26"/>
      <c r="AE44" s="9"/>
    </row>
    <row r="45" spans="1:31" ht="27.75" customHeight="1">
      <c r="A45" s="14">
        <v>37</v>
      </c>
      <c r="B45" s="300"/>
      <c r="C45" s="16"/>
      <c r="D45" s="257"/>
      <c r="E45" s="301"/>
      <c r="F45" s="303"/>
      <c r="G45" s="302"/>
      <c r="H45" s="18"/>
      <c r="I45" s="50"/>
      <c r="J45" s="50"/>
      <c r="K45" s="50"/>
      <c r="L45" s="50"/>
      <c r="M45" s="50"/>
      <c r="N45" s="50"/>
      <c r="O45" s="50"/>
      <c r="P45" s="50"/>
      <c r="Q45" s="57"/>
      <c r="R45" s="58"/>
      <c r="S45" s="58"/>
      <c r="T45" s="58"/>
      <c r="U45" s="58"/>
      <c r="V45" s="256"/>
      <c r="W45" s="59"/>
      <c r="X45" s="60"/>
      <c r="Y45" s="27"/>
      <c r="Z45" s="27"/>
      <c r="AA45" s="27"/>
      <c r="AB45" s="27"/>
      <c r="AC45" s="27"/>
      <c r="AD45" s="26"/>
      <c r="AE45" s="9"/>
    </row>
    <row r="46" spans="1:31" ht="27.75" customHeight="1">
      <c r="A46" s="14">
        <v>38</v>
      </c>
      <c r="B46" s="300"/>
      <c r="C46" s="16"/>
      <c r="D46" s="257"/>
      <c r="E46" s="301"/>
      <c r="F46" s="303"/>
      <c r="G46" s="302"/>
      <c r="H46" s="18"/>
      <c r="I46" s="50"/>
      <c r="J46" s="50"/>
      <c r="K46" s="50"/>
      <c r="L46" s="50"/>
      <c r="M46" s="50"/>
      <c r="N46" s="50"/>
      <c r="O46" s="50"/>
      <c r="P46" s="50"/>
      <c r="Q46" s="57"/>
      <c r="R46" s="58"/>
      <c r="S46" s="58"/>
      <c r="T46" s="58"/>
      <c r="U46" s="58"/>
      <c r="V46" s="256"/>
      <c r="W46" s="59"/>
      <c r="X46" s="60"/>
      <c r="Y46" s="27"/>
      <c r="Z46" s="27"/>
      <c r="AA46" s="27"/>
      <c r="AB46" s="27"/>
      <c r="AC46" s="27"/>
      <c r="AD46" s="26"/>
      <c r="AE46" s="9"/>
    </row>
    <row r="47" spans="1:31" ht="27.75" customHeight="1">
      <c r="A47" s="14">
        <v>39</v>
      </c>
      <c r="B47" s="300"/>
      <c r="C47" s="16"/>
      <c r="D47" s="257"/>
      <c r="E47" s="301"/>
      <c r="F47" s="303"/>
      <c r="G47" s="302"/>
      <c r="H47" s="18"/>
      <c r="I47" s="50"/>
      <c r="J47" s="50"/>
      <c r="K47" s="50"/>
      <c r="L47" s="50"/>
      <c r="M47" s="50"/>
      <c r="N47" s="50"/>
      <c r="O47" s="50"/>
      <c r="P47" s="50"/>
      <c r="Q47" s="57"/>
      <c r="R47" s="58"/>
      <c r="S47" s="58"/>
      <c r="T47" s="58"/>
      <c r="U47" s="58"/>
      <c r="V47" s="256"/>
      <c r="W47" s="59"/>
      <c r="X47" s="60"/>
      <c r="Y47" s="27"/>
      <c r="Z47" s="27"/>
      <c r="AA47" s="27"/>
      <c r="AB47" s="27"/>
      <c r="AC47" s="27"/>
      <c r="AD47" s="26"/>
      <c r="AE47" s="9"/>
    </row>
    <row r="48" spans="1:31" ht="27.75" customHeight="1">
      <c r="A48" s="14">
        <v>40</v>
      </c>
      <c r="B48" s="300"/>
      <c r="C48" s="16"/>
      <c r="D48" s="257"/>
      <c r="E48" s="301"/>
      <c r="F48" s="303"/>
      <c r="G48" s="302"/>
      <c r="H48" s="18"/>
      <c r="I48" s="50"/>
      <c r="J48" s="50"/>
      <c r="K48" s="50"/>
      <c r="L48" s="50"/>
      <c r="M48" s="50"/>
      <c r="N48" s="50"/>
      <c r="O48" s="50"/>
      <c r="P48" s="50"/>
      <c r="Q48" s="57"/>
      <c r="R48" s="58"/>
      <c r="S48" s="58"/>
      <c r="T48" s="58"/>
      <c r="U48" s="58"/>
      <c r="V48" s="256"/>
      <c r="W48" s="59"/>
      <c r="X48" s="60"/>
      <c r="Y48" s="27"/>
      <c r="Z48" s="27"/>
      <c r="AA48" s="27"/>
      <c r="AB48" s="27"/>
      <c r="AC48" s="27"/>
      <c r="AD48" s="26"/>
      <c r="AE48" s="9"/>
    </row>
    <row r="49" spans="1:31" ht="27.75" customHeight="1">
      <c r="A49" s="14">
        <v>41</v>
      </c>
      <c r="B49" s="300"/>
      <c r="C49" s="16"/>
      <c r="D49" s="257"/>
      <c r="E49" s="301"/>
      <c r="F49" s="303"/>
      <c r="G49" s="302"/>
      <c r="H49" s="18"/>
      <c r="I49" s="50"/>
      <c r="J49" s="50"/>
      <c r="K49" s="50"/>
      <c r="L49" s="50"/>
      <c r="M49" s="50"/>
      <c r="N49" s="50"/>
      <c r="O49" s="50"/>
      <c r="P49" s="50"/>
      <c r="Q49" s="57"/>
      <c r="R49" s="58"/>
      <c r="S49" s="58"/>
      <c r="T49" s="58"/>
      <c r="U49" s="58"/>
      <c r="V49" s="256"/>
      <c r="W49" s="59"/>
      <c r="X49" s="60"/>
      <c r="Y49" s="27"/>
      <c r="Z49" s="27"/>
      <c r="AA49" s="27"/>
      <c r="AB49" s="27"/>
      <c r="AC49" s="27"/>
      <c r="AD49" s="26"/>
      <c r="AE49" s="9"/>
    </row>
    <row r="50" spans="1:31" ht="27.75" customHeight="1">
      <c r="A50" s="14">
        <v>42</v>
      </c>
      <c r="B50" s="300"/>
      <c r="C50" s="16"/>
      <c r="D50" s="257"/>
      <c r="E50" s="301"/>
      <c r="F50" s="303"/>
      <c r="G50" s="302"/>
      <c r="H50" s="18"/>
      <c r="I50" s="50"/>
      <c r="J50" s="50"/>
      <c r="K50" s="50"/>
      <c r="L50" s="50"/>
      <c r="M50" s="50"/>
      <c r="N50" s="50"/>
      <c r="O50" s="50"/>
      <c r="P50" s="50"/>
      <c r="Q50" s="57"/>
      <c r="R50" s="58"/>
      <c r="S50" s="58"/>
      <c r="T50" s="58"/>
      <c r="U50" s="58"/>
      <c r="V50" s="256"/>
      <c r="W50" s="59"/>
      <c r="X50" s="60"/>
      <c r="Y50" s="27"/>
      <c r="Z50" s="27"/>
      <c r="AA50" s="27"/>
      <c r="AB50" s="27"/>
      <c r="AC50" s="27"/>
      <c r="AD50" s="26"/>
      <c r="AE50" s="9"/>
    </row>
    <row r="51" spans="1:31" ht="27.75" customHeight="1">
      <c r="A51" s="14">
        <v>43</v>
      </c>
      <c r="B51" s="300"/>
      <c r="C51" s="16"/>
      <c r="D51" s="257"/>
      <c r="E51" s="301"/>
      <c r="F51" s="303"/>
      <c r="G51" s="302"/>
      <c r="H51" s="18"/>
      <c r="I51" s="50"/>
      <c r="J51" s="50"/>
      <c r="K51" s="50"/>
      <c r="L51" s="50"/>
      <c r="M51" s="50"/>
      <c r="N51" s="50"/>
      <c r="O51" s="50"/>
      <c r="P51" s="50"/>
      <c r="Q51" s="57"/>
      <c r="R51" s="58"/>
      <c r="S51" s="58"/>
      <c r="T51" s="58"/>
      <c r="U51" s="58"/>
      <c r="V51" s="256"/>
      <c r="W51" s="59"/>
      <c r="X51" s="60"/>
      <c r="Y51" s="27"/>
      <c r="Z51" s="27"/>
      <c r="AA51" s="27"/>
      <c r="AB51" s="27"/>
      <c r="AC51" s="27"/>
      <c r="AD51" s="26"/>
      <c r="AE51" s="9"/>
    </row>
    <row r="52" spans="1:31" ht="27.75" customHeight="1">
      <c r="A52" s="14">
        <v>44</v>
      </c>
      <c r="B52" s="300"/>
      <c r="C52" s="16"/>
      <c r="D52" s="257"/>
      <c r="E52" s="301"/>
      <c r="F52" s="303"/>
      <c r="G52" s="302"/>
      <c r="H52" s="18"/>
      <c r="I52" s="50"/>
      <c r="J52" s="50"/>
      <c r="K52" s="50"/>
      <c r="L52" s="50"/>
      <c r="M52" s="50"/>
      <c r="N52" s="50"/>
      <c r="O52" s="50"/>
      <c r="P52" s="50"/>
      <c r="Q52" s="57"/>
      <c r="R52" s="58"/>
      <c r="S52" s="58"/>
      <c r="T52" s="58"/>
      <c r="U52" s="58"/>
      <c r="V52" s="256"/>
      <c r="W52" s="59"/>
      <c r="X52" s="60"/>
      <c r="Y52" s="27"/>
      <c r="Z52" s="27"/>
      <c r="AA52" s="27"/>
      <c r="AB52" s="27"/>
      <c r="AC52" s="27"/>
      <c r="AD52" s="26"/>
      <c r="AE52" s="9"/>
    </row>
    <row r="53" spans="1:31" ht="27.75" customHeight="1">
      <c r="A53" s="14">
        <v>45</v>
      </c>
      <c r="B53" s="300"/>
      <c r="C53" s="16"/>
      <c r="D53" s="257"/>
      <c r="E53" s="301"/>
      <c r="F53" s="303"/>
      <c r="G53" s="302"/>
      <c r="H53" s="18"/>
      <c r="I53" s="50"/>
      <c r="J53" s="50"/>
      <c r="K53" s="50"/>
      <c r="L53" s="50"/>
      <c r="M53" s="50"/>
      <c r="N53" s="50"/>
      <c r="O53" s="50"/>
      <c r="P53" s="50"/>
      <c r="Q53" s="57"/>
      <c r="R53" s="58"/>
      <c r="S53" s="58"/>
      <c r="T53" s="58"/>
      <c r="U53" s="58"/>
      <c r="V53" s="256"/>
      <c r="W53" s="59"/>
      <c r="X53" s="60"/>
      <c r="Y53" s="27"/>
      <c r="Z53" s="27"/>
      <c r="AA53" s="27"/>
      <c r="AB53" s="27"/>
      <c r="AC53" s="27"/>
      <c r="AD53" s="26"/>
      <c r="AE53" s="9"/>
    </row>
    <row r="54" spans="1:31" ht="27.75" customHeight="1">
      <c r="A54" s="14">
        <v>46</v>
      </c>
      <c r="B54" s="300"/>
      <c r="C54" s="16"/>
      <c r="D54" s="257"/>
      <c r="E54" s="301"/>
      <c r="F54" s="303"/>
      <c r="G54" s="302"/>
      <c r="H54" s="18"/>
      <c r="I54" s="50"/>
      <c r="J54" s="50"/>
      <c r="K54" s="50"/>
      <c r="L54" s="50"/>
      <c r="M54" s="50"/>
      <c r="N54" s="50"/>
      <c r="O54" s="50"/>
      <c r="P54" s="50"/>
      <c r="Q54" s="57"/>
      <c r="R54" s="58"/>
      <c r="S54" s="58"/>
      <c r="T54" s="58"/>
      <c r="U54" s="58"/>
      <c r="V54" s="256"/>
      <c r="W54" s="59"/>
      <c r="X54" s="60"/>
      <c r="Y54" s="27"/>
      <c r="Z54" s="27"/>
      <c r="AA54" s="27"/>
      <c r="AB54" s="27"/>
      <c r="AC54" s="27"/>
      <c r="AD54" s="26"/>
      <c r="AE54" s="9"/>
    </row>
    <row r="55" spans="1:31" ht="27.75" customHeight="1">
      <c r="A55" s="14">
        <v>47</v>
      </c>
      <c r="B55" s="300"/>
      <c r="C55" s="16"/>
      <c r="D55" s="257"/>
      <c r="E55" s="301"/>
      <c r="F55" s="303"/>
      <c r="G55" s="302"/>
      <c r="H55" s="18"/>
      <c r="I55" s="50"/>
      <c r="J55" s="50"/>
      <c r="K55" s="50"/>
      <c r="L55" s="50"/>
      <c r="M55" s="50"/>
      <c r="N55" s="50"/>
      <c r="O55" s="50"/>
      <c r="P55" s="50"/>
      <c r="Q55" s="57"/>
      <c r="R55" s="58"/>
      <c r="S55" s="58"/>
      <c r="T55" s="58"/>
      <c r="U55" s="58"/>
      <c r="V55" s="256"/>
      <c r="W55" s="59"/>
      <c r="X55" s="60"/>
      <c r="Y55" s="27"/>
      <c r="Z55" s="27"/>
      <c r="AA55" s="27"/>
      <c r="AB55" s="27"/>
      <c r="AC55" s="27"/>
      <c r="AD55" s="26"/>
      <c r="AE55" s="9"/>
    </row>
    <row r="56" spans="1:31" ht="27.75" customHeight="1">
      <c r="A56" s="14">
        <v>48</v>
      </c>
      <c r="B56" s="300"/>
      <c r="C56" s="16"/>
      <c r="D56" s="257"/>
      <c r="E56" s="301"/>
      <c r="F56" s="303"/>
      <c r="G56" s="302"/>
      <c r="H56" s="18"/>
      <c r="I56" s="50"/>
      <c r="J56" s="50"/>
      <c r="K56" s="50"/>
      <c r="L56" s="50"/>
      <c r="M56" s="50"/>
      <c r="N56" s="50"/>
      <c r="O56" s="50"/>
      <c r="P56" s="50"/>
      <c r="Q56" s="57"/>
      <c r="R56" s="58"/>
      <c r="S56" s="58"/>
      <c r="T56" s="58"/>
      <c r="U56" s="58"/>
      <c r="V56" s="256"/>
      <c r="W56" s="59"/>
      <c r="X56" s="60"/>
      <c r="Y56" s="27"/>
      <c r="Z56" s="27"/>
      <c r="AA56" s="27"/>
      <c r="AB56" s="27"/>
      <c r="AC56" s="27"/>
      <c r="AD56" s="26"/>
      <c r="AE56" s="9"/>
    </row>
    <row r="57" spans="1:31" ht="27.75" customHeight="1">
      <c r="A57" s="14">
        <v>49</v>
      </c>
      <c r="B57" s="300"/>
      <c r="C57" s="16"/>
      <c r="D57" s="257"/>
      <c r="E57" s="301"/>
      <c r="F57" s="303"/>
      <c r="G57" s="302"/>
      <c r="H57" s="18"/>
      <c r="I57" s="50"/>
      <c r="J57" s="50"/>
      <c r="K57" s="50"/>
      <c r="L57" s="50"/>
      <c r="M57" s="50"/>
      <c r="N57" s="50"/>
      <c r="O57" s="50"/>
      <c r="P57" s="50"/>
      <c r="Q57" s="57"/>
      <c r="R57" s="58"/>
      <c r="S57" s="58"/>
      <c r="T57" s="58"/>
      <c r="U57" s="58"/>
      <c r="V57" s="256"/>
      <c r="W57" s="59"/>
      <c r="X57" s="60"/>
      <c r="Y57" s="27"/>
      <c r="Z57" s="27"/>
      <c r="AA57" s="27"/>
      <c r="AB57" s="27"/>
      <c r="AC57" s="27"/>
      <c r="AD57" s="26"/>
      <c r="AE57" s="9"/>
    </row>
    <row r="58" spans="1:31" ht="27.75" customHeight="1">
      <c r="A58" s="14">
        <v>50</v>
      </c>
      <c r="B58" s="300"/>
      <c r="C58" s="16"/>
      <c r="D58" s="257"/>
      <c r="E58" s="301"/>
      <c r="F58" s="303"/>
      <c r="G58" s="302"/>
      <c r="H58" s="18"/>
      <c r="I58" s="50"/>
      <c r="J58" s="50"/>
      <c r="K58" s="50"/>
      <c r="L58" s="50"/>
      <c r="M58" s="50"/>
      <c r="N58" s="50"/>
      <c r="O58" s="50"/>
      <c r="P58" s="50"/>
      <c r="Q58" s="57"/>
      <c r="R58" s="58"/>
      <c r="S58" s="58"/>
      <c r="T58" s="58"/>
      <c r="U58" s="58"/>
      <c r="V58" s="256"/>
      <c r="W58" s="59"/>
      <c r="X58" s="60"/>
      <c r="Y58" s="27"/>
      <c r="Z58" s="27"/>
      <c r="AA58" s="27"/>
      <c r="AB58" s="27"/>
      <c r="AC58" s="27"/>
      <c r="AD58" s="26"/>
      <c r="AE58" s="9"/>
    </row>
    <row r="59" spans="1:31" ht="27.75" customHeight="1">
      <c r="A59" s="14">
        <v>51</v>
      </c>
      <c r="B59" s="300"/>
      <c r="C59" s="16"/>
      <c r="D59" s="257"/>
      <c r="E59" s="301"/>
      <c r="F59" s="303"/>
      <c r="G59" s="302"/>
      <c r="H59" s="18"/>
      <c r="I59" s="50"/>
      <c r="J59" s="50"/>
      <c r="K59" s="50"/>
      <c r="L59" s="50"/>
      <c r="M59" s="50"/>
      <c r="N59" s="50"/>
      <c r="O59" s="50"/>
      <c r="P59" s="50"/>
      <c r="Q59" s="57"/>
      <c r="R59" s="58"/>
      <c r="S59" s="58"/>
      <c r="T59" s="58"/>
      <c r="U59" s="58"/>
      <c r="V59" s="256"/>
      <c r="W59" s="59"/>
      <c r="X59" s="60"/>
      <c r="Y59" s="27"/>
      <c r="Z59" s="27"/>
      <c r="AA59" s="27"/>
      <c r="AB59" s="27"/>
      <c r="AC59" s="27"/>
      <c r="AD59" s="26"/>
      <c r="AE59" s="9"/>
    </row>
    <row r="60" spans="1:31" ht="27.75" customHeight="1">
      <c r="A60" s="14">
        <v>52</v>
      </c>
      <c r="B60" s="300"/>
      <c r="C60" s="16"/>
      <c r="D60" s="257"/>
      <c r="E60" s="301"/>
      <c r="F60" s="303"/>
      <c r="G60" s="302"/>
      <c r="H60" s="18"/>
      <c r="I60" s="50"/>
      <c r="J60" s="50"/>
      <c r="K60" s="50"/>
      <c r="L60" s="50"/>
      <c r="M60" s="50"/>
      <c r="N60" s="50"/>
      <c r="O60" s="50"/>
      <c r="P60" s="50"/>
      <c r="Q60" s="57"/>
      <c r="R60" s="58"/>
      <c r="S60" s="58"/>
      <c r="T60" s="58"/>
      <c r="U60" s="58"/>
      <c r="V60" s="256"/>
      <c r="W60" s="59"/>
      <c r="X60" s="60"/>
      <c r="Y60" s="27"/>
      <c r="Z60" s="27"/>
      <c r="AA60" s="27"/>
      <c r="AB60" s="27"/>
      <c r="AC60" s="27"/>
      <c r="AD60" s="26"/>
      <c r="AE60" s="9"/>
    </row>
    <row r="61" spans="1:31" ht="27.75" customHeight="1">
      <c r="A61" s="14">
        <v>53</v>
      </c>
      <c r="B61" s="300"/>
      <c r="C61" s="16"/>
      <c r="D61" s="257"/>
      <c r="E61" s="301"/>
      <c r="F61" s="303"/>
      <c r="G61" s="302"/>
      <c r="H61" s="18"/>
      <c r="I61" s="50"/>
      <c r="J61" s="50"/>
      <c r="K61" s="50"/>
      <c r="L61" s="50"/>
      <c r="M61" s="50"/>
      <c r="N61" s="50"/>
      <c r="O61" s="50"/>
      <c r="P61" s="50"/>
      <c r="Q61" s="57"/>
      <c r="R61" s="58"/>
      <c r="S61" s="58"/>
      <c r="T61" s="58"/>
      <c r="U61" s="58"/>
      <c r="V61" s="256"/>
      <c r="W61" s="59"/>
      <c r="X61" s="60"/>
      <c r="Y61" s="27"/>
      <c r="Z61" s="27"/>
      <c r="AA61" s="27"/>
      <c r="AB61" s="27"/>
      <c r="AC61" s="27"/>
      <c r="AD61" s="26"/>
      <c r="AE61" s="9"/>
    </row>
    <row r="62" spans="1:31" ht="27.75" customHeight="1">
      <c r="A62" s="14">
        <v>54</v>
      </c>
      <c r="B62" s="300"/>
      <c r="C62" s="16"/>
      <c r="D62" s="257"/>
      <c r="E62" s="301"/>
      <c r="F62" s="303"/>
      <c r="G62" s="302"/>
      <c r="H62" s="18"/>
      <c r="I62" s="50"/>
      <c r="J62" s="50"/>
      <c r="K62" s="50"/>
      <c r="L62" s="50"/>
      <c r="M62" s="50"/>
      <c r="N62" s="50"/>
      <c r="O62" s="50"/>
      <c r="P62" s="50"/>
      <c r="Q62" s="57"/>
      <c r="R62" s="58"/>
      <c r="S62" s="58"/>
      <c r="T62" s="58"/>
      <c r="U62" s="58"/>
      <c r="V62" s="256"/>
      <c r="W62" s="59"/>
      <c r="X62" s="60"/>
      <c r="Y62" s="27"/>
      <c r="Z62" s="27"/>
      <c r="AA62" s="27"/>
      <c r="AB62" s="27"/>
      <c r="AC62" s="27"/>
      <c r="AD62" s="26"/>
      <c r="AE62" s="9"/>
    </row>
    <row r="63" spans="1:31" ht="27.75" customHeight="1">
      <c r="A63" s="14">
        <v>55</v>
      </c>
      <c r="B63" s="300"/>
      <c r="C63" s="16"/>
      <c r="D63" s="257"/>
      <c r="E63" s="301"/>
      <c r="F63" s="303"/>
      <c r="G63" s="302"/>
      <c r="H63" s="18"/>
      <c r="I63" s="50"/>
      <c r="J63" s="50"/>
      <c r="K63" s="50"/>
      <c r="L63" s="50"/>
      <c r="M63" s="50"/>
      <c r="N63" s="50"/>
      <c r="O63" s="50"/>
      <c r="P63" s="50"/>
      <c r="Q63" s="57"/>
      <c r="R63" s="58"/>
      <c r="S63" s="58"/>
      <c r="T63" s="58"/>
      <c r="U63" s="58"/>
      <c r="V63" s="256"/>
      <c r="W63" s="59"/>
      <c r="X63" s="60"/>
      <c r="Y63" s="27"/>
      <c r="Z63" s="27"/>
      <c r="AA63" s="27"/>
      <c r="AB63" s="27"/>
      <c r="AC63" s="27"/>
      <c r="AD63" s="26"/>
      <c r="AE63" s="9"/>
    </row>
    <row r="64" spans="1:31" ht="27.75" customHeight="1">
      <c r="A64" s="14">
        <v>56</v>
      </c>
      <c r="B64" s="300"/>
      <c r="C64" s="16"/>
      <c r="D64" s="257"/>
      <c r="E64" s="301"/>
      <c r="F64" s="303"/>
      <c r="G64" s="302"/>
      <c r="H64" s="18"/>
      <c r="I64" s="50"/>
      <c r="J64" s="50"/>
      <c r="K64" s="50"/>
      <c r="L64" s="50"/>
      <c r="M64" s="50"/>
      <c r="N64" s="50"/>
      <c r="O64" s="50"/>
      <c r="P64" s="50"/>
      <c r="Q64" s="57"/>
      <c r="R64" s="58"/>
      <c r="S64" s="58"/>
      <c r="T64" s="58"/>
      <c r="U64" s="58"/>
      <c r="V64" s="256"/>
      <c r="W64" s="59"/>
      <c r="X64" s="60"/>
      <c r="Y64" s="27"/>
      <c r="Z64" s="27"/>
      <c r="AA64" s="27"/>
      <c r="AB64" s="27"/>
      <c r="AC64" s="27"/>
      <c r="AD64" s="26"/>
      <c r="AE64" s="9"/>
    </row>
    <row r="65" spans="1:31" ht="27.75" customHeight="1">
      <c r="A65" s="14">
        <v>57</v>
      </c>
      <c r="B65" s="300"/>
      <c r="C65" s="16"/>
      <c r="D65" s="257"/>
      <c r="E65" s="301"/>
      <c r="F65" s="303"/>
      <c r="G65" s="302"/>
      <c r="H65" s="18"/>
      <c r="I65" s="50"/>
      <c r="J65" s="50"/>
      <c r="K65" s="50"/>
      <c r="L65" s="50"/>
      <c r="M65" s="50"/>
      <c r="N65" s="50"/>
      <c r="O65" s="50"/>
      <c r="P65" s="50"/>
      <c r="Q65" s="57"/>
      <c r="R65" s="58"/>
      <c r="S65" s="58"/>
      <c r="T65" s="58"/>
      <c r="U65" s="58"/>
      <c r="V65" s="256"/>
      <c r="W65" s="59"/>
      <c r="X65" s="60"/>
      <c r="Y65" s="27"/>
      <c r="Z65" s="27"/>
      <c r="AA65" s="27"/>
      <c r="AB65" s="27"/>
      <c r="AC65" s="27"/>
      <c r="AD65" s="26"/>
      <c r="AE65" s="9"/>
    </row>
    <row r="66" spans="1:31" ht="27.75" customHeight="1">
      <c r="A66" s="14">
        <v>58</v>
      </c>
      <c r="B66" s="300"/>
      <c r="C66" s="16"/>
      <c r="D66" s="257"/>
      <c r="E66" s="301"/>
      <c r="F66" s="303"/>
      <c r="G66" s="302"/>
      <c r="H66" s="18"/>
      <c r="I66" s="50"/>
      <c r="J66" s="50"/>
      <c r="K66" s="50"/>
      <c r="L66" s="50"/>
      <c r="M66" s="50"/>
      <c r="N66" s="50"/>
      <c r="O66" s="50"/>
      <c r="P66" s="50"/>
      <c r="Q66" s="57"/>
      <c r="R66" s="58"/>
      <c r="S66" s="58"/>
      <c r="T66" s="58"/>
      <c r="U66" s="58"/>
      <c r="V66" s="256"/>
      <c r="W66" s="59"/>
      <c r="X66" s="60"/>
      <c r="Y66" s="27"/>
      <c r="Z66" s="27"/>
      <c r="AA66" s="27"/>
      <c r="AB66" s="27"/>
      <c r="AC66" s="27"/>
      <c r="AD66" s="26"/>
      <c r="AE66" s="9"/>
    </row>
    <row r="67" spans="1:31" ht="27.75" customHeight="1">
      <c r="A67" s="14">
        <v>59</v>
      </c>
      <c r="B67" s="300"/>
      <c r="C67" s="16"/>
      <c r="D67" s="257"/>
      <c r="E67" s="301"/>
      <c r="F67" s="303"/>
      <c r="G67" s="302"/>
      <c r="H67" s="18"/>
      <c r="I67" s="50"/>
      <c r="J67" s="50"/>
      <c r="K67" s="50"/>
      <c r="L67" s="50"/>
      <c r="M67" s="50"/>
      <c r="N67" s="50"/>
      <c r="O67" s="50"/>
      <c r="P67" s="50"/>
      <c r="Q67" s="57"/>
      <c r="R67" s="58"/>
      <c r="S67" s="58"/>
      <c r="T67" s="58"/>
      <c r="U67" s="58"/>
      <c r="V67" s="256"/>
      <c r="W67" s="59"/>
      <c r="X67" s="60"/>
      <c r="Y67" s="27"/>
      <c r="Z67" s="27"/>
      <c r="AA67" s="27"/>
      <c r="AB67" s="27"/>
      <c r="AC67" s="27"/>
      <c r="AD67" s="26"/>
      <c r="AE67" s="9"/>
    </row>
    <row r="68" spans="1:31" ht="27.75" customHeight="1">
      <c r="A68" s="14">
        <v>60</v>
      </c>
      <c r="B68" s="300"/>
      <c r="C68" s="16"/>
      <c r="D68" s="257"/>
      <c r="E68" s="301"/>
      <c r="F68" s="303"/>
      <c r="G68" s="302"/>
      <c r="H68" s="18"/>
      <c r="I68" s="50"/>
      <c r="J68" s="50"/>
      <c r="K68" s="50"/>
      <c r="L68" s="50"/>
      <c r="M68" s="50"/>
      <c r="N68" s="50"/>
      <c r="O68" s="50"/>
      <c r="P68" s="50"/>
      <c r="Q68" s="57"/>
      <c r="R68" s="58"/>
      <c r="S68" s="58"/>
      <c r="T68" s="58"/>
      <c r="U68" s="58"/>
      <c r="V68" s="256"/>
      <c r="W68" s="59"/>
      <c r="X68" s="60"/>
      <c r="Y68" s="27"/>
      <c r="Z68" s="27"/>
      <c r="AA68" s="27"/>
      <c r="AB68" s="27"/>
      <c r="AC68" s="27"/>
      <c r="AD68" s="26"/>
      <c r="AE68" s="9"/>
    </row>
    <row r="69" spans="1:31" ht="27.75" customHeight="1">
      <c r="A69" s="14">
        <v>61</v>
      </c>
      <c r="B69" s="300"/>
      <c r="C69" s="16"/>
      <c r="D69" s="257"/>
      <c r="E69" s="301"/>
      <c r="F69" s="303"/>
      <c r="G69" s="302"/>
      <c r="H69" s="18"/>
      <c r="I69" s="50"/>
      <c r="J69" s="50"/>
      <c r="K69" s="50"/>
      <c r="L69" s="50"/>
      <c r="M69" s="50"/>
      <c r="N69" s="50"/>
      <c r="O69" s="50"/>
      <c r="P69" s="50"/>
      <c r="Q69" s="57"/>
      <c r="R69" s="58"/>
      <c r="S69" s="58"/>
      <c r="T69" s="58"/>
      <c r="U69" s="58"/>
      <c r="V69" s="256"/>
      <c r="W69" s="59"/>
      <c r="X69" s="60"/>
      <c r="Y69" s="27"/>
      <c r="Z69" s="27"/>
      <c r="AA69" s="27"/>
      <c r="AB69" s="27"/>
      <c r="AC69" s="27"/>
      <c r="AD69" s="26"/>
      <c r="AE69" s="9"/>
    </row>
    <row r="70" spans="1:31" ht="27.75" customHeight="1">
      <c r="A70" s="14">
        <v>62</v>
      </c>
      <c r="B70" s="300"/>
      <c r="C70" s="16"/>
      <c r="D70" s="257"/>
      <c r="E70" s="301"/>
      <c r="F70" s="303"/>
      <c r="G70" s="302"/>
      <c r="H70" s="18"/>
      <c r="I70" s="50"/>
      <c r="J70" s="50"/>
      <c r="K70" s="50"/>
      <c r="L70" s="50"/>
      <c r="M70" s="50"/>
      <c r="N70" s="50"/>
      <c r="O70" s="50"/>
      <c r="P70" s="50"/>
      <c r="Q70" s="57"/>
      <c r="R70" s="58"/>
      <c r="S70" s="58"/>
      <c r="T70" s="58"/>
      <c r="U70" s="58"/>
      <c r="V70" s="256"/>
      <c r="W70" s="59"/>
      <c r="X70" s="60"/>
      <c r="Y70" s="27"/>
      <c r="Z70" s="27"/>
      <c r="AA70" s="27"/>
      <c r="AB70" s="27"/>
      <c r="AC70" s="27"/>
      <c r="AD70" s="26"/>
      <c r="AE70" s="9"/>
    </row>
    <row r="71" spans="1:31" ht="27.75" customHeight="1">
      <c r="A71" s="14">
        <v>63</v>
      </c>
      <c r="B71" s="300"/>
      <c r="C71" s="16"/>
      <c r="D71" s="257"/>
      <c r="E71" s="301"/>
      <c r="F71" s="303"/>
      <c r="G71" s="302"/>
      <c r="H71" s="18"/>
      <c r="I71" s="50"/>
      <c r="J71" s="50"/>
      <c r="K71" s="50"/>
      <c r="L71" s="50"/>
      <c r="M71" s="50"/>
      <c r="N71" s="50"/>
      <c r="O71" s="50"/>
      <c r="P71" s="50"/>
      <c r="Q71" s="57"/>
      <c r="R71" s="58"/>
      <c r="S71" s="58"/>
      <c r="T71" s="58"/>
      <c r="U71" s="58"/>
      <c r="V71" s="256"/>
      <c r="W71" s="59"/>
      <c r="X71" s="60"/>
      <c r="Y71" s="27"/>
      <c r="Z71" s="27"/>
      <c r="AA71" s="27"/>
      <c r="AB71" s="27"/>
      <c r="AC71" s="27"/>
      <c r="AD71" s="26"/>
      <c r="AE71" s="9"/>
    </row>
    <row r="72" spans="1:31" ht="27.75" customHeight="1">
      <c r="A72" s="14">
        <v>64</v>
      </c>
      <c r="B72" s="300"/>
      <c r="C72" s="16"/>
      <c r="D72" s="257"/>
      <c r="E72" s="301"/>
      <c r="F72" s="303"/>
      <c r="G72" s="302"/>
      <c r="H72" s="18"/>
      <c r="I72" s="50"/>
      <c r="J72" s="50"/>
      <c r="K72" s="50"/>
      <c r="L72" s="50"/>
      <c r="M72" s="50"/>
      <c r="N72" s="50"/>
      <c r="O72" s="50"/>
      <c r="P72" s="50"/>
      <c r="Q72" s="57"/>
      <c r="R72" s="58"/>
      <c r="S72" s="58"/>
      <c r="T72" s="58"/>
      <c r="U72" s="58"/>
      <c r="V72" s="256"/>
      <c r="W72" s="59"/>
      <c r="X72" s="60"/>
      <c r="Y72" s="27"/>
      <c r="Z72" s="27"/>
      <c r="AA72" s="27"/>
      <c r="AB72" s="27"/>
      <c r="AC72" s="27"/>
      <c r="AD72" s="26"/>
      <c r="AE72" s="9"/>
    </row>
    <row r="73" spans="1:31" ht="27.75" customHeight="1">
      <c r="A73" s="14">
        <v>65</v>
      </c>
      <c r="B73" s="300"/>
      <c r="C73" s="16"/>
      <c r="D73" s="257"/>
      <c r="E73" s="301"/>
      <c r="F73" s="303"/>
      <c r="G73" s="302"/>
      <c r="H73" s="18"/>
      <c r="I73" s="50"/>
      <c r="J73" s="50"/>
      <c r="K73" s="50"/>
      <c r="L73" s="50"/>
      <c r="M73" s="50"/>
      <c r="N73" s="50"/>
      <c r="O73" s="50"/>
      <c r="P73" s="50"/>
      <c r="Q73" s="57"/>
      <c r="R73" s="58"/>
      <c r="S73" s="58"/>
      <c r="T73" s="58"/>
      <c r="U73" s="58"/>
      <c r="V73" s="256"/>
      <c r="W73" s="59"/>
      <c r="X73" s="60"/>
      <c r="Y73" s="27"/>
      <c r="Z73" s="27"/>
      <c r="AA73" s="27"/>
      <c r="AB73" s="27"/>
      <c r="AC73" s="27"/>
      <c r="AD73" s="26"/>
      <c r="AE73" s="9"/>
    </row>
    <row r="74" spans="1:31" ht="27.75" customHeight="1">
      <c r="A74" s="14">
        <v>66</v>
      </c>
      <c r="B74" s="300"/>
      <c r="C74" s="16"/>
      <c r="D74" s="257"/>
      <c r="E74" s="301"/>
      <c r="F74" s="303"/>
      <c r="G74" s="302"/>
      <c r="H74" s="18"/>
      <c r="I74" s="50"/>
      <c r="J74" s="50"/>
      <c r="K74" s="50"/>
      <c r="L74" s="50"/>
      <c r="M74" s="50"/>
      <c r="N74" s="50"/>
      <c r="O74" s="50"/>
      <c r="P74" s="50"/>
      <c r="Q74" s="57"/>
      <c r="R74" s="58"/>
      <c r="S74" s="58"/>
      <c r="T74" s="58"/>
      <c r="U74" s="58"/>
      <c r="V74" s="256"/>
      <c r="W74" s="59"/>
      <c r="X74" s="60"/>
      <c r="Y74" s="27"/>
      <c r="Z74" s="27"/>
      <c r="AA74" s="27"/>
      <c r="AB74" s="27"/>
      <c r="AC74" s="27"/>
      <c r="AD74" s="26"/>
      <c r="AE74" s="9"/>
    </row>
    <row r="75" spans="1:31" ht="27.75" customHeight="1">
      <c r="A75" s="14">
        <v>67</v>
      </c>
      <c r="B75" s="300"/>
      <c r="C75" s="16"/>
      <c r="D75" s="257"/>
      <c r="E75" s="301"/>
      <c r="F75" s="303"/>
      <c r="G75" s="302"/>
      <c r="H75" s="18"/>
      <c r="I75" s="50"/>
      <c r="J75" s="50"/>
      <c r="K75" s="50"/>
      <c r="L75" s="50"/>
      <c r="M75" s="50"/>
      <c r="N75" s="50"/>
      <c r="O75" s="50"/>
      <c r="P75" s="50"/>
      <c r="Q75" s="57"/>
      <c r="R75" s="58"/>
      <c r="S75" s="58"/>
      <c r="T75" s="58"/>
      <c r="U75" s="58"/>
      <c r="V75" s="256"/>
      <c r="W75" s="59"/>
      <c r="X75" s="60"/>
      <c r="Y75" s="27"/>
      <c r="Z75" s="27"/>
      <c r="AA75" s="27"/>
      <c r="AB75" s="27"/>
      <c r="AC75" s="27"/>
      <c r="AD75" s="26"/>
      <c r="AE75" s="9"/>
    </row>
    <row r="76" spans="1:31" ht="27.75" customHeight="1">
      <c r="A76" s="14">
        <v>68</v>
      </c>
      <c r="B76" s="300"/>
      <c r="C76" s="16"/>
      <c r="D76" s="257"/>
      <c r="E76" s="301"/>
      <c r="F76" s="303"/>
      <c r="G76" s="302"/>
      <c r="H76" s="18"/>
      <c r="I76" s="50"/>
      <c r="J76" s="50"/>
      <c r="K76" s="50"/>
      <c r="L76" s="50"/>
      <c r="M76" s="50"/>
      <c r="N76" s="50"/>
      <c r="O76" s="50"/>
      <c r="P76" s="50"/>
      <c r="Q76" s="57"/>
      <c r="R76" s="58"/>
      <c r="S76" s="58"/>
      <c r="T76" s="58"/>
      <c r="U76" s="58"/>
      <c r="V76" s="256"/>
      <c r="W76" s="59"/>
      <c r="X76" s="60"/>
      <c r="Y76" s="27"/>
      <c r="Z76" s="27"/>
      <c r="AA76" s="27"/>
      <c r="AB76" s="27"/>
      <c r="AC76" s="27"/>
      <c r="AD76" s="26"/>
      <c r="AE76" s="9"/>
    </row>
    <row r="77" spans="1:31" ht="27.75" customHeight="1">
      <c r="A77" s="14">
        <v>69</v>
      </c>
      <c r="B77" s="300"/>
      <c r="C77" s="16"/>
      <c r="D77" s="257"/>
      <c r="E77" s="301"/>
      <c r="F77" s="303"/>
      <c r="G77" s="302"/>
      <c r="H77" s="18"/>
      <c r="I77" s="50"/>
      <c r="J77" s="50"/>
      <c r="K77" s="50"/>
      <c r="L77" s="50"/>
      <c r="M77" s="50"/>
      <c r="N77" s="50"/>
      <c r="O77" s="50"/>
      <c r="P77" s="50"/>
      <c r="Q77" s="57"/>
      <c r="R77" s="58"/>
      <c r="S77" s="58"/>
      <c r="T77" s="58"/>
      <c r="U77" s="58"/>
      <c r="V77" s="256"/>
      <c r="W77" s="59"/>
      <c r="X77" s="60"/>
      <c r="Y77" s="27"/>
      <c r="Z77" s="27"/>
      <c r="AA77" s="27"/>
      <c r="AB77" s="27"/>
      <c r="AC77" s="27"/>
      <c r="AD77" s="26"/>
      <c r="AE77" s="9"/>
    </row>
    <row r="78" spans="1:31" ht="27.75" customHeight="1">
      <c r="A78" s="14">
        <v>70</v>
      </c>
      <c r="B78" s="300"/>
      <c r="C78" s="16"/>
      <c r="D78" s="257"/>
      <c r="E78" s="301"/>
      <c r="F78" s="303"/>
      <c r="G78" s="302"/>
      <c r="H78" s="18"/>
      <c r="I78" s="50"/>
      <c r="J78" s="50"/>
      <c r="K78" s="50"/>
      <c r="L78" s="50"/>
      <c r="M78" s="50"/>
      <c r="N78" s="50"/>
      <c r="O78" s="50"/>
      <c r="P78" s="50"/>
      <c r="Q78" s="57"/>
      <c r="R78" s="58"/>
      <c r="S78" s="58"/>
      <c r="T78" s="58"/>
      <c r="U78" s="58"/>
      <c r="V78" s="256"/>
      <c r="W78" s="59"/>
      <c r="X78" s="60"/>
      <c r="Y78" s="27"/>
      <c r="Z78" s="27"/>
      <c r="AA78" s="27"/>
      <c r="AB78" s="27"/>
      <c r="AC78" s="27"/>
      <c r="AD78" s="26"/>
      <c r="AE78" s="9"/>
    </row>
    <row r="79" spans="1:31" ht="27.75" customHeight="1">
      <c r="A79" s="14">
        <v>71</v>
      </c>
      <c r="B79" s="300"/>
      <c r="C79" s="16"/>
      <c r="D79" s="257"/>
      <c r="E79" s="301"/>
      <c r="F79" s="303"/>
      <c r="G79" s="302"/>
      <c r="H79" s="18"/>
      <c r="I79" s="50"/>
      <c r="J79" s="50"/>
      <c r="K79" s="50"/>
      <c r="L79" s="50"/>
      <c r="M79" s="50"/>
      <c r="N79" s="50"/>
      <c r="O79" s="50"/>
      <c r="P79" s="50"/>
      <c r="Q79" s="57"/>
      <c r="R79" s="58"/>
      <c r="S79" s="58"/>
      <c r="T79" s="58"/>
      <c r="U79" s="58"/>
      <c r="V79" s="256"/>
      <c r="W79" s="59"/>
      <c r="X79" s="60"/>
      <c r="Y79" s="27"/>
      <c r="Z79" s="27"/>
      <c r="AA79" s="27"/>
      <c r="AB79" s="27"/>
      <c r="AC79" s="27"/>
      <c r="AD79" s="26"/>
      <c r="AE79" s="9"/>
    </row>
    <row r="80" spans="1:31" ht="27.75" customHeight="1">
      <c r="A80" s="14">
        <v>72</v>
      </c>
      <c r="B80" s="300"/>
      <c r="C80" s="16"/>
      <c r="D80" s="257"/>
      <c r="E80" s="301"/>
      <c r="F80" s="303"/>
      <c r="G80" s="302"/>
      <c r="H80" s="18"/>
      <c r="I80" s="50"/>
      <c r="J80" s="50"/>
      <c r="K80" s="50"/>
      <c r="L80" s="50"/>
      <c r="M80" s="50"/>
      <c r="N80" s="50"/>
      <c r="O80" s="50"/>
      <c r="P80" s="50"/>
      <c r="Q80" s="57"/>
      <c r="R80" s="58"/>
      <c r="S80" s="58"/>
      <c r="T80" s="58"/>
      <c r="U80" s="58"/>
      <c r="V80" s="256"/>
      <c r="W80" s="59"/>
      <c r="X80" s="60"/>
      <c r="Y80" s="27"/>
      <c r="Z80" s="27"/>
      <c r="AA80" s="27"/>
      <c r="AB80" s="27"/>
      <c r="AC80" s="27"/>
      <c r="AD80" s="26"/>
      <c r="AE80" s="9"/>
    </row>
    <row r="81" spans="1:31" ht="27.75" customHeight="1">
      <c r="A81" s="14">
        <v>73</v>
      </c>
      <c r="B81" s="300"/>
      <c r="C81" s="16"/>
      <c r="D81" s="257"/>
      <c r="E81" s="301"/>
      <c r="F81" s="303"/>
      <c r="G81" s="302"/>
      <c r="H81" s="18"/>
      <c r="I81" s="50"/>
      <c r="J81" s="50"/>
      <c r="K81" s="50"/>
      <c r="L81" s="50"/>
      <c r="M81" s="50"/>
      <c r="N81" s="50"/>
      <c r="O81" s="50"/>
      <c r="P81" s="50"/>
      <c r="Q81" s="57"/>
      <c r="R81" s="58"/>
      <c r="S81" s="58"/>
      <c r="T81" s="58"/>
      <c r="U81" s="58"/>
      <c r="V81" s="256"/>
      <c r="W81" s="59"/>
      <c r="X81" s="60"/>
      <c r="Y81" s="27"/>
      <c r="Z81" s="27"/>
      <c r="AA81" s="27"/>
      <c r="AB81" s="27"/>
      <c r="AC81" s="27"/>
      <c r="AD81" s="26"/>
      <c r="AE81" s="9"/>
    </row>
    <row r="82" spans="1:31" ht="27.75" customHeight="1">
      <c r="A82" s="14">
        <v>74</v>
      </c>
      <c r="B82" s="300"/>
      <c r="C82" s="16"/>
      <c r="D82" s="257"/>
      <c r="E82" s="301"/>
      <c r="F82" s="303"/>
      <c r="G82" s="302"/>
      <c r="H82" s="18"/>
      <c r="I82" s="50"/>
      <c r="J82" s="50"/>
      <c r="K82" s="50"/>
      <c r="L82" s="50"/>
      <c r="M82" s="50"/>
      <c r="N82" s="50"/>
      <c r="O82" s="50"/>
      <c r="P82" s="50"/>
      <c r="Q82" s="57"/>
      <c r="R82" s="58"/>
      <c r="S82" s="58"/>
      <c r="T82" s="58"/>
      <c r="U82" s="58"/>
      <c r="V82" s="256"/>
      <c r="W82" s="59"/>
      <c r="X82" s="60"/>
      <c r="Y82" s="27"/>
      <c r="Z82" s="27"/>
      <c r="AA82" s="27"/>
      <c r="AB82" s="27"/>
      <c r="AC82" s="27"/>
      <c r="AD82" s="26"/>
      <c r="AE82" s="9"/>
    </row>
    <row r="83" spans="1:31" ht="27.75" customHeight="1">
      <c r="A83" s="14">
        <v>75</v>
      </c>
      <c r="B83" s="300"/>
      <c r="C83" s="16"/>
      <c r="D83" s="257"/>
      <c r="E83" s="301"/>
      <c r="F83" s="303"/>
      <c r="G83" s="302"/>
      <c r="H83" s="18"/>
      <c r="I83" s="50"/>
      <c r="J83" s="50"/>
      <c r="K83" s="50"/>
      <c r="L83" s="50"/>
      <c r="M83" s="50"/>
      <c r="N83" s="50"/>
      <c r="O83" s="50"/>
      <c r="P83" s="50"/>
      <c r="Q83" s="57"/>
      <c r="R83" s="58"/>
      <c r="S83" s="58"/>
      <c r="T83" s="58"/>
      <c r="U83" s="58"/>
      <c r="V83" s="256"/>
      <c r="W83" s="59"/>
      <c r="X83" s="60"/>
      <c r="Y83" s="27"/>
      <c r="Z83" s="27"/>
      <c r="AA83" s="27"/>
      <c r="AB83" s="27"/>
      <c r="AC83" s="27"/>
      <c r="AD83" s="26"/>
      <c r="AE83" s="9"/>
    </row>
    <row r="84" spans="1:31" ht="27.75" customHeight="1">
      <c r="A84" s="14">
        <v>76</v>
      </c>
      <c r="B84" s="300"/>
      <c r="C84" s="16"/>
      <c r="D84" s="257"/>
      <c r="E84" s="301"/>
      <c r="F84" s="303"/>
      <c r="G84" s="302"/>
      <c r="H84" s="18"/>
      <c r="I84" s="50"/>
      <c r="J84" s="50"/>
      <c r="K84" s="50"/>
      <c r="L84" s="50"/>
      <c r="M84" s="50"/>
      <c r="N84" s="50"/>
      <c r="O84" s="50"/>
      <c r="P84" s="50"/>
      <c r="Q84" s="57"/>
      <c r="R84" s="58"/>
      <c r="S84" s="58"/>
      <c r="T84" s="58"/>
      <c r="U84" s="58"/>
      <c r="V84" s="256"/>
      <c r="W84" s="59"/>
      <c r="X84" s="60"/>
      <c r="Y84" s="27"/>
      <c r="Z84" s="27"/>
      <c r="AA84" s="27"/>
      <c r="AB84" s="27"/>
      <c r="AC84" s="27"/>
      <c r="AD84" s="26"/>
      <c r="AE84" s="9"/>
    </row>
    <row r="85" spans="1:31" ht="27.75" customHeight="1">
      <c r="A85" s="14">
        <v>77</v>
      </c>
      <c r="B85" s="300"/>
      <c r="C85" s="16"/>
      <c r="D85" s="257"/>
      <c r="E85" s="301"/>
      <c r="F85" s="303"/>
      <c r="G85" s="302"/>
      <c r="H85" s="18"/>
      <c r="I85" s="50"/>
      <c r="J85" s="50"/>
      <c r="K85" s="50"/>
      <c r="L85" s="50"/>
      <c r="M85" s="50"/>
      <c r="N85" s="50"/>
      <c r="O85" s="50"/>
      <c r="P85" s="50"/>
      <c r="Q85" s="57"/>
      <c r="R85" s="58"/>
      <c r="S85" s="58"/>
      <c r="T85" s="58"/>
      <c r="U85" s="58"/>
      <c r="V85" s="256"/>
      <c r="W85" s="59"/>
      <c r="X85" s="60"/>
      <c r="Y85" s="27"/>
      <c r="Z85" s="27"/>
      <c r="AA85" s="27"/>
      <c r="AB85" s="27"/>
      <c r="AC85" s="27"/>
      <c r="AD85" s="26"/>
      <c r="AE85" s="9"/>
    </row>
    <row r="86" spans="1:31" ht="27.75" customHeight="1">
      <c r="A86" s="14">
        <v>78</v>
      </c>
      <c r="B86" s="300"/>
      <c r="C86" s="16"/>
      <c r="D86" s="257"/>
      <c r="E86" s="301"/>
      <c r="F86" s="303"/>
      <c r="G86" s="302"/>
      <c r="H86" s="18"/>
      <c r="I86" s="50"/>
      <c r="J86" s="50"/>
      <c r="K86" s="50"/>
      <c r="L86" s="50"/>
      <c r="M86" s="50"/>
      <c r="N86" s="50"/>
      <c r="O86" s="50"/>
      <c r="P86" s="50"/>
      <c r="Q86" s="57"/>
      <c r="R86" s="58"/>
      <c r="S86" s="58"/>
      <c r="T86" s="58"/>
      <c r="U86" s="58"/>
      <c r="V86" s="256"/>
      <c r="W86" s="59"/>
      <c r="X86" s="60"/>
      <c r="Y86" s="27"/>
      <c r="Z86" s="27"/>
      <c r="AA86" s="27"/>
      <c r="AB86" s="27"/>
      <c r="AC86" s="27"/>
      <c r="AD86" s="26"/>
      <c r="AE86" s="9"/>
    </row>
    <row r="87" spans="1:31" ht="27.75" customHeight="1">
      <c r="A87" s="14">
        <v>79</v>
      </c>
      <c r="B87" s="300"/>
      <c r="C87" s="16"/>
      <c r="D87" s="257"/>
      <c r="E87" s="301"/>
      <c r="F87" s="303"/>
      <c r="G87" s="302"/>
      <c r="H87" s="18"/>
      <c r="I87" s="50"/>
      <c r="J87" s="50"/>
      <c r="K87" s="50"/>
      <c r="L87" s="50"/>
      <c r="M87" s="50"/>
      <c r="N87" s="50"/>
      <c r="O87" s="50"/>
      <c r="P87" s="50"/>
      <c r="Q87" s="57"/>
      <c r="R87" s="58"/>
      <c r="S87" s="58"/>
      <c r="T87" s="58"/>
      <c r="U87" s="58"/>
      <c r="V87" s="256"/>
      <c r="W87" s="59"/>
      <c r="X87" s="60"/>
      <c r="Y87" s="27"/>
      <c r="Z87" s="27"/>
      <c r="AA87" s="27"/>
      <c r="AB87" s="27"/>
      <c r="AC87" s="27"/>
      <c r="AD87" s="26"/>
      <c r="AE87" s="9"/>
    </row>
    <row r="88" spans="1:31" ht="27.75" customHeight="1">
      <c r="A88" s="14">
        <v>80</v>
      </c>
      <c r="B88" s="300"/>
      <c r="C88" s="16"/>
      <c r="D88" s="257"/>
      <c r="E88" s="301"/>
      <c r="F88" s="303"/>
      <c r="G88" s="302"/>
      <c r="H88" s="18"/>
      <c r="I88" s="50"/>
      <c r="J88" s="50"/>
      <c r="K88" s="50"/>
      <c r="L88" s="50"/>
      <c r="M88" s="50"/>
      <c r="N88" s="50"/>
      <c r="O88" s="50"/>
      <c r="P88" s="50"/>
      <c r="Q88" s="57"/>
      <c r="R88" s="58"/>
      <c r="S88" s="58"/>
      <c r="T88" s="58"/>
      <c r="U88" s="58"/>
      <c r="V88" s="256"/>
      <c r="W88" s="59"/>
      <c r="X88" s="60"/>
      <c r="Y88" s="27"/>
      <c r="Z88" s="27"/>
      <c r="AA88" s="27"/>
      <c r="AB88" s="27"/>
      <c r="AC88" s="27"/>
      <c r="AD88" s="26"/>
      <c r="AE88" s="9"/>
    </row>
    <row r="89" spans="1:31" ht="27.75" customHeight="1">
      <c r="A89" s="14">
        <v>81</v>
      </c>
      <c r="B89" s="300"/>
      <c r="C89" s="16"/>
      <c r="D89" s="257"/>
      <c r="E89" s="301"/>
      <c r="F89" s="303"/>
      <c r="G89" s="302"/>
      <c r="H89" s="18"/>
      <c r="I89" s="50"/>
      <c r="J89" s="50"/>
      <c r="K89" s="50"/>
      <c r="L89" s="50"/>
      <c r="M89" s="50"/>
      <c r="N89" s="50"/>
      <c r="O89" s="50"/>
      <c r="P89" s="50"/>
      <c r="Q89" s="57"/>
      <c r="R89" s="58"/>
      <c r="S89" s="58"/>
      <c r="T89" s="58"/>
      <c r="U89" s="58"/>
      <c r="V89" s="256"/>
      <c r="W89" s="59"/>
      <c r="X89" s="60"/>
      <c r="Y89" s="27"/>
      <c r="Z89" s="27"/>
      <c r="AA89" s="27"/>
      <c r="AB89" s="27"/>
      <c r="AC89" s="27"/>
      <c r="AD89" s="26"/>
      <c r="AE89" s="9"/>
    </row>
    <row r="90" spans="1:31" ht="27.75" customHeight="1">
      <c r="A90" s="14">
        <v>82</v>
      </c>
      <c r="B90" s="300"/>
      <c r="C90" s="16"/>
      <c r="D90" s="257"/>
      <c r="E90" s="301"/>
      <c r="F90" s="303"/>
      <c r="G90" s="302"/>
      <c r="H90" s="18"/>
      <c r="I90" s="50"/>
      <c r="J90" s="50"/>
      <c r="K90" s="50"/>
      <c r="L90" s="50"/>
      <c r="M90" s="50"/>
      <c r="N90" s="50"/>
      <c r="O90" s="50"/>
      <c r="P90" s="50"/>
      <c r="Q90" s="57"/>
      <c r="R90" s="58"/>
      <c r="S90" s="58"/>
      <c r="T90" s="58"/>
      <c r="U90" s="58"/>
      <c r="V90" s="256"/>
      <c r="W90" s="59"/>
      <c r="X90" s="60"/>
      <c r="Y90" s="27"/>
      <c r="Z90" s="27"/>
      <c r="AA90" s="27"/>
      <c r="AB90" s="27"/>
      <c r="AC90" s="27"/>
      <c r="AD90" s="26"/>
      <c r="AE90" s="9"/>
    </row>
    <row r="91" spans="1:31" ht="27.75" customHeight="1">
      <c r="A91" s="14">
        <v>83</v>
      </c>
      <c r="B91" s="300"/>
      <c r="C91" s="16"/>
      <c r="D91" s="257"/>
      <c r="E91" s="301"/>
      <c r="F91" s="303"/>
      <c r="G91" s="302"/>
      <c r="H91" s="18"/>
      <c r="I91" s="50"/>
      <c r="J91" s="50"/>
      <c r="K91" s="50"/>
      <c r="L91" s="50"/>
      <c r="M91" s="50"/>
      <c r="N91" s="50"/>
      <c r="O91" s="50"/>
      <c r="P91" s="50"/>
      <c r="Q91" s="57"/>
      <c r="R91" s="58"/>
      <c r="S91" s="58"/>
      <c r="T91" s="58"/>
      <c r="U91" s="58"/>
      <c r="V91" s="256"/>
      <c r="W91" s="59"/>
      <c r="X91" s="60"/>
      <c r="Y91" s="27"/>
      <c r="Z91" s="27"/>
      <c r="AA91" s="27"/>
      <c r="AB91" s="27"/>
      <c r="AC91" s="27"/>
      <c r="AD91" s="26"/>
      <c r="AE91" s="9"/>
    </row>
    <row r="92" spans="1:31" ht="27.75" customHeight="1">
      <c r="A92" s="14">
        <v>84</v>
      </c>
      <c r="B92" s="300"/>
      <c r="C92" s="16"/>
      <c r="D92" s="257"/>
      <c r="E92" s="301"/>
      <c r="F92" s="303"/>
      <c r="G92" s="302"/>
      <c r="H92" s="18"/>
      <c r="I92" s="50"/>
      <c r="J92" s="50"/>
      <c r="K92" s="50"/>
      <c r="L92" s="50"/>
      <c r="M92" s="50"/>
      <c r="N92" s="50"/>
      <c r="O92" s="50"/>
      <c r="P92" s="50"/>
      <c r="Q92" s="57"/>
      <c r="R92" s="58"/>
      <c r="S92" s="58"/>
      <c r="T92" s="58"/>
      <c r="U92" s="58"/>
      <c r="V92" s="256"/>
      <c r="W92" s="59"/>
      <c r="X92" s="60"/>
      <c r="Y92" s="27"/>
      <c r="Z92" s="27"/>
      <c r="AA92" s="27"/>
      <c r="AB92" s="27"/>
      <c r="AC92" s="27"/>
      <c r="AD92" s="26"/>
      <c r="AE92" s="9"/>
    </row>
    <row r="93" spans="1:31" ht="27.75" customHeight="1">
      <c r="A93" s="14">
        <v>85</v>
      </c>
      <c r="B93" s="300"/>
      <c r="C93" s="16"/>
      <c r="D93" s="257"/>
      <c r="E93" s="301"/>
      <c r="F93" s="303"/>
      <c r="G93" s="302"/>
      <c r="H93" s="18"/>
      <c r="I93" s="50"/>
      <c r="J93" s="50"/>
      <c r="K93" s="50"/>
      <c r="L93" s="50"/>
      <c r="M93" s="50"/>
      <c r="N93" s="50"/>
      <c r="O93" s="50"/>
      <c r="P93" s="50"/>
      <c r="Q93" s="57"/>
      <c r="R93" s="58"/>
      <c r="S93" s="58"/>
      <c r="T93" s="58"/>
      <c r="U93" s="58"/>
      <c r="V93" s="256"/>
      <c r="W93" s="59"/>
      <c r="X93" s="60"/>
      <c r="Y93" s="27"/>
      <c r="Z93" s="27"/>
      <c r="AA93" s="27"/>
      <c r="AB93" s="27"/>
      <c r="AC93" s="27"/>
      <c r="AD93" s="26"/>
      <c r="AE93" s="9"/>
    </row>
    <row r="94" spans="1:31" ht="27.75" customHeight="1">
      <c r="A94" s="14">
        <v>86</v>
      </c>
      <c r="B94" s="300"/>
      <c r="C94" s="16"/>
      <c r="D94" s="257"/>
      <c r="E94" s="301"/>
      <c r="F94" s="303"/>
      <c r="G94" s="302"/>
      <c r="H94" s="18"/>
      <c r="I94" s="50"/>
      <c r="J94" s="50"/>
      <c r="K94" s="50"/>
      <c r="L94" s="50"/>
      <c r="M94" s="50"/>
      <c r="N94" s="50"/>
      <c r="O94" s="50"/>
      <c r="P94" s="50"/>
      <c r="Q94" s="57"/>
      <c r="R94" s="58"/>
      <c r="S94" s="58"/>
      <c r="T94" s="58"/>
      <c r="U94" s="58"/>
      <c r="V94" s="256"/>
      <c r="W94" s="59"/>
      <c r="X94" s="60"/>
      <c r="Y94" s="27"/>
      <c r="Z94" s="27"/>
      <c r="AA94" s="27"/>
      <c r="AB94" s="27"/>
      <c r="AC94" s="27"/>
      <c r="AD94" s="26"/>
      <c r="AE94" s="9"/>
    </row>
    <row r="95" spans="1:31" ht="27.75" customHeight="1">
      <c r="A95" s="14">
        <v>87</v>
      </c>
      <c r="B95" s="300"/>
      <c r="C95" s="16"/>
      <c r="D95" s="257"/>
      <c r="E95" s="301"/>
      <c r="F95" s="303"/>
      <c r="G95" s="302"/>
      <c r="H95" s="18"/>
      <c r="I95" s="50"/>
      <c r="J95" s="50"/>
      <c r="K95" s="50"/>
      <c r="L95" s="50"/>
      <c r="M95" s="50"/>
      <c r="N95" s="50"/>
      <c r="O95" s="50"/>
      <c r="P95" s="50"/>
      <c r="Q95" s="57"/>
      <c r="R95" s="58"/>
      <c r="S95" s="58"/>
      <c r="T95" s="58"/>
      <c r="U95" s="58"/>
      <c r="V95" s="256"/>
      <c r="W95" s="59"/>
      <c r="X95" s="60"/>
      <c r="Y95" s="27"/>
      <c r="Z95" s="27"/>
      <c r="AA95" s="27"/>
      <c r="AB95" s="27"/>
      <c r="AC95" s="27"/>
      <c r="AD95" s="26"/>
      <c r="AE95" s="9"/>
    </row>
    <row r="96" spans="1:31" ht="27.75" customHeight="1">
      <c r="A96" s="14">
        <v>88</v>
      </c>
      <c r="B96" s="300"/>
      <c r="C96" s="16"/>
      <c r="D96" s="257"/>
      <c r="E96" s="301"/>
      <c r="F96" s="303"/>
      <c r="G96" s="302"/>
      <c r="H96" s="18"/>
      <c r="I96" s="50"/>
      <c r="J96" s="50"/>
      <c r="K96" s="50"/>
      <c r="L96" s="50"/>
      <c r="M96" s="50"/>
      <c r="N96" s="50"/>
      <c r="O96" s="50"/>
      <c r="P96" s="50"/>
      <c r="Q96" s="57"/>
      <c r="R96" s="58"/>
      <c r="S96" s="58"/>
      <c r="T96" s="58"/>
      <c r="U96" s="58"/>
      <c r="V96" s="256"/>
      <c r="W96" s="59"/>
      <c r="X96" s="60"/>
      <c r="Y96" s="27"/>
      <c r="Z96" s="27"/>
      <c r="AA96" s="27"/>
      <c r="AB96" s="27"/>
      <c r="AC96" s="27"/>
      <c r="AD96" s="26"/>
      <c r="AE96" s="9"/>
    </row>
    <row r="97" spans="1:31" ht="27.75" customHeight="1">
      <c r="A97" s="14">
        <v>89</v>
      </c>
      <c r="B97" s="300"/>
      <c r="C97" s="16"/>
      <c r="D97" s="257"/>
      <c r="E97" s="301"/>
      <c r="F97" s="303"/>
      <c r="G97" s="302"/>
      <c r="H97" s="18"/>
      <c r="I97" s="50"/>
      <c r="J97" s="50"/>
      <c r="K97" s="50"/>
      <c r="L97" s="50"/>
      <c r="M97" s="50"/>
      <c r="N97" s="50"/>
      <c r="O97" s="50"/>
      <c r="P97" s="50"/>
      <c r="Q97" s="57"/>
      <c r="R97" s="58"/>
      <c r="S97" s="58"/>
      <c r="T97" s="58"/>
      <c r="U97" s="58"/>
      <c r="V97" s="256"/>
      <c r="W97" s="59"/>
      <c r="X97" s="60"/>
      <c r="Y97" s="27"/>
      <c r="Z97" s="27"/>
      <c r="AA97" s="27"/>
      <c r="AB97" s="27"/>
      <c r="AC97" s="27"/>
      <c r="AD97" s="26"/>
      <c r="AE97" s="9"/>
    </row>
    <row r="98" spans="1:31" ht="27.75" customHeight="1">
      <c r="A98" s="14">
        <v>90</v>
      </c>
      <c r="B98" s="300"/>
      <c r="C98" s="16"/>
      <c r="D98" s="257"/>
      <c r="E98" s="301"/>
      <c r="F98" s="303"/>
      <c r="G98" s="302"/>
      <c r="H98" s="18"/>
      <c r="I98" s="50"/>
      <c r="J98" s="50"/>
      <c r="K98" s="50"/>
      <c r="L98" s="50"/>
      <c r="M98" s="50"/>
      <c r="N98" s="50"/>
      <c r="O98" s="50"/>
      <c r="P98" s="50"/>
      <c r="Q98" s="57"/>
      <c r="R98" s="58"/>
      <c r="S98" s="58"/>
      <c r="T98" s="58"/>
      <c r="U98" s="58"/>
      <c r="V98" s="256"/>
      <c r="W98" s="59"/>
      <c r="X98" s="60"/>
      <c r="Y98" s="27"/>
      <c r="Z98" s="27"/>
      <c r="AA98" s="27"/>
      <c r="AB98" s="27"/>
      <c r="AC98" s="27"/>
      <c r="AD98" s="26"/>
      <c r="AE98" s="9"/>
    </row>
    <row r="99" spans="1:31" ht="27.75" customHeight="1">
      <c r="A99" s="14">
        <v>91</v>
      </c>
      <c r="B99" s="300"/>
      <c r="C99" s="16"/>
      <c r="D99" s="257"/>
      <c r="E99" s="301"/>
      <c r="F99" s="303"/>
      <c r="G99" s="302"/>
      <c r="H99" s="18"/>
      <c r="I99" s="50"/>
      <c r="J99" s="50"/>
      <c r="K99" s="50"/>
      <c r="L99" s="50"/>
      <c r="M99" s="50"/>
      <c r="N99" s="50"/>
      <c r="O99" s="50"/>
      <c r="P99" s="50"/>
      <c r="Q99" s="57"/>
      <c r="R99" s="58"/>
      <c r="S99" s="58"/>
      <c r="T99" s="58"/>
      <c r="U99" s="58"/>
      <c r="V99" s="256"/>
      <c r="W99" s="59"/>
      <c r="X99" s="60"/>
      <c r="Y99" s="27"/>
      <c r="Z99" s="27"/>
      <c r="AA99" s="27"/>
      <c r="AB99" s="27"/>
      <c r="AC99" s="27"/>
      <c r="AD99" s="26"/>
      <c r="AE99" s="9"/>
    </row>
    <row r="100" spans="1:31" ht="27.75" customHeight="1">
      <c r="A100" s="14">
        <v>92</v>
      </c>
      <c r="B100" s="300"/>
      <c r="C100" s="16"/>
      <c r="D100" s="257"/>
      <c r="E100" s="301"/>
      <c r="F100" s="303"/>
      <c r="G100" s="302"/>
      <c r="H100" s="18"/>
      <c r="I100" s="50"/>
      <c r="J100" s="50"/>
      <c r="K100" s="50"/>
      <c r="L100" s="50"/>
      <c r="M100" s="50"/>
      <c r="N100" s="50"/>
      <c r="O100" s="50"/>
      <c r="P100" s="50"/>
      <c r="Q100" s="57"/>
      <c r="R100" s="58"/>
      <c r="S100" s="58"/>
      <c r="T100" s="58"/>
      <c r="U100" s="58"/>
      <c r="V100" s="256"/>
      <c r="W100" s="59"/>
      <c r="X100" s="60"/>
      <c r="Y100" s="27"/>
      <c r="Z100" s="27"/>
      <c r="AA100" s="27"/>
      <c r="AB100" s="27"/>
      <c r="AC100" s="27"/>
      <c r="AD100" s="26"/>
      <c r="AE100" s="9"/>
    </row>
    <row r="101" spans="1:31" ht="27.75" customHeight="1">
      <c r="A101" s="14">
        <v>93</v>
      </c>
      <c r="B101" s="300"/>
      <c r="C101" s="16"/>
      <c r="D101" s="257"/>
      <c r="E101" s="301"/>
      <c r="F101" s="303"/>
      <c r="G101" s="302"/>
      <c r="H101" s="18"/>
      <c r="I101" s="50"/>
      <c r="J101" s="50"/>
      <c r="K101" s="50"/>
      <c r="L101" s="50"/>
      <c r="M101" s="50"/>
      <c r="N101" s="50"/>
      <c r="O101" s="50"/>
      <c r="P101" s="50"/>
      <c r="Q101" s="57"/>
      <c r="R101" s="58"/>
      <c r="S101" s="58"/>
      <c r="T101" s="58"/>
      <c r="U101" s="58"/>
      <c r="V101" s="256"/>
      <c r="W101" s="59"/>
      <c r="X101" s="60"/>
      <c r="Y101" s="27"/>
      <c r="Z101" s="27"/>
      <c r="AA101" s="27"/>
      <c r="AB101" s="27"/>
      <c r="AC101" s="27"/>
      <c r="AD101" s="26"/>
      <c r="AE101" s="9"/>
    </row>
    <row r="102" spans="1:31" ht="27.75" customHeight="1">
      <c r="A102" s="14">
        <v>94</v>
      </c>
      <c r="B102" s="300"/>
      <c r="C102" s="16"/>
      <c r="D102" s="257"/>
      <c r="E102" s="301"/>
      <c r="F102" s="303"/>
      <c r="G102" s="302"/>
      <c r="H102" s="18"/>
      <c r="I102" s="50"/>
      <c r="J102" s="50"/>
      <c r="K102" s="50"/>
      <c r="L102" s="50"/>
      <c r="M102" s="50"/>
      <c r="N102" s="50"/>
      <c r="O102" s="50"/>
      <c r="P102" s="50"/>
      <c r="Q102" s="57"/>
      <c r="R102" s="58"/>
      <c r="S102" s="58"/>
      <c r="T102" s="58"/>
      <c r="U102" s="58"/>
      <c r="V102" s="256"/>
      <c r="W102" s="59"/>
      <c r="X102" s="60"/>
      <c r="Y102" s="27"/>
      <c r="Z102" s="27"/>
      <c r="AA102" s="27"/>
      <c r="AB102" s="27"/>
      <c r="AC102" s="27"/>
      <c r="AD102" s="26"/>
      <c r="AE102" s="9"/>
    </row>
    <row r="103" spans="1:31" ht="27.75" customHeight="1">
      <c r="A103" s="14">
        <v>95</v>
      </c>
      <c r="B103" s="300"/>
      <c r="C103" s="16"/>
      <c r="D103" s="257"/>
      <c r="E103" s="301"/>
      <c r="F103" s="303"/>
      <c r="G103" s="302"/>
      <c r="H103" s="18"/>
      <c r="I103" s="50"/>
      <c r="J103" s="50"/>
      <c r="K103" s="50"/>
      <c r="L103" s="50"/>
      <c r="M103" s="50"/>
      <c r="N103" s="50"/>
      <c r="O103" s="50"/>
      <c r="P103" s="50"/>
      <c r="Q103" s="57"/>
      <c r="R103" s="58"/>
      <c r="S103" s="58"/>
      <c r="T103" s="58"/>
      <c r="U103" s="58"/>
      <c r="V103" s="256"/>
      <c r="W103" s="59"/>
      <c r="X103" s="60"/>
      <c r="Y103" s="27"/>
      <c r="Z103" s="27"/>
      <c r="AA103" s="27"/>
      <c r="AB103" s="27"/>
      <c r="AC103" s="27"/>
      <c r="AD103" s="26"/>
      <c r="AE103" s="9"/>
    </row>
    <row r="104" spans="1:31" ht="27.75" customHeight="1">
      <c r="A104" s="14">
        <v>96</v>
      </c>
      <c r="B104" s="300"/>
      <c r="C104" s="16"/>
      <c r="D104" s="257"/>
      <c r="E104" s="301"/>
      <c r="F104" s="303"/>
      <c r="G104" s="302"/>
      <c r="H104" s="18"/>
      <c r="I104" s="50"/>
      <c r="J104" s="50"/>
      <c r="K104" s="50"/>
      <c r="L104" s="50"/>
      <c r="M104" s="50"/>
      <c r="N104" s="50"/>
      <c r="O104" s="50"/>
      <c r="P104" s="50"/>
      <c r="Q104" s="57"/>
      <c r="R104" s="58"/>
      <c r="S104" s="58"/>
      <c r="T104" s="58"/>
      <c r="U104" s="58"/>
      <c r="V104" s="256"/>
      <c r="W104" s="59"/>
      <c r="X104" s="60"/>
      <c r="Y104" s="27"/>
      <c r="Z104" s="27"/>
      <c r="AA104" s="27"/>
      <c r="AB104" s="27"/>
      <c r="AC104" s="27"/>
      <c r="AD104" s="26"/>
      <c r="AE104" s="9"/>
    </row>
    <row r="105" spans="1:31" ht="27.75" customHeight="1">
      <c r="A105" s="14">
        <v>97</v>
      </c>
      <c r="B105" s="300"/>
      <c r="C105" s="16"/>
      <c r="D105" s="257"/>
      <c r="E105" s="301"/>
      <c r="F105" s="303"/>
      <c r="G105" s="302"/>
      <c r="H105" s="18"/>
      <c r="I105" s="50"/>
      <c r="J105" s="50"/>
      <c r="K105" s="50"/>
      <c r="L105" s="50"/>
      <c r="M105" s="50"/>
      <c r="N105" s="50"/>
      <c r="O105" s="50"/>
      <c r="P105" s="50"/>
      <c r="Q105" s="57"/>
      <c r="R105" s="58"/>
      <c r="S105" s="58"/>
      <c r="T105" s="58"/>
      <c r="U105" s="58"/>
      <c r="V105" s="256"/>
      <c r="W105" s="59"/>
      <c r="X105" s="60"/>
      <c r="Y105" s="27"/>
      <c r="Z105" s="27"/>
      <c r="AA105" s="27"/>
      <c r="AB105" s="27"/>
      <c r="AC105" s="27"/>
      <c r="AD105" s="26"/>
      <c r="AE105" s="9"/>
    </row>
    <row r="106" spans="1:31" ht="27.75" customHeight="1">
      <c r="A106" s="14">
        <v>98</v>
      </c>
      <c r="B106" s="300"/>
      <c r="C106" s="16"/>
      <c r="D106" s="257"/>
      <c r="E106" s="301"/>
      <c r="F106" s="303"/>
      <c r="G106" s="302"/>
      <c r="H106" s="18"/>
      <c r="I106" s="50"/>
      <c r="J106" s="50"/>
      <c r="K106" s="50"/>
      <c r="L106" s="50"/>
      <c r="M106" s="50"/>
      <c r="N106" s="50"/>
      <c r="O106" s="50"/>
      <c r="P106" s="50"/>
      <c r="Q106" s="57"/>
      <c r="R106" s="58"/>
      <c r="S106" s="58"/>
      <c r="T106" s="58"/>
      <c r="U106" s="58"/>
      <c r="V106" s="256"/>
      <c r="W106" s="59"/>
      <c r="X106" s="60"/>
      <c r="Y106" s="27"/>
      <c r="Z106" s="27"/>
      <c r="AA106" s="27"/>
      <c r="AB106" s="27"/>
      <c r="AC106" s="27"/>
      <c r="AD106" s="26"/>
      <c r="AE106" s="9"/>
    </row>
    <row r="107" spans="1:31" ht="27.75" customHeight="1">
      <c r="A107" s="14">
        <v>99</v>
      </c>
      <c r="B107" s="300"/>
      <c r="C107" s="16"/>
      <c r="D107" s="257"/>
      <c r="E107" s="301"/>
      <c r="F107" s="303"/>
      <c r="G107" s="302"/>
      <c r="H107" s="18"/>
      <c r="I107" s="50"/>
      <c r="J107" s="50"/>
      <c r="K107" s="50"/>
      <c r="L107" s="50"/>
      <c r="M107" s="50"/>
      <c r="N107" s="50"/>
      <c r="O107" s="50"/>
      <c r="P107" s="50"/>
      <c r="Q107" s="57"/>
      <c r="R107" s="58"/>
      <c r="S107" s="58"/>
      <c r="T107" s="58"/>
      <c r="U107" s="58"/>
      <c r="V107" s="256"/>
      <c r="W107" s="59"/>
      <c r="X107" s="60"/>
      <c r="Y107" s="27"/>
      <c r="Z107" s="27"/>
      <c r="AA107" s="27"/>
      <c r="AB107" s="27"/>
      <c r="AC107" s="27"/>
      <c r="AD107" s="26"/>
      <c r="AE107" s="9"/>
    </row>
    <row r="108" spans="1:31" ht="27.75" customHeight="1">
      <c r="A108" s="14">
        <v>100</v>
      </c>
      <c r="B108" s="300"/>
      <c r="C108" s="16"/>
      <c r="D108" s="257"/>
      <c r="E108" s="301"/>
      <c r="F108" s="303"/>
      <c r="G108" s="302"/>
      <c r="H108" s="18"/>
      <c r="I108" s="50"/>
      <c r="J108" s="50"/>
      <c r="K108" s="50"/>
      <c r="L108" s="50"/>
      <c r="M108" s="50"/>
      <c r="N108" s="50"/>
      <c r="O108" s="50"/>
      <c r="P108" s="50"/>
      <c r="Q108" s="57"/>
      <c r="R108" s="58"/>
      <c r="S108" s="58"/>
      <c r="T108" s="58"/>
      <c r="U108" s="58"/>
      <c r="V108" s="256"/>
      <c r="W108" s="59"/>
      <c r="X108" s="60"/>
      <c r="Y108" s="27"/>
      <c r="Z108" s="27"/>
      <c r="AA108" s="27"/>
      <c r="AB108" s="27"/>
      <c r="AC108" s="27"/>
      <c r="AD108" s="26"/>
      <c r="AE108" s="9"/>
    </row>
    <row r="109" spans="1:31" ht="27.75" customHeight="1">
      <c r="A109" s="14">
        <v>101</v>
      </c>
      <c r="B109" s="300"/>
      <c r="C109" s="16"/>
      <c r="D109" s="257"/>
      <c r="E109" s="301"/>
      <c r="F109" s="303"/>
      <c r="G109" s="302"/>
      <c r="H109" s="18"/>
      <c r="I109" s="50"/>
      <c r="J109" s="50"/>
      <c r="K109" s="50"/>
      <c r="L109" s="50"/>
      <c r="M109" s="50"/>
      <c r="N109" s="50"/>
      <c r="O109" s="50"/>
      <c r="P109" s="50"/>
      <c r="Q109" s="57"/>
      <c r="R109" s="58"/>
      <c r="S109" s="58"/>
      <c r="T109" s="58"/>
      <c r="U109" s="58"/>
      <c r="V109" s="256"/>
      <c r="W109" s="59"/>
      <c r="X109" s="60"/>
      <c r="Y109" s="27"/>
      <c r="Z109" s="27"/>
      <c r="AA109" s="27"/>
      <c r="AB109" s="27"/>
      <c r="AC109" s="27"/>
      <c r="AD109" s="26"/>
      <c r="AE109" s="9"/>
    </row>
    <row r="110" spans="1:31" ht="27.75" customHeight="1">
      <c r="A110" s="14">
        <v>102</v>
      </c>
      <c r="B110" s="300"/>
      <c r="C110" s="16"/>
      <c r="D110" s="257"/>
      <c r="E110" s="301"/>
      <c r="F110" s="303"/>
      <c r="G110" s="302"/>
      <c r="H110" s="18"/>
      <c r="I110" s="50"/>
      <c r="J110" s="50"/>
      <c r="K110" s="50"/>
      <c r="L110" s="50"/>
      <c r="M110" s="50"/>
      <c r="N110" s="50"/>
      <c r="O110" s="50"/>
      <c r="P110" s="50"/>
      <c r="Q110" s="57"/>
      <c r="R110" s="58"/>
      <c r="S110" s="58"/>
      <c r="T110" s="58"/>
      <c r="U110" s="58"/>
      <c r="V110" s="256"/>
      <c r="W110" s="59"/>
      <c r="X110" s="60"/>
      <c r="Y110" s="27"/>
      <c r="Z110" s="27"/>
      <c r="AA110" s="27"/>
      <c r="AB110" s="27"/>
      <c r="AC110" s="27"/>
      <c r="AD110" s="26"/>
      <c r="AE110" s="9"/>
    </row>
    <row r="111" spans="1:31" ht="27.75" customHeight="1">
      <c r="A111" s="14">
        <v>103</v>
      </c>
      <c r="B111" s="300"/>
      <c r="C111" s="16"/>
      <c r="D111" s="257"/>
      <c r="E111" s="301"/>
      <c r="F111" s="303"/>
      <c r="G111" s="302"/>
      <c r="H111" s="18"/>
      <c r="I111" s="50"/>
      <c r="J111" s="50"/>
      <c r="K111" s="50"/>
      <c r="L111" s="50"/>
      <c r="M111" s="50"/>
      <c r="N111" s="50"/>
      <c r="O111" s="50"/>
      <c r="P111" s="50"/>
      <c r="Q111" s="57"/>
      <c r="R111" s="58"/>
      <c r="S111" s="58"/>
      <c r="T111" s="58"/>
      <c r="U111" s="58"/>
      <c r="V111" s="256"/>
      <c r="W111" s="59"/>
      <c r="X111" s="60"/>
      <c r="Y111" s="27"/>
      <c r="Z111" s="27"/>
      <c r="AA111" s="27"/>
      <c r="AB111" s="27"/>
      <c r="AC111" s="27"/>
      <c r="AD111" s="26"/>
      <c r="AE111" s="9"/>
    </row>
    <row r="112" spans="1:31" ht="27.75" customHeight="1">
      <c r="A112" s="14">
        <v>104</v>
      </c>
      <c r="B112" s="300"/>
      <c r="C112" s="16"/>
      <c r="D112" s="257"/>
      <c r="E112" s="301"/>
      <c r="F112" s="303"/>
      <c r="G112" s="302"/>
      <c r="H112" s="18"/>
      <c r="I112" s="50"/>
      <c r="J112" s="50"/>
      <c r="K112" s="50"/>
      <c r="L112" s="50"/>
      <c r="M112" s="50"/>
      <c r="N112" s="50"/>
      <c r="O112" s="50"/>
      <c r="P112" s="50"/>
      <c r="Q112" s="57"/>
      <c r="R112" s="58"/>
      <c r="S112" s="58"/>
      <c r="T112" s="58"/>
      <c r="U112" s="58"/>
      <c r="V112" s="256"/>
      <c r="W112" s="59"/>
      <c r="X112" s="60"/>
      <c r="Y112" s="27"/>
      <c r="Z112" s="27"/>
      <c r="AA112" s="27"/>
      <c r="AB112" s="27"/>
      <c r="AC112" s="27"/>
      <c r="AD112" s="26"/>
      <c r="AE112" s="9"/>
    </row>
    <row r="113" spans="1:31" ht="27.75" customHeight="1">
      <c r="A113" s="14">
        <v>105</v>
      </c>
      <c r="B113" s="300"/>
      <c r="C113" s="16"/>
      <c r="D113" s="257"/>
      <c r="E113" s="301"/>
      <c r="F113" s="303"/>
      <c r="G113" s="302"/>
      <c r="H113" s="18"/>
      <c r="I113" s="50"/>
      <c r="J113" s="50"/>
      <c r="K113" s="50"/>
      <c r="L113" s="50"/>
      <c r="M113" s="50"/>
      <c r="N113" s="50"/>
      <c r="O113" s="50"/>
      <c r="P113" s="50"/>
      <c r="Q113" s="57"/>
      <c r="R113" s="58"/>
      <c r="S113" s="58"/>
      <c r="T113" s="58"/>
      <c r="U113" s="58"/>
      <c r="V113" s="256"/>
      <c r="W113" s="59"/>
      <c r="X113" s="60"/>
      <c r="Y113" s="27"/>
      <c r="Z113" s="27"/>
      <c r="AA113" s="27"/>
      <c r="AB113" s="27"/>
      <c r="AC113" s="27"/>
      <c r="AD113" s="26"/>
      <c r="AE113" s="9"/>
    </row>
    <row r="114" spans="1:31" ht="27.75" customHeight="1">
      <c r="A114" s="14">
        <v>106</v>
      </c>
      <c r="B114" s="300"/>
      <c r="C114" s="16"/>
      <c r="D114" s="257"/>
      <c r="E114" s="301"/>
      <c r="F114" s="303"/>
      <c r="G114" s="302"/>
      <c r="H114" s="18"/>
      <c r="I114" s="50"/>
      <c r="J114" s="50"/>
      <c r="K114" s="50"/>
      <c r="L114" s="50"/>
      <c r="M114" s="50"/>
      <c r="N114" s="50"/>
      <c r="O114" s="50"/>
      <c r="P114" s="50"/>
      <c r="Q114" s="57"/>
      <c r="R114" s="58"/>
      <c r="S114" s="58"/>
      <c r="T114" s="58"/>
      <c r="U114" s="58"/>
      <c r="V114" s="256"/>
      <c r="W114" s="59"/>
      <c r="X114" s="60"/>
      <c r="Y114" s="27"/>
      <c r="Z114" s="27"/>
      <c r="AA114" s="27"/>
      <c r="AB114" s="27"/>
      <c r="AC114" s="27"/>
      <c r="AD114" s="26"/>
      <c r="AE114" s="9"/>
    </row>
    <row r="115" spans="1:31" ht="27.75" customHeight="1">
      <c r="A115" s="14">
        <v>107</v>
      </c>
      <c r="B115" s="300"/>
      <c r="C115" s="16"/>
      <c r="D115" s="257"/>
      <c r="E115" s="301"/>
      <c r="F115" s="303"/>
      <c r="G115" s="302"/>
      <c r="H115" s="18"/>
      <c r="I115" s="50"/>
      <c r="J115" s="50"/>
      <c r="K115" s="50"/>
      <c r="L115" s="50"/>
      <c r="M115" s="50"/>
      <c r="N115" s="50"/>
      <c r="O115" s="50"/>
      <c r="P115" s="50"/>
      <c r="Q115" s="57"/>
      <c r="R115" s="58"/>
      <c r="S115" s="58"/>
      <c r="T115" s="58"/>
      <c r="U115" s="58"/>
      <c r="V115" s="256"/>
      <c r="W115" s="59"/>
      <c r="X115" s="60"/>
      <c r="Y115" s="27"/>
      <c r="Z115" s="27"/>
      <c r="AA115" s="27"/>
      <c r="AB115" s="27"/>
      <c r="AC115" s="27"/>
      <c r="AD115" s="26"/>
      <c r="AE115" s="9"/>
    </row>
    <row r="116" spans="1:31" ht="27.75" customHeight="1">
      <c r="A116" s="14">
        <v>108</v>
      </c>
      <c r="B116" s="300"/>
      <c r="C116" s="16"/>
      <c r="D116" s="257"/>
      <c r="E116" s="301"/>
      <c r="F116" s="303"/>
      <c r="G116" s="302"/>
      <c r="H116" s="18"/>
      <c r="I116" s="50"/>
      <c r="J116" s="50"/>
      <c r="K116" s="50"/>
      <c r="L116" s="50"/>
      <c r="M116" s="50"/>
      <c r="N116" s="50"/>
      <c r="O116" s="50"/>
      <c r="P116" s="50"/>
      <c r="Q116" s="57"/>
      <c r="R116" s="58"/>
      <c r="S116" s="58"/>
      <c r="T116" s="58"/>
      <c r="U116" s="58"/>
      <c r="V116" s="256"/>
      <c r="W116" s="59"/>
      <c r="X116" s="60"/>
      <c r="Y116" s="27"/>
      <c r="Z116" s="27"/>
      <c r="AA116" s="27"/>
      <c r="AB116" s="27"/>
      <c r="AC116" s="27"/>
      <c r="AD116" s="26"/>
      <c r="AE116" s="9"/>
    </row>
    <row r="117" spans="1:31" ht="27.75" customHeight="1">
      <c r="A117" s="14">
        <v>109</v>
      </c>
      <c r="B117" s="300"/>
      <c r="C117" s="16"/>
      <c r="D117" s="257"/>
      <c r="E117" s="301"/>
      <c r="F117" s="303"/>
      <c r="G117" s="302"/>
      <c r="H117" s="18"/>
      <c r="I117" s="50"/>
      <c r="J117" s="50"/>
      <c r="K117" s="50"/>
      <c r="L117" s="50"/>
      <c r="M117" s="50"/>
      <c r="N117" s="50"/>
      <c r="O117" s="50"/>
      <c r="P117" s="50"/>
      <c r="Q117" s="57"/>
      <c r="R117" s="58"/>
      <c r="S117" s="58"/>
      <c r="T117" s="58"/>
      <c r="U117" s="58"/>
      <c r="V117" s="256"/>
      <c r="W117" s="59"/>
      <c r="X117" s="60"/>
      <c r="Y117" s="27"/>
      <c r="Z117" s="27"/>
      <c r="AA117" s="27"/>
      <c r="AB117" s="27"/>
      <c r="AC117" s="27"/>
      <c r="AD117" s="26"/>
      <c r="AE117" s="9"/>
    </row>
    <row r="118" spans="1:31" ht="27.75" customHeight="1">
      <c r="A118" s="14">
        <v>110</v>
      </c>
      <c r="B118" s="300"/>
      <c r="C118" s="16"/>
      <c r="D118" s="257"/>
      <c r="E118" s="301"/>
      <c r="F118" s="303"/>
      <c r="G118" s="302"/>
      <c r="H118" s="18"/>
      <c r="I118" s="50"/>
      <c r="J118" s="50"/>
      <c r="K118" s="50"/>
      <c r="L118" s="50"/>
      <c r="M118" s="50"/>
      <c r="N118" s="50"/>
      <c r="O118" s="50"/>
      <c r="P118" s="50"/>
      <c r="Q118" s="57"/>
      <c r="R118" s="58"/>
      <c r="S118" s="58"/>
      <c r="T118" s="58"/>
      <c r="U118" s="58"/>
      <c r="V118" s="256"/>
      <c r="W118" s="59"/>
      <c r="X118" s="60"/>
      <c r="Y118" s="27"/>
      <c r="Z118" s="27"/>
      <c r="AA118" s="27"/>
      <c r="AB118" s="27"/>
      <c r="AC118" s="27"/>
      <c r="AD118" s="26"/>
      <c r="AE118" s="9"/>
    </row>
    <row r="119" spans="1:31" ht="27.75" customHeight="1">
      <c r="A119" s="14">
        <v>111</v>
      </c>
      <c r="B119" s="300"/>
      <c r="C119" s="16"/>
      <c r="D119" s="257"/>
      <c r="E119" s="301"/>
      <c r="F119" s="303"/>
      <c r="G119" s="302"/>
      <c r="H119" s="18"/>
      <c r="I119" s="50"/>
      <c r="J119" s="50"/>
      <c r="K119" s="50"/>
      <c r="L119" s="50"/>
      <c r="M119" s="50"/>
      <c r="N119" s="50"/>
      <c r="O119" s="50"/>
      <c r="P119" s="50"/>
      <c r="Q119" s="57"/>
      <c r="R119" s="58"/>
      <c r="S119" s="58"/>
      <c r="T119" s="58"/>
      <c r="U119" s="58"/>
      <c r="V119" s="256"/>
      <c r="W119" s="59"/>
      <c r="X119" s="60"/>
      <c r="Y119" s="27"/>
      <c r="Z119" s="27"/>
      <c r="AA119" s="27"/>
      <c r="AB119" s="27"/>
      <c r="AC119" s="27"/>
      <c r="AD119" s="26"/>
      <c r="AE119" s="9"/>
    </row>
    <row r="120" spans="1:31" ht="27.75" customHeight="1">
      <c r="A120" s="14">
        <v>112</v>
      </c>
      <c r="B120" s="300"/>
      <c r="C120" s="16"/>
      <c r="D120" s="257"/>
      <c r="E120" s="301"/>
      <c r="F120" s="303"/>
      <c r="G120" s="302"/>
      <c r="H120" s="18"/>
      <c r="I120" s="50"/>
      <c r="J120" s="50"/>
      <c r="K120" s="50"/>
      <c r="L120" s="50"/>
      <c r="M120" s="50"/>
      <c r="N120" s="50"/>
      <c r="O120" s="50"/>
      <c r="P120" s="50"/>
      <c r="Q120" s="57"/>
      <c r="R120" s="58"/>
      <c r="S120" s="58"/>
      <c r="T120" s="58"/>
      <c r="U120" s="58"/>
      <c r="V120" s="256"/>
      <c r="W120" s="59"/>
      <c r="X120" s="60"/>
      <c r="Y120" s="27"/>
      <c r="Z120" s="27"/>
      <c r="AA120" s="27"/>
      <c r="AB120" s="27"/>
      <c r="AC120" s="27"/>
      <c r="AD120" s="26"/>
      <c r="AE120" s="9"/>
    </row>
    <row r="121" spans="1:31" ht="27.75" customHeight="1">
      <c r="A121" s="14">
        <v>113</v>
      </c>
      <c r="B121" s="300"/>
      <c r="C121" s="16"/>
      <c r="D121" s="257"/>
      <c r="E121" s="301"/>
      <c r="F121" s="303"/>
      <c r="G121" s="302"/>
      <c r="H121" s="18"/>
      <c r="I121" s="50"/>
      <c r="J121" s="50"/>
      <c r="K121" s="50"/>
      <c r="L121" s="50"/>
      <c r="M121" s="50"/>
      <c r="N121" s="50"/>
      <c r="O121" s="50"/>
      <c r="P121" s="50"/>
      <c r="Q121" s="57"/>
      <c r="R121" s="58"/>
      <c r="S121" s="58"/>
      <c r="T121" s="58"/>
      <c r="U121" s="58"/>
      <c r="V121" s="256"/>
      <c r="W121" s="59"/>
      <c r="X121" s="60"/>
      <c r="Y121" s="27"/>
      <c r="Z121" s="27"/>
      <c r="AA121" s="27"/>
      <c r="AB121" s="27"/>
      <c r="AC121" s="27"/>
      <c r="AD121" s="26"/>
      <c r="AE121" s="9"/>
    </row>
    <row r="122" spans="1:31" ht="27.75" customHeight="1">
      <c r="A122" s="14">
        <v>114</v>
      </c>
      <c r="B122" s="300"/>
      <c r="C122" s="16"/>
      <c r="D122" s="257"/>
      <c r="E122" s="301"/>
      <c r="F122" s="303"/>
      <c r="G122" s="302"/>
      <c r="H122" s="18"/>
      <c r="I122" s="50"/>
      <c r="J122" s="50"/>
      <c r="K122" s="50"/>
      <c r="L122" s="50"/>
      <c r="M122" s="50"/>
      <c r="N122" s="50"/>
      <c r="O122" s="50"/>
      <c r="P122" s="50"/>
      <c r="Q122" s="57"/>
      <c r="R122" s="58"/>
      <c r="S122" s="58"/>
      <c r="T122" s="58"/>
      <c r="U122" s="58"/>
      <c r="V122" s="256"/>
      <c r="W122" s="59"/>
      <c r="X122" s="60"/>
      <c r="Y122" s="27"/>
      <c r="Z122" s="27"/>
      <c r="AA122" s="27"/>
      <c r="AB122" s="27"/>
      <c r="AC122" s="27"/>
      <c r="AD122" s="26"/>
      <c r="AE122" s="9"/>
    </row>
    <row r="123" spans="1:31" ht="27.75" customHeight="1">
      <c r="A123" s="14">
        <v>115</v>
      </c>
      <c r="B123" s="300"/>
      <c r="C123" s="16"/>
      <c r="D123" s="257"/>
      <c r="E123" s="301"/>
      <c r="F123" s="303"/>
      <c r="G123" s="302"/>
      <c r="H123" s="18"/>
      <c r="I123" s="50"/>
      <c r="J123" s="50"/>
      <c r="K123" s="50"/>
      <c r="L123" s="50"/>
      <c r="M123" s="50"/>
      <c r="N123" s="50"/>
      <c r="O123" s="50"/>
      <c r="P123" s="50"/>
      <c r="Q123" s="57"/>
      <c r="R123" s="58"/>
      <c r="S123" s="58"/>
      <c r="T123" s="58"/>
      <c r="U123" s="58"/>
      <c r="V123" s="256"/>
      <c r="W123" s="59"/>
      <c r="X123" s="60"/>
      <c r="Y123" s="27"/>
      <c r="Z123" s="27"/>
      <c r="AA123" s="27"/>
      <c r="AB123" s="27"/>
      <c r="AC123" s="27"/>
      <c r="AD123" s="26"/>
      <c r="AE123" s="9"/>
    </row>
    <row r="124" spans="1:31" ht="27.75" customHeight="1">
      <c r="A124" s="14">
        <v>116</v>
      </c>
      <c r="B124" s="300"/>
      <c r="C124" s="16"/>
      <c r="D124" s="257"/>
      <c r="E124" s="301"/>
      <c r="F124" s="303"/>
      <c r="G124" s="302"/>
      <c r="H124" s="18"/>
      <c r="I124" s="50"/>
      <c r="J124" s="50"/>
      <c r="K124" s="50"/>
      <c r="L124" s="50"/>
      <c r="M124" s="50"/>
      <c r="N124" s="50"/>
      <c r="O124" s="50"/>
      <c r="P124" s="50"/>
      <c r="Q124" s="57"/>
      <c r="R124" s="58"/>
      <c r="S124" s="58"/>
      <c r="T124" s="58"/>
      <c r="U124" s="58"/>
      <c r="V124" s="256"/>
      <c r="W124" s="59"/>
      <c r="X124" s="60"/>
      <c r="Y124" s="27"/>
      <c r="Z124" s="27"/>
      <c r="AA124" s="27"/>
      <c r="AB124" s="27"/>
      <c r="AC124" s="27"/>
      <c r="AD124" s="26"/>
      <c r="AE124" s="9"/>
    </row>
    <row r="125" spans="1:31" ht="27.75" customHeight="1">
      <c r="A125" s="14">
        <v>117</v>
      </c>
      <c r="B125" s="300"/>
      <c r="C125" s="16"/>
      <c r="D125" s="257"/>
      <c r="E125" s="301"/>
      <c r="F125" s="303"/>
      <c r="G125" s="302"/>
      <c r="H125" s="18"/>
      <c r="I125" s="50"/>
      <c r="J125" s="50"/>
      <c r="K125" s="50"/>
      <c r="L125" s="50"/>
      <c r="M125" s="50"/>
      <c r="N125" s="50"/>
      <c r="O125" s="50"/>
      <c r="P125" s="50"/>
      <c r="Q125" s="57"/>
      <c r="R125" s="58"/>
      <c r="S125" s="58"/>
      <c r="T125" s="58"/>
      <c r="U125" s="58"/>
      <c r="V125" s="256"/>
      <c r="W125" s="59"/>
      <c r="X125" s="60"/>
      <c r="Y125" s="27"/>
      <c r="Z125" s="27"/>
      <c r="AA125" s="27"/>
      <c r="AB125" s="27"/>
      <c r="AC125" s="27"/>
      <c r="AD125" s="26"/>
      <c r="AE125" s="9"/>
    </row>
    <row r="126" spans="1:31" ht="27.75" customHeight="1">
      <c r="A126" s="14">
        <v>118</v>
      </c>
      <c r="B126" s="300"/>
      <c r="C126" s="16"/>
      <c r="D126" s="257"/>
      <c r="E126" s="301"/>
      <c r="F126" s="303"/>
      <c r="G126" s="302"/>
      <c r="H126" s="18"/>
      <c r="I126" s="50"/>
      <c r="J126" s="50"/>
      <c r="K126" s="50"/>
      <c r="L126" s="50"/>
      <c r="M126" s="50"/>
      <c r="N126" s="50"/>
      <c r="O126" s="50"/>
      <c r="P126" s="50"/>
      <c r="Q126" s="57"/>
      <c r="R126" s="58"/>
      <c r="S126" s="58"/>
      <c r="T126" s="58"/>
      <c r="U126" s="58"/>
      <c r="V126" s="256"/>
      <c r="W126" s="59"/>
      <c r="X126" s="60"/>
      <c r="Y126" s="27"/>
      <c r="Z126" s="27"/>
      <c r="AA126" s="27"/>
      <c r="AB126" s="27"/>
      <c r="AC126" s="27"/>
      <c r="AD126" s="26"/>
      <c r="AE126" s="9"/>
    </row>
    <row r="127" spans="1:31" ht="27.75" customHeight="1">
      <c r="A127" s="14">
        <v>119</v>
      </c>
      <c r="B127" s="300"/>
      <c r="C127" s="16"/>
      <c r="D127" s="257"/>
      <c r="E127" s="301"/>
      <c r="F127" s="303"/>
      <c r="G127" s="302"/>
      <c r="H127" s="18"/>
      <c r="I127" s="50"/>
      <c r="J127" s="50"/>
      <c r="K127" s="50"/>
      <c r="L127" s="50"/>
      <c r="M127" s="50"/>
      <c r="N127" s="50"/>
      <c r="O127" s="50"/>
      <c r="P127" s="50"/>
      <c r="Q127" s="57"/>
      <c r="R127" s="58"/>
      <c r="S127" s="58"/>
      <c r="T127" s="58"/>
      <c r="U127" s="58"/>
      <c r="V127" s="256"/>
      <c r="W127" s="59"/>
      <c r="X127" s="60"/>
      <c r="Y127" s="27"/>
      <c r="Z127" s="27"/>
      <c r="AA127" s="27"/>
      <c r="AB127" s="27"/>
      <c r="AC127" s="27"/>
      <c r="AD127" s="26"/>
      <c r="AE127" s="9"/>
    </row>
    <row r="128" spans="1:31" ht="27.75" customHeight="1">
      <c r="A128" s="14">
        <v>120</v>
      </c>
      <c r="B128" s="300"/>
      <c r="C128" s="16"/>
      <c r="D128" s="257"/>
      <c r="E128" s="301"/>
      <c r="F128" s="303"/>
      <c r="G128" s="302"/>
      <c r="H128" s="18"/>
      <c r="I128" s="50"/>
      <c r="J128" s="50"/>
      <c r="K128" s="50"/>
      <c r="L128" s="50"/>
      <c r="M128" s="50"/>
      <c r="N128" s="50"/>
      <c r="O128" s="50"/>
      <c r="P128" s="50"/>
      <c r="Q128" s="57"/>
      <c r="R128" s="58"/>
      <c r="S128" s="58"/>
      <c r="T128" s="58"/>
      <c r="U128" s="58"/>
      <c r="V128" s="256"/>
      <c r="W128" s="59"/>
      <c r="X128" s="60"/>
      <c r="Y128" s="27"/>
      <c r="Z128" s="27"/>
      <c r="AA128" s="27"/>
      <c r="AB128" s="27"/>
      <c r="AC128" s="27"/>
      <c r="AD128" s="26"/>
      <c r="AE128" s="9"/>
    </row>
    <row r="129" spans="1:31" ht="27.75" customHeight="1">
      <c r="A129" s="14">
        <v>121</v>
      </c>
      <c r="B129" s="300"/>
      <c r="C129" s="16"/>
      <c r="D129" s="257"/>
      <c r="E129" s="301"/>
      <c r="F129" s="303"/>
      <c r="G129" s="302"/>
      <c r="H129" s="18"/>
      <c r="I129" s="50"/>
      <c r="J129" s="50"/>
      <c r="K129" s="50"/>
      <c r="L129" s="50"/>
      <c r="M129" s="50"/>
      <c r="N129" s="50"/>
      <c r="O129" s="50"/>
      <c r="P129" s="50"/>
      <c r="Q129" s="57"/>
      <c r="R129" s="58"/>
      <c r="S129" s="58"/>
      <c r="T129" s="58"/>
      <c r="U129" s="58"/>
      <c r="V129" s="256"/>
      <c r="W129" s="59"/>
      <c r="X129" s="60"/>
      <c r="Y129" s="27"/>
      <c r="Z129" s="27"/>
      <c r="AA129" s="27"/>
      <c r="AB129" s="27"/>
      <c r="AC129" s="27"/>
      <c r="AD129" s="26"/>
      <c r="AE129" s="9"/>
    </row>
    <row r="130" spans="1:31" ht="27.75" customHeight="1">
      <c r="A130" s="14">
        <v>122</v>
      </c>
      <c r="B130" s="300"/>
      <c r="C130" s="16"/>
      <c r="D130" s="257"/>
      <c r="E130" s="301"/>
      <c r="F130" s="303"/>
      <c r="G130" s="302"/>
      <c r="H130" s="18"/>
      <c r="I130" s="50"/>
      <c r="J130" s="50"/>
      <c r="K130" s="50"/>
      <c r="L130" s="50"/>
      <c r="M130" s="50"/>
      <c r="N130" s="50"/>
      <c r="O130" s="50"/>
      <c r="P130" s="50"/>
      <c r="Q130" s="57"/>
      <c r="R130" s="58"/>
      <c r="S130" s="58"/>
      <c r="T130" s="58"/>
      <c r="U130" s="58"/>
      <c r="V130" s="256"/>
      <c r="W130" s="59"/>
      <c r="X130" s="60"/>
      <c r="Y130" s="27"/>
      <c r="Z130" s="27"/>
      <c r="AA130" s="27"/>
      <c r="AB130" s="27"/>
      <c r="AC130" s="27"/>
      <c r="AD130" s="26"/>
      <c r="AE130" s="9"/>
    </row>
    <row r="131" spans="1:31" ht="27.75" customHeight="1">
      <c r="A131" s="14">
        <v>123</v>
      </c>
      <c r="B131" s="300"/>
      <c r="C131" s="16"/>
      <c r="D131" s="257"/>
      <c r="E131" s="301"/>
      <c r="F131" s="303"/>
      <c r="G131" s="302"/>
      <c r="H131" s="18"/>
      <c r="I131" s="50"/>
      <c r="J131" s="50"/>
      <c r="K131" s="50"/>
      <c r="L131" s="50"/>
      <c r="M131" s="50"/>
      <c r="N131" s="50"/>
      <c r="O131" s="50"/>
      <c r="P131" s="50"/>
      <c r="Q131" s="57"/>
      <c r="R131" s="58"/>
      <c r="S131" s="58"/>
      <c r="T131" s="58"/>
      <c r="U131" s="58"/>
      <c r="V131" s="256"/>
      <c r="W131" s="59"/>
      <c r="X131" s="60"/>
      <c r="Y131" s="27"/>
      <c r="Z131" s="27"/>
      <c r="AA131" s="27"/>
      <c r="AB131" s="27"/>
      <c r="AC131" s="27"/>
      <c r="AD131" s="26"/>
      <c r="AE131" s="9"/>
    </row>
    <row r="132" spans="1:31" ht="27.75" customHeight="1">
      <c r="A132" s="14">
        <v>124</v>
      </c>
      <c r="B132" s="300"/>
      <c r="C132" s="16"/>
      <c r="D132" s="257"/>
      <c r="E132" s="301"/>
      <c r="F132" s="303"/>
      <c r="G132" s="302"/>
      <c r="H132" s="18"/>
      <c r="I132" s="50"/>
      <c r="J132" s="50"/>
      <c r="K132" s="50"/>
      <c r="L132" s="50"/>
      <c r="M132" s="50"/>
      <c r="N132" s="50"/>
      <c r="O132" s="50"/>
      <c r="P132" s="50"/>
      <c r="Q132" s="57"/>
      <c r="R132" s="58"/>
      <c r="S132" s="58"/>
      <c r="T132" s="58"/>
      <c r="U132" s="58"/>
      <c r="V132" s="256"/>
      <c r="W132" s="59"/>
      <c r="X132" s="60"/>
      <c r="Y132" s="27"/>
      <c r="Z132" s="27"/>
      <c r="AA132" s="27"/>
      <c r="AB132" s="27"/>
      <c r="AC132" s="27"/>
      <c r="AD132" s="26"/>
      <c r="AE132" s="9"/>
    </row>
    <row r="133" spans="1:31" ht="27.75" customHeight="1">
      <c r="A133" s="14">
        <v>125</v>
      </c>
      <c r="B133" s="300"/>
      <c r="C133" s="16"/>
      <c r="D133" s="257"/>
      <c r="E133" s="301"/>
      <c r="F133" s="303"/>
      <c r="G133" s="302"/>
      <c r="H133" s="18"/>
      <c r="I133" s="50"/>
      <c r="J133" s="50"/>
      <c r="K133" s="50"/>
      <c r="L133" s="50"/>
      <c r="M133" s="50"/>
      <c r="N133" s="50"/>
      <c r="O133" s="50"/>
      <c r="P133" s="50"/>
      <c r="Q133" s="57"/>
      <c r="R133" s="58"/>
      <c r="S133" s="58"/>
      <c r="T133" s="58"/>
      <c r="U133" s="58"/>
      <c r="V133" s="256"/>
      <c r="W133" s="59"/>
      <c r="X133" s="60"/>
      <c r="Y133" s="27"/>
      <c r="Z133" s="27"/>
      <c r="AA133" s="27"/>
      <c r="AB133" s="27"/>
      <c r="AC133" s="27"/>
      <c r="AD133" s="26"/>
      <c r="AE133" s="9"/>
    </row>
    <row r="134" spans="1:31" ht="27.75" customHeight="1">
      <c r="A134" s="14">
        <v>126</v>
      </c>
      <c r="B134" s="300"/>
      <c r="C134" s="16"/>
      <c r="D134" s="257"/>
      <c r="E134" s="301"/>
      <c r="F134" s="303"/>
      <c r="G134" s="302"/>
      <c r="H134" s="18"/>
      <c r="I134" s="50"/>
      <c r="J134" s="50"/>
      <c r="K134" s="50"/>
      <c r="L134" s="50"/>
      <c r="M134" s="50"/>
      <c r="N134" s="50"/>
      <c r="O134" s="50"/>
      <c r="P134" s="50"/>
      <c r="Q134" s="57"/>
      <c r="R134" s="58"/>
      <c r="S134" s="58"/>
      <c r="T134" s="58"/>
      <c r="U134" s="58"/>
      <c r="V134" s="256"/>
      <c r="W134" s="59"/>
      <c r="X134" s="60"/>
      <c r="Y134" s="27"/>
      <c r="Z134" s="27"/>
      <c r="AA134" s="27"/>
      <c r="AB134" s="27"/>
      <c r="AC134" s="27"/>
      <c r="AD134" s="26"/>
      <c r="AE134" s="9"/>
    </row>
    <row r="135" spans="1:31" ht="27.75" customHeight="1">
      <c r="A135" s="14">
        <v>127</v>
      </c>
      <c r="B135" s="300"/>
      <c r="C135" s="16"/>
      <c r="D135" s="257"/>
      <c r="E135" s="301"/>
      <c r="F135" s="303"/>
      <c r="G135" s="302"/>
      <c r="H135" s="18"/>
      <c r="I135" s="50"/>
      <c r="J135" s="50"/>
      <c r="K135" s="50"/>
      <c r="L135" s="50"/>
      <c r="M135" s="50"/>
      <c r="N135" s="50"/>
      <c r="O135" s="50"/>
      <c r="P135" s="50"/>
      <c r="Q135" s="57"/>
      <c r="R135" s="58"/>
      <c r="S135" s="58"/>
      <c r="T135" s="58"/>
      <c r="U135" s="58"/>
      <c r="V135" s="256"/>
      <c r="W135" s="59"/>
      <c r="X135" s="60"/>
      <c r="Y135" s="27"/>
      <c r="Z135" s="27"/>
      <c r="AA135" s="27"/>
      <c r="AB135" s="27"/>
      <c r="AC135" s="27"/>
      <c r="AD135" s="26"/>
      <c r="AE135" s="9"/>
    </row>
    <row r="136" spans="1:31" ht="27.75" customHeight="1">
      <c r="A136" s="14">
        <v>128</v>
      </c>
      <c r="B136" s="300"/>
      <c r="C136" s="16"/>
      <c r="D136" s="257"/>
      <c r="E136" s="301"/>
      <c r="F136" s="303"/>
      <c r="G136" s="302"/>
      <c r="H136" s="18"/>
      <c r="I136" s="50"/>
      <c r="J136" s="50"/>
      <c r="K136" s="50"/>
      <c r="L136" s="50"/>
      <c r="M136" s="50"/>
      <c r="N136" s="50"/>
      <c r="O136" s="50"/>
      <c r="P136" s="50"/>
      <c r="Q136" s="57"/>
      <c r="R136" s="58"/>
      <c r="S136" s="58"/>
      <c r="T136" s="58"/>
      <c r="U136" s="58"/>
      <c r="V136" s="256"/>
      <c r="W136" s="59"/>
      <c r="X136" s="60"/>
      <c r="Y136" s="27"/>
      <c r="Z136" s="27"/>
      <c r="AA136" s="27"/>
      <c r="AB136" s="27"/>
      <c r="AC136" s="27"/>
      <c r="AD136" s="26"/>
      <c r="AE136" s="9"/>
    </row>
    <row r="137" spans="1:31" ht="27.75" customHeight="1">
      <c r="A137" s="14">
        <v>129</v>
      </c>
      <c r="B137" s="300"/>
      <c r="C137" s="16"/>
      <c r="D137" s="257"/>
      <c r="E137" s="301"/>
      <c r="F137" s="303"/>
      <c r="G137" s="302"/>
      <c r="H137" s="18"/>
      <c r="I137" s="50"/>
      <c r="J137" s="50"/>
      <c r="K137" s="50"/>
      <c r="L137" s="50"/>
      <c r="M137" s="50"/>
      <c r="N137" s="50"/>
      <c r="O137" s="50"/>
      <c r="P137" s="50"/>
      <c r="Q137" s="57"/>
      <c r="R137" s="58"/>
      <c r="S137" s="58"/>
      <c r="T137" s="58"/>
      <c r="U137" s="58"/>
      <c r="V137" s="256"/>
      <c r="W137" s="59"/>
      <c r="X137" s="60"/>
      <c r="Y137" s="27"/>
      <c r="Z137" s="27"/>
      <c r="AA137" s="27"/>
      <c r="AB137" s="27"/>
      <c r="AC137" s="27"/>
      <c r="AD137" s="26"/>
      <c r="AE137" s="9"/>
    </row>
    <row r="138" spans="1:31" ht="27.75" customHeight="1">
      <c r="A138" s="14">
        <v>130</v>
      </c>
      <c r="B138" s="300"/>
      <c r="C138" s="16"/>
      <c r="D138" s="257"/>
      <c r="E138" s="301"/>
      <c r="F138" s="303"/>
      <c r="G138" s="302"/>
      <c r="H138" s="18"/>
      <c r="I138" s="50"/>
      <c r="J138" s="50"/>
      <c r="K138" s="50"/>
      <c r="L138" s="50"/>
      <c r="M138" s="50"/>
      <c r="N138" s="50"/>
      <c r="O138" s="50"/>
      <c r="P138" s="50"/>
      <c r="Q138" s="57"/>
      <c r="R138" s="58"/>
      <c r="S138" s="58"/>
      <c r="T138" s="58"/>
      <c r="U138" s="58"/>
      <c r="V138" s="256"/>
      <c r="W138" s="59"/>
      <c r="X138" s="60"/>
      <c r="Y138" s="27"/>
      <c r="Z138" s="27"/>
      <c r="AA138" s="27"/>
      <c r="AB138" s="27"/>
      <c r="AC138" s="27"/>
      <c r="AD138" s="26"/>
      <c r="AE138" s="9"/>
    </row>
    <row r="139" spans="1:31" ht="27.75" customHeight="1">
      <c r="A139" s="14">
        <v>131</v>
      </c>
      <c r="B139" s="300"/>
      <c r="C139" s="16"/>
      <c r="D139" s="257"/>
      <c r="E139" s="301"/>
      <c r="F139" s="303"/>
      <c r="G139" s="302"/>
      <c r="H139" s="18"/>
      <c r="I139" s="50"/>
      <c r="J139" s="50"/>
      <c r="K139" s="50"/>
      <c r="L139" s="50"/>
      <c r="M139" s="50"/>
      <c r="N139" s="50"/>
      <c r="O139" s="50"/>
      <c r="P139" s="50"/>
      <c r="Q139" s="57"/>
      <c r="R139" s="58"/>
      <c r="S139" s="58"/>
      <c r="T139" s="58"/>
      <c r="U139" s="58"/>
      <c r="V139" s="256"/>
      <c r="W139" s="59"/>
      <c r="X139" s="60"/>
      <c r="Y139" s="27"/>
      <c r="Z139" s="27"/>
      <c r="AA139" s="27"/>
      <c r="AB139" s="27"/>
      <c r="AC139" s="27"/>
      <c r="AD139" s="26"/>
      <c r="AE139" s="9"/>
    </row>
    <row r="140" spans="1:31" ht="27.75" customHeight="1">
      <c r="A140" s="14">
        <v>132</v>
      </c>
      <c r="B140" s="300"/>
      <c r="C140" s="16"/>
      <c r="D140" s="257"/>
      <c r="E140" s="301"/>
      <c r="F140" s="303"/>
      <c r="G140" s="302"/>
      <c r="H140" s="18"/>
      <c r="I140" s="50"/>
      <c r="J140" s="50"/>
      <c r="K140" s="50"/>
      <c r="L140" s="50"/>
      <c r="M140" s="50"/>
      <c r="N140" s="50"/>
      <c r="O140" s="50"/>
      <c r="P140" s="50"/>
      <c r="Q140" s="57"/>
      <c r="R140" s="58"/>
      <c r="S140" s="58"/>
      <c r="T140" s="58"/>
      <c r="U140" s="58"/>
      <c r="V140" s="256"/>
      <c r="W140" s="59"/>
      <c r="X140" s="60"/>
      <c r="Y140" s="27"/>
      <c r="Z140" s="27"/>
      <c r="AA140" s="27"/>
      <c r="AB140" s="27"/>
      <c r="AC140" s="27"/>
      <c r="AD140" s="26"/>
      <c r="AE140" s="9"/>
    </row>
    <row r="141" spans="1:31" ht="27.75" customHeight="1">
      <c r="A141" s="14">
        <v>133</v>
      </c>
      <c r="B141" s="300"/>
      <c r="C141" s="16"/>
      <c r="D141" s="257"/>
      <c r="E141" s="301"/>
      <c r="F141" s="303"/>
      <c r="G141" s="302"/>
      <c r="H141" s="18"/>
      <c r="I141" s="50"/>
      <c r="J141" s="50"/>
      <c r="K141" s="50"/>
      <c r="L141" s="50"/>
      <c r="M141" s="50"/>
      <c r="N141" s="50"/>
      <c r="O141" s="50"/>
      <c r="P141" s="50"/>
      <c r="Q141" s="57"/>
      <c r="R141" s="58"/>
      <c r="S141" s="58"/>
      <c r="T141" s="58"/>
      <c r="U141" s="58"/>
      <c r="V141" s="256"/>
      <c r="W141" s="59"/>
      <c r="X141" s="60"/>
      <c r="Y141" s="27"/>
      <c r="Z141" s="27"/>
      <c r="AA141" s="27"/>
      <c r="AB141" s="27"/>
      <c r="AC141" s="27"/>
      <c r="AD141" s="26"/>
      <c r="AE141" s="9"/>
    </row>
    <row r="142" spans="1:31" ht="27.75" customHeight="1">
      <c r="A142" s="14">
        <v>134</v>
      </c>
      <c r="B142" s="300"/>
      <c r="C142" s="16"/>
      <c r="D142" s="257"/>
      <c r="E142" s="301"/>
      <c r="F142" s="303"/>
      <c r="G142" s="302"/>
      <c r="H142" s="18"/>
      <c r="I142" s="50"/>
      <c r="J142" s="50"/>
      <c r="K142" s="50"/>
      <c r="L142" s="50"/>
      <c r="M142" s="50"/>
      <c r="N142" s="50"/>
      <c r="O142" s="50"/>
      <c r="P142" s="50"/>
      <c r="Q142" s="57"/>
      <c r="R142" s="58"/>
      <c r="S142" s="58"/>
      <c r="T142" s="58"/>
      <c r="U142" s="58"/>
      <c r="V142" s="256"/>
      <c r="W142" s="59"/>
      <c r="X142" s="60"/>
      <c r="Y142" s="27"/>
      <c r="Z142" s="27"/>
      <c r="AA142" s="27"/>
      <c r="AB142" s="27"/>
      <c r="AC142" s="27"/>
      <c r="AD142" s="26"/>
      <c r="AE142" s="9"/>
    </row>
    <row r="143" spans="1:31" ht="27.75" customHeight="1">
      <c r="A143" s="14">
        <v>135</v>
      </c>
      <c r="B143" s="300"/>
      <c r="C143" s="16"/>
      <c r="D143" s="257"/>
      <c r="E143" s="301"/>
      <c r="F143" s="303"/>
      <c r="G143" s="302"/>
      <c r="H143" s="18"/>
      <c r="I143" s="50"/>
      <c r="J143" s="50"/>
      <c r="K143" s="50"/>
      <c r="L143" s="50"/>
      <c r="M143" s="50"/>
      <c r="N143" s="50"/>
      <c r="O143" s="50"/>
      <c r="P143" s="50"/>
      <c r="Q143" s="57"/>
      <c r="R143" s="58"/>
      <c r="S143" s="58"/>
      <c r="T143" s="58"/>
      <c r="U143" s="58"/>
      <c r="V143" s="256"/>
      <c r="W143" s="59"/>
      <c r="X143" s="60"/>
      <c r="Y143" s="27"/>
      <c r="Z143" s="27"/>
      <c r="AA143" s="27"/>
      <c r="AB143" s="27"/>
      <c r="AC143" s="27"/>
      <c r="AD143" s="26"/>
      <c r="AE143" s="9"/>
    </row>
    <row r="144" spans="1:31" ht="27.75" customHeight="1">
      <c r="A144" s="14">
        <v>136</v>
      </c>
      <c r="B144" s="300"/>
      <c r="C144" s="16"/>
      <c r="D144" s="257"/>
      <c r="E144" s="301"/>
      <c r="F144" s="303"/>
      <c r="G144" s="302"/>
      <c r="H144" s="18"/>
      <c r="I144" s="50"/>
      <c r="J144" s="50"/>
      <c r="K144" s="50"/>
      <c r="L144" s="50"/>
      <c r="M144" s="50"/>
      <c r="N144" s="50"/>
      <c r="O144" s="50"/>
      <c r="P144" s="50"/>
      <c r="Q144" s="57"/>
      <c r="R144" s="58"/>
      <c r="S144" s="58"/>
      <c r="T144" s="58"/>
      <c r="U144" s="58"/>
      <c r="V144" s="256"/>
      <c r="W144" s="59"/>
      <c r="X144" s="60"/>
      <c r="Y144" s="27"/>
      <c r="Z144" s="27"/>
      <c r="AA144" s="27"/>
      <c r="AB144" s="27"/>
      <c r="AC144" s="27"/>
      <c r="AD144" s="26"/>
      <c r="AE144" s="9"/>
    </row>
    <row r="145" spans="1:31" ht="27.75" customHeight="1">
      <c r="A145" s="14">
        <v>137</v>
      </c>
      <c r="B145" s="300"/>
      <c r="C145" s="16"/>
      <c r="D145" s="257"/>
      <c r="E145" s="301"/>
      <c r="F145" s="303"/>
      <c r="G145" s="302"/>
      <c r="H145" s="18"/>
      <c r="I145" s="50"/>
      <c r="J145" s="50"/>
      <c r="K145" s="50"/>
      <c r="L145" s="50"/>
      <c r="M145" s="50"/>
      <c r="N145" s="50"/>
      <c r="O145" s="50"/>
      <c r="P145" s="50"/>
      <c r="Q145" s="57"/>
      <c r="R145" s="58"/>
      <c r="S145" s="58"/>
      <c r="T145" s="58"/>
      <c r="U145" s="58"/>
      <c r="V145" s="256"/>
      <c r="W145" s="59"/>
      <c r="X145" s="60"/>
      <c r="Y145" s="27"/>
      <c r="Z145" s="27"/>
      <c r="AA145" s="27"/>
      <c r="AB145" s="27"/>
      <c r="AC145" s="27"/>
      <c r="AD145" s="26"/>
      <c r="AE145" s="9"/>
    </row>
    <row r="146" spans="1:31" ht="27.75" customHeight="1">
      <c r="A146" s="14">
        <v>138</v>
      </c>
      <c r="B146" s="300"/>
      <c r="C146" s="16"/>
      <c r="D146" s="257"/>
      <c r="E146" s="301"/>
      <c r="F146" s="303"/>
      <c r="G146" s="302"/>
      <c r="H146" s="18"/>
      <c r="I146" s="50"/>
      <c r="J146" s="50"/>
      <c r="K146" s="50"/>
      <c r="L146" s="50"/>
      <c r="M146" s="50"/>
      <c r="N146" s="50"/>
      <c r="O146" s="50"/>
      <c r="P146" s="50"/>
      <c r="Q146" s="57"/>
      <c r="R146" s="58"/>
      <c r="S146" s="58"/>
      <c r="T146" s="58"/>
      <c r="U146" s="58"/>
      <c r="V146" s="256"/>
      <c r="W146" s="59"/>
      <c r="X146" s="60"/>
      <c r="Y146" s="27"/>
      <c r="Z146" s="27"/>
      <c r="AA146" s="27"/>
      <c r="AB146" s="27"/>
      <c r="AC146" s="27"/>
      <c r="AD146" s="26"/>
      <c r="AE146" s="9"/>
    </row>
    <row r="147" spans="1:31" ht="27.75" customHeight="1">
      <c r="A147" s="14">
        <v>139</v>
      </c>
      <c r="B147" s="300"/>
      <c r="C147" s="16"/>
      <c r="D147" s="257"/>
      <c r="E147" s="301"/>
      <c r="F147" s="303"/>
      <c r="G147" s="302"/>
      <c r="H147" s="18"/>
      <c r="I147" s="50"/>
      <c r="J147" s="50"/>
      <c r="K147" s="50"/>
      <c r="L147" s="50"/>
      <c r="M147" s="50"/>
      <c r="N147" s="50"/>
      <c r="O147" s="50"/>
      <c r="P147" s="50"/>
      <c r="Q147" s="57"/>
      <c r="R147" s="58"/>
      <c r="S147" s="58"/>
      <c r="T147" s="58"/>
      <c r="U147" s="58"/>
      <c r="V147" s="256"/>
      <c r="W147" s="59"/>
      <c r="X147" s="60"/>
      <c r="Y147" s="27"/>
      <c r="Z147" s="27"/>
      <c r="AA147" s="27"/>
      <c r="AB147" s="27"/>
      <c r="AC147" s="27"/>
      <c r="AD147" s="26"/>
      <c r="AE147" s="9"/>
    </row>
    <row r="148" spans="1:31" ht="27.75" customHeight="1">
      <c r="A148" s="14">
        <v>140</v>
      </c>
      <c r="B148" s="300"/>
      <c r="C148" s="16"/>
      <c r="D148" s="257"/>
      <c r="E148" s="301"/>
      <c r="F148" s="303"/>
      <c r="G148" s="302"/>
      <c r="H148" s="18"/>
      <c r="I148" s="50"/>
      <c r="J148" s="50"/>
      <c r="K148" s="50"/>
      <c r="L148" s="50"/>
      <c r="M148" s="50"/>
      <c r="N148" s="50"/>
      <c r="O148" s="50"/>
      <c r="P148" s="50"/>
      <c r="Q148" s="57"/>
      <c r="R148" s="58"/>
      <c r="S148" s="58"/>
      <c r="T148" s="58"/>
      <c r="U148" s="58"/>
      <c r="V148" s="256"/>
      <c r="W148" s="59"/>
      <c r="X148" s="60"/>
      <c r="Y148" s="27"/>
      <c r="Z148" s="27"/>
      <c r="AA148" s="27"/>
      <c r="AB148" s="27"/>
      <c r="AC148" s="27"/>
      <c r="AD148" s="26"/>
      <c r="AE148" s="9"/>
    </row>
    <row r="149" spans="1:31" ht="27.75" customHeight="1">
      <c r="A149" s="14">
        <v>141</v>
      </c>
      <c r="B149" s="300"/>
      <c r="C149" s="16"/>
      <c r="D149" s="257"/>
      <c r="E149" s="301"/>
      <c r="F149" s="303"/>
      <c r="G149" s="302"/>
      <c r="H149" s="18"/>
      <c r="I149" s="50"/>
      <c r="J149" s="50"/>
      <c r="K149" s="50"/>
      <c r="L149" s="50"/>
      <c r="M149" s="50"/>
      <c r="N149" s="50"/>
      <c r="O149" s="50"/>
      <c r="P149" s="50"/>
      <c r="Q149" s="57"/>
      <c r="R149" s="58"/>
      <c r="S149" s="58"/>
      <c r="T149" s="58"/>
      <c r="U149" s="58"/>
      <c r="V149" s="256"/>
      <c r="W149" s="59"/>
      <c r="X149" s="60"/>
      <c r="Y149" s="27"/>
      <c r="Z149" s="27"/>
      <c r="AA149" s="27"/>
      <c r="AB149" s="27"/>
      <c r="AC149" s="27"/>
      <c r="AD149" s="26"/>
      <c r="AE149" s="9"/>
    </row>
    <row r="150" spans="1:31" ht="27.75" customHeight="1">
      <c r="A150" s="14">
        <v>142</v>
      </c>
      <c r="B150" s="300"/>
      <c r="C150" s="16"/>
      <c r="D150" s="257"/>
      <c r="E150" s="301"/>
      <c r="F150" s="303"/>
      <c r="G150" s="302"/>
      <c r="H150" s="18"/>
      <c r="I150" s="50"/>
      <c r="J150" s="50"/>
      <c r="K150" s="50"/>
      <c r="L150" s="50"/>
      <c r="M150" s="50"/>
      <c r="N150" s="50"/>
      <c r="O150" s="50"/>
      <c r="P150" s="50"/>
      <c r="Q150" s="57"/>
      <c r="R150" s="58"/>
      <c r="S150" s="58"/>
      <c r="T150" s="58"/>
      <c r="U150" s="58"/>
      <c r="V150" s="256"/>
      <c r="W150" s="59"/>
      <c r="X150" s="60"/>
      <c r="Y150" s="27"/>
      <c r="Z150" s="27"/>
      <c r="AA150" s="27"/>
      <c r="AB150" s="27"/>
      <c r="AC150" s="27"/>
      <c r="AD150" s="26"/>
      <c r="AE150" s="9"/>
    </row>
    <row r="151" spans="1:31" ht="27.75" customHeight="1">
      <c r="A151" s="14">
        <v>143</v>
      </c>
      <c r="B151" s="300"/>
      <c r="C151" s="16"/>
      <c r="D151" s="257"/>
      <c r="E151" s="301"/>
      <c r="F151" s="303"/>
      <c r="G151" s="302"/>
      <c r="H151" s="18"/>
      <c r="I151" s="50"/>
      <c r="J151" s="50"/>
      <c r="K151" s="50"/>
      <c r="L151" s="50"/>
      <c r="M151" s="50"/>
      <c r="N151" s="50"/>
      <c r="O151" s="50"/>
      <c r="P151" s="50"/>
      <c r="Q151" s="57"/>
      <c r="R151" s="58"/>
      <c r="S151" s="58"/>
      <c r="T151" s="58"/>
      <c r="U151" s="58"/>
      <c r="V151" s="256"/>
      <c r="W151" s="59"/>
      <c r="X151" s="60"/>
      <c r="Y151" s="27"/>
      <c r="Z151" s="27"/>
      <c r="AA151" s="27"/>
      <c r="AB151" s="27"/>
      <c r="AC151" s="27"/>
      <c r="AD151" s="26"/>
      <c r="AE151" s="9"/>
    </row>
    <row r="152" spans="1:31" ht="27.75" customHeight="1">
      <c r="A152" s="14">
        <v>144</v>
      </c>
      <c r="B152" s="300"/>
      <c r="C152" s="16"/>
      <c r="D152" s="257"/>
      <c r="E152" s="301"/>
      <c r="F152" s="303"/>
      <c r="G152" s="302"/>
      <c r="H152" s="18"/>
      <c r="I152" s="50"/>
      <c r="J152" s="50"/>
      <c r="K152" s="50"/>
      <c r="L152" s="50"/>
      <c r="M152" s="50"/>
      <c r="N152" s="50"/>
      <c r="O152" s="50"/>
      <c r="P152" s="50"/>
      <c r="Q152" s="57"/>
      <c r="R152" s="58"/>
      <c r="S152" s="58"/>
      <c r="T152" s="58"/>
      <c r="U152" s="58"/>
      <c r="V152" s="256"/>
      <c r="W152" s="59"/>
      <c r="X152" s="60"/>
      <c r="Y152" s="27"/>
      <c r="Z152" s="27"/>
      <c r="AA152" s="27"/>
      <c r="AB152" s="27"/>
      <c r="AC152" s="27"/>
      <c r="AD152" s="26"/>
      <c r="AE152" s="9"/>
    </row>
    <row r="153" spans="1:31" ht="27.75" customHeight="1">
      <c r="A153" s="14">
        <v>145</v>
      </c>
      <c r="B153" s="300"/>
      <c r="C153" s="16"/>
      <c r="D153" s="257"/>
      <c r="E153" s="301"/>
      <c r="F153" s="303"/>
      <c r="G153" s="302"/>
      <c r="H153" s="18"/>
      <c r="I153" s="50"/>
      <c r="J153" s="50"/>
      <c r="K153" s="50"/>
      <c r="L153" s="50"/>
      <c r="M153" s="50"/>
      <c r="N153" s="50"/>
      <c r="O153" s="50"/>
      <c r="P153" s="50"/>
      <c r="Q153" s="57"/>
      <c r="R153" s="58"/>
      <c r="S153" s="58"/>
      <c r="T153" s="58"/>
      <c r="U153" s="58"/>
      <c r="V153" s="256"/>
      <c r="W153" s="59"/>
      <c r="X153" s="60"/>
      <c r="Y153" s="27"/>
      <c r="Z153" s="27"/>
      <c r="AA153" s="27"/>
      <c r="AB153" s="27"/>
      <c r="AC153" s="27"/>
      <c r="AD153" s="26"/>
      <c r="AE153" s="9"/>
    </row>
    <row r="154" spans="1:31" ht="27.75" customHeight="1">
      <c r="A154" s="14">
        <v>146</v>
      </c>
      <c r="B154" s="300"/>
      <c r="C154" s="16"/>
      <c r="D154" s="257"/>
      <c r="E154" s="301"/>
      <c r="F154" s="303"/>
      <c r="G154" s="302"/>
      <c r="H154" s="18"/>
      <c r="I154" s="50"/>
      <c r="J154" s="50"/>
      <c r="K154" s="50"/>
      <c r="L154" s="50"/>
      <c r="M154" s="50"/>
      <c r="N154" s="50"/>
      <c r="O154" s="50"/>
      <c r="P154" s="50"/>
      <c r="Q154" s="57"/>
      <c r="R154" s="58"/>
      <c r="S154" s="58"/>
      <c r="T154" s="58"/>
      <c r="U154" s="58"/>
      <c r="V154" s="256"/>
      <c r="W154" s="59"/>
      <c r="X154" s="60"/>
      <c r="Y154" s="27"/>
      <c r="Z154" s="27"/>
      <c r="AA154" s="27"/>
      <c r="AB154" s="27"/>
      <c r="AC154" s="27"/>
      <c r="AD154" s="26"/>
      <c r="AE154" s="9"/>
    </row>
    <row r="155" spans="1:31" ht="27.75" customHeight="1">
      <c r="A155" s="14">
        <v>147</v>
      </c>
      <c r="B155" s="300"/>
      <c r="C155" s="16"/>
      <c r="D155" s="257"/>
      <c r="E155" s="301"/>
      <c r="F155" s="303"/>
      <c r="G155" s="302"/>
      <c r="H155" s="18"/>
      <c r="I155" s="50"/>
      <c r="J155" s="50"/>
      <c r="K155" s="50"/>
      <c r="L155" s="50"/>
      <c r="M155" s="50"/>
      <c r="N155" s="50"/>
      <c r="O155" s="50"/>
      <c r="P155" s="50"/>
      <c r="Q155" s="57"/>
      <c r="R155" s="58"/>
      <c r="S155" s="58"/>
      <c r="T155" s="58"/>
      <c r="U155" s="58"/>
      <c r="V155" s="256"/>
      <c r="W155" s="59"/>
      <c r="X155" s="60"/>
      <c r="Y155" s="27"/>
      <c r="Z155" s="27"/>
      <c r="AA155" s="27"/>
      <c r="AB155" s="27"/>
      <c r="AC155" s="27"/>
      <c r="AD155" s="26"/>
      <c r="AE155" s="9"/>
    </row>
    <row r="156" spans="1:31" ht="27.75" customHeight="1">
      <c r="A156" s="14">
        <v>148</v>
      </c>
      <c r="B156" s="300"/>
      <c r="C156" s="16"/>
      <c r="D156" s="257"/>
      <c r="E156" s="301"/>
      <c r="F156" s="303"/>
      <c r="G156" s="302"/>
      <c r="H156" s="18"/>
      <c r="I156" s="50"/>
      <c r="J156" s="50"/>
      <c r="K156" s="50"/>
      <c r="L156" s="50"/>
      <c r="M156" s="50"/>
      <c r="N156" s="50"/>
      <c r="O156" s="50"/>
      <c r="P156" s="50"/>
      <c r="Q156" s="57"/>
      <c r="R156" s="58"/>
      <c r="S156" s="58"/>
      <c r="T156" s="58"/>
      <c r="U156" s="58"/>
      <c r="V156" s="256"/>
      <c r="W156" s="59"/>
      <c r="X156" s="60"/>
      <c r="Y156" s="27"/>
      <c r="Z156" s="27"/>
      <c r="AA156" s="27"/>
      <c r="AB156" s="27"/>
      <c r="AC156" s="27"/>
      <c r="AD156" s="26"/>
      <c r="AE156" s="9"/>
    </row>
    <row r="157" spans="1:31" ht="27.75" customHeight="1">
      <c r="A157" s="14">
        <v>149</v>
      </c>
      <c r="B157" s="300"/>
      <c r="C157" s="16"/>
      <c r="D157" s="257"/>
      <c r="E157" s="301"/>
      <c r="F157" s="303"/>
      <c r="G157" s="302"/>
      <c r="H157" s="18"/>
      <c r="I157" s="50"/>
      <c r="J157" s="50"/>
      <c r="K157" s="50"/>
      <c r="L157" s="50"/>
      <c r="M157" s="50"/>
      <c r="N157" s="50"/>
      <c r="O157" s="50"/>
      <c r="P157" s="50"/>
      <c r="Q157" s="57"/>
      <c r="R157" s="58"/>
      <c r="S157" s="58"/>
      <c r="T157" s="58"/>
      <c r="U157" s="58"/>
      <c r="V157" s="256"/>
      <c r="W157" s="59"/>
      <c r="X157" s="60"/>
      <c r="Y157" s="27"/>
      <c r="Z157" s="27"/>
      <c r="AA157" s="27"/>
      <c r="AB157" s="27"/>
      <c r="AC157" s="27"/>
      <c r="AD157" s="26"/>
      <c r="AE157" s="9"/>
    </row>
    <row r="158" spans="1:31" ht="27.75" customHeight="1">
      <c r="A158" s="14">
        <v>150</v>
      </c>
      <c r="B158" s="300"/>
      <c r="C158" s="16"/>
      <c r="D158" s="257"/>
      <c r="E158" s="301"/>
      <c r="F158" s="303"/>
      <c r="G158" s="302"/>
      <c r="H158" s="18"/>
      <c r="I158" s="50"/>
      <c r="J158" s="50"/>
      <c r="K158" s="50"/>
      <c r="L158" s="50"/>
      <c r="M158" s="50"/>
      <c r="N158" s="50"/>
      <c r="O158" s="50"/>
      <c r="P158" s="50"/>
      <c r="Q158" s="57"/>
      <c r="R158" s="58"/>
      <c r="S158" s="58"/>
      <c r="T158" s="58"/>
      <c r="U158" s="58"/>
      <c r="V158" s="256"/>
      <c r="W158" s="59"/>
      <c r="X158" s="60"/>
      <c r="Y158" s="27"/>
      <c r="Z158" s="27"/>
      <c r="AA158" s="27"/>
      <c r="AB158" s="27"/>
      <c r="AC158" s="27"/>
      <c r="AD158" s="26"/>
      <c r="AE158" s="9"/>
    </row>
    <row r="159" spans="1:31" ht="27.75" customHeight="1">
      <c r="A159" s="14">
        <v>151</v>
      </c>
      <c r="B159" s="300"/>
      <c r="C159" s="16"/>
      <c r="D159" s="257"/>
      <c r="E159" s="301"/>
      <c r="F159" s="303"/>
      <c r="G159" s="302"/>
      <c r="H159" s="18"/>
      <c r="I159" s="50"/>
      <c r="J159" s="50"/>
      <c r="K159" s="50"/>
      <c r="L159" s="50"/>
      <c r="M159" s="50"/>
      <c r="N159" s="50"/>
      <c r="O159" s="50"/>
      <c r="P159" s="50"/>
      <c r="Q159" s="57"/>
      <c r="R159" s="58"/>
      <c r="S159" s="58"/>
      <c r="T159" s="58"/>
      <c r="U159" s="58"/>
      <c r="V159" s="256"/>
      <c r="W159" s="59"/>
      <c r="X159" s="60"/>
      <c r="Y159" s="27"/>
      <c r="Z159" s="27"/>
      <c r="AA159" s="27"/>
      <c r="AB159" s="27"/>
      <c r="AC159" s="27"/>
      <c r="AD159" s="26"/>
      <c r="AE159" s="9"/>
    </row>
    <row r="160" spans="1:31" ht="27.75" customHeight="1">
      <c r="A160" s="14">
        <v>152</v>
      </c>
      <c r="B160" s="300"/>
      <c r="C160" s="16"/>
      <c r="D160" s="257"/>
      <c r="E160" s="301"/>
      <c r="F160" s="303"/>
      <c r="G160" s="302"/>
      <c r="H160" s="18"/>
      <c r="I160" s="50"/>
      <c r="J160" s="50"/>
      <c r="K160" s="50"/>
      <c r="L160" s="50"/>
      <c r="M160" s="50"/>
      <c r="N160" s="50"/>
      <c r="O160" s="50"/>
      <c r="P160" s="50"/>
      <c r="Q160" s="57"/>
      <c r="R160" s="58"/>
      <c r="S160" s="58"/>
      <c r="T160" s="58"/>
      <c r="U160" s="58"/>
      <c r="V160" s="256"/>
      <c r="W160" s="59"/>
      <c r="X160" s="60"/>
      <c r="Y160" s="27"/>
      <c r="Z160" s="27"/>
      <c r="AA160" s="27"/>
      <c r="AB160" s="27"/>
      <c r="AC160" s="27"/>
      <c r="AD160" s="26"/>
      <c r="AE160" s="9"/>
    </row>
    <row r="161" spans="1:31" ht="27.75" customHeight="1">
      <c r="A161" s="14">
        <v>153</v>
      </c>
      <c r="B161" s="300"/>
      <c r="C161" s="16"/>
      <c r="D161" s="257"/>
      <c r="E161" s="301"/>
      <c r="F161" s="303"/>
      <c r="G161" s="302"/>
      <c r="H161" s="18"/>
      <c r="I161" s="50"/>
      <c r="J161" s="50"/>
      <c r="K161" s="50"/>
      <c r="L161" s="50"/>
      <c r="M161" s="50"/>
      <c r="N161" s="50"/>
      <c r="O161" s="50"/>
      <c r="P161" s="50"/>
      <c r="Q161" s="57"/>
      <c r="R161" s="58"/>
      <c r="S161" s="58"/>
      <c r="T161" s="58"/>
      <c r="U161" s="58"/>
      <c r="V161" s="256"/>
      <c r="W161" s="59"/>
      <c r="X161" s="60"/>
      <c r="Y161" s="27"/>
      <c r="Z161" s="27"/>
      <c r="AA161" s="27"/>
      <c r="AB161" s="27"/>
      <c r="AC161" s="27"/>
      <c r="AD161" s="26"/>
      <c r="AE161" s="9"/>
    </row>
    <row r="162" spans="1:31" ht="27.75" customHeight="1">
      <c r="A162" s="14">
        <v>154</v>
      </c>
      <c r="B162" s="300"/>
      <c r="C162" s="16"/>
      <c r="D162" s="257"/>
      <c r="E162" s="301"/>
      <c r="F162" s="303"/>
      <c r="G162" s="302"/>
      <c r="H162" s="18"/>
      <c r="I162" s="50"/>
      <c r="J162" s="50"/>
      <c r="K162" s="50"/>
      <c r="L162" s="50"/>
      <c r="M162" s="50"/>
      <c r="N162" s="50"/>
      <c r="O162" s="50"/>
      <c r="P162" s="50"/>
      <c r="Q162" s="57"/>
      <c r="R162" s="58"/>
      <c r="S162" s="58"/>
      <c r="T162" s="58"/>
      <c r="U162" s="58"/>
      <c r="V162" s="256"/>
      <c r="W162" s="59"/>
      <c r="X162" s="60"/>
      <c r="Y162" s="27"/>
      <c r="Z162" s="27"/>
      <c r="AA162" s="27"/>
      <c r="AB162" s="27"/>
      <c r="AC162" s="27"/>
      <c r="AD162" s="26"/>
      <c r="AE162" s="9"/>
    </row>
    <row r="163" spans="1:31" ht="27.75" customHeight="1">
      <c r="A163" s="14">
        <v>155</v>
      </c>
      <c r="B163" s="300"/>
      <c r="C163" s="16"/>
      <c r="D163" s="257"/>
      <c r="E163" s="301"/>
      <c r="F163" s="303"/>
      <c r="G163" s="302"/>
      <c r="H163" s="18"/>
      <c r="I163" s="50"/>
      <c r="J163" s="50"/>
      <c r="K163" s="50"/>
      <c r="L163" s="50"/>
      <c r="M163" s="50"/>
      <c r="N163" s="50"/>
      <c r="O163" s="50"/>
      <c r="P163" s="50"/>
      <c r="Q163" s="57"/>
      <c r="R163" s="58"/>
      <c r="S163" s="58"/>
      <c r="T163" s="58"/>
      <c r="U163" s="58"/>
      <c r="V163" s="256"/>
      <c r="W163" s="59"/>
      <c r="X163" s="60"/>
      <c r="Y163" s="27"/>
      <c r="Z163" s="27"/>
      <c r="AA163" s="27"/>
      <c r="AB163" s="27"/>
      <c r="AC163" s="27"/>
      <c r="AD163" s="26"/>
      <c r="AE163" s="9"/>
    </row>
    <row r="164" spans="1:31" ht="27.75" customHeight="1">
      <c r="A164" s="14">
        <v>156</v>
      </c>
      <c r="B164" s="300"/>
      <c r="C164" s="16"/>
      <c r="D164" s="257"/>
      <c r="E164" s="301"/>
      <c r="F164" s="303"/>
      <c r="G164" s="302"/>
      <c r="H164" s="18"/>
      <c r="I164" s="50"/>
      <c r="J164" s="50"/>
      <c r="K164" s="50"/>
      <c r="L164" s="50"/>
      <c r="M164" s="50"/>
      <c r="N164" s="50"/>
      <c r="O164" s="50"/>
      <c r="P164" s="50"/>
      <c r="Q164" s="57"/>
      <c r="R164" s="58"/>
      <c r="S164" s="58"/>
      <c r="T164" s="58"/>
      <c r="U164" s="58"/>
      <c r="V164" s="256"/>
      <c r="W164" s="59"/>
      <c r="X164" s="60"/>
      <c r="Y164" s="27"/>
      <c r="Z164" s="27"/>
      <c r="AA164" s="27"/>
      <c r="AB164" s="27"/>
      <c r="AC164" s="27"/>
      <c r="AD164" s="26"/>
      <c r="AE164" s="9"/>
    </row>
    <row r="165" spans="1:31" ht="27.75" customHeight="1">
      <c r="A165" s="14">
        <v>157</v>
      </c>
      <c r="B165" s="300"/>
      <c r="C165" s="16"/>
      <c r="D165" s="257"/>
      <c r="E165" s="301"/>
      <c r="F165" s="303"/>
      <c r="G165" s="302"/>
      <c r="H165" s="18"/>
      <c r="I165" s="50"/>
      <c r="J165" s="50"/>
      <c r="K165" s="50"/>
      <c r="L165" s="50"/>
      <c r="M165" s="50"/>
      <c r="N165" s="50"/>
      <c r="O165" s="50"/>
      <c r="P165" s="50"/>
      <c r="Q165" s="57"/>
      <c r="R165" s="58"/>
      <c r="S165" s="58"/>
      <c r="T165" s="58"/>
      <c r="U165" s="58"/>
      <c r="V165" s="256"/>
      <c r="W165" s="59"/>
      <c r="X165" s="60"/>
      <c r="Y165" s="27"/>
      <c r="Z165" s="27"/>
      <c r="AA165" s="27"/>
      <c r="AB165" s="27"/>
      <c r="AC165" s="27"/>
      <c r="AD165" s="26"/>
      <c r="AE165" s="9"/>
    </row>
    <row r="166" spans="1:31" ht="27.75" customHeight="1">
      <c r="A166" s="14">
        <v>158</v>
      </c>
      <c r="B166" s="300"/>
      <c r="C166" s="16"/>
      <c r="D166" s="257"/>
      <c r="E166" s="301"/>
      <c r="F166" s="303"/>
      <c r="G166" s="302"/>
      <c r="H166" s="18"/>
      <c r="I166" s="50"/>
      <c r="J166" s="50"/>
      <c r="K166" s="50"/>
      <c r="L166" s="50"/>
      <c r="M166" s="50"/>
      <c r="N166" s="50"/>
      <c r="O166" s="50"/>
      <c r="P166" s="50"/>
      <c r="Q166" s="57"/>
      <c r="R166" s="58"/>
      <c r="S166" s="58"/>
      <c r="T166" s="58"/>
      <c r="U166" s="58"/>
      <c r="V166" s="256"/>
      <c r="W166" s="59"/>
      <c r="X166" s="60"/>
      <c r="Y166" s="27"/>
      <c r="Z166" s="27"/>
      <c r="AA166" s="27"/>
      <c r="AB166" s="27"/>
      <c r="AC166" s="27"/>
      <c r="AD166" s="26"/>
      <c r="AE166" s="9"/>
    </row>
    <row r="167" spans="1:31" ht="27.75" customHeight="1">
      <c r="A167" s="14">
        <v>159</v>
      </c>
      <c r="B167" s="300"/>
      <c r="C167" s="16"/>
      <c r="D167" s="257"/>
      <c r="E167" s="301"/>
      <c r="F167" s="303"/>
      <c r="G167" s="302"/>
      <c r="H167" s="18"/>
      <c r="I167" s="50"/>
      <c r="J167" s="50"/>
      <c r="K167" s="50"/>
      <c r="L167" s="50"/>
      <c r="M167" s="50"/>
      <c r="N167" s="50"/>
      <c r="O167" s="50"/>
      <c r="P167" s="50"/>
      <c r="Q167" s="57"/>
      <c r="R167" s="58"/>
      <c r="S167" s="58"/>
      <c r="T167" s="58"/>
      <c r="U167" s="58"/>
      <c r="V167" s="256"/>
      <c r="W167" s="59"/>
      <c r="X167" s="60"/>
      <c r="Y167" s="27"/>
      <c r="Z167" s="27"/>
      <c r="AA167" s="27"/>
      <c r="AB167" s="27"/>
      <c r="AC167" s="27"/>
      <c r="AD167" s="26"/>
      <c r="AE167" s="9"/>
    </row>
    <row r="168" spans="1:31" ht="27.75" customHeight="1">
      <c r="A168" s="14">
        <v>160</v>
      </c>
      <c r="B168" s="300"/>
      <c r="C168" s="16"/>
      <c r="D168" s="257"/>
      <c r="E168" s="301"/>
      <c r="F168" s="303"/>
      <c r="G168" s="302"/>
      <c r="H168" s="18"/>
      <c r="I168" s="50"/>
      <c r="J168" s="50"/>
      <c r="K168" s="50"/>
      <c r="L168" s="50"/>
      <c r="M168" s="50"/>
      <c r="N168" s="50"/>
      <c r="O168" s="50"/>
      <c r="P168" s="50"/>
      <c r="Q168" s="57"/>
      <c r="R168" s="58"/>
      <c r="S168" s="58"/>
      <c r="T168" s="58"/>
      <c r="U168" s="58"/>
      <c r="V168" s="256"/>
      <c r="W168" s="59"/>
      <c r="X168" s="60"/>
      <c r="Y168" s="27"/>
      <c r="Z168" s="27"/>
      <c r="AA168" s="27"/>
      <c r="AB168" s="27"/>
      <c r="AC168" s="27"/>
      <c r="AD168" s="26"/>
      <c r="AE168" s="9"/>
    </row>
    <row r="169" spans="1:31" ht="27.75" customHeight="1">
      <c r="A169" s="14">
        <v>161</v>
      </c>
      <c r="B169" s="300"/>
      <c r="C169" s="16"/>
      <c r="D169" s="257"/>
      <c r="E169" s="301"/>
      <c r="F169" s="303"/>
      <c r="G169" s="302"/>
      <c r="H169" s="18"/>
      <c r="I169" s="50"/>
      <c r="J169" s="50"/>
      <c r="K169" s="50"/>
      <c r="L169" s="50"/>
      <c r="M169" s="50"/>
      <c r="N169" s="50"/>
      <c r="O169" s="50"/>
      <c r="P169" s="50"/>
      <c r="Q169" s="57"/>
      <c r="R169" s="58"/>
      <c r="S169" s="58"/>
      <c r="T169" s="58"/>
      <c r="U169" s="58"/>
      <c r="V169" s="256"/>
      <c r="W169" s="59"/>
      <c r="X169" s="60"/>
      <c r="Y169" s="27"/>
      <c r="Z169" s="27"/>
      <c r="AA169" s="27"/>
      <c r="AB169" s="27"/>
      <c r="AC169" s="27"/>
      <c r="AD169" s="26"/>
      <c r="AE169" s="9"/>
    </row>
    <row r="170" spans="1:31" ht="27.75" customHeight="1">
      <c r="A170" s="14">
        <v>162</v>
      </c>
      <c r="B170" s="300"/>
      <c r="C170" s="16"/>
      <c r="D170" s="257"/>
      <c r="E170" s="301"/>
      <c r="F170" s="303"/>
      <c r="G170" s="302"/>
      <c r="H170" s="18"/>
      <c r="I170" s="50"/>
      <c r="J170" s="50"/>
      <c r="K170" s="50"/>
      <c r="L170" s="50"/>
      <c r="M170" s="50"/>
      <c r="N170" s="50"/>
      <c r="O170" s="50"/>
      <c r="P170" s="50"/>
      <c r="Q170" s="57"/>
      <c r="R170" s="58"/>
      <c r="S170" s="58"/>
      <c r="T170" s="58"/>
      <c r="U170" s="58"/>
      <c r="V170" s="256"/>
      <c r="W170" s="59"/>
      <c r="X170" s="60"/>
      <c r="Y170" s="27"/>
      <c r="Z170" s="27"/>
      <c r="AA170" s="27"/>
      <c r="AB170" s="27"/>
      <c r="AC170" s="27"/>
      <c r="AD170" s="26"/>
      <c r="AE170" s="9"/>
    </row>
    <row r="171" spans="1:31" ht="27.75" customHeight="1">
      <c r="A171" s="14">
        <v>163</v>
      </c>
      <c r="B171" s="300"/>
      <c r="C171" s="16"/>
      <c r="D171" s="257"/>
      <c r="E171" s="301"/>
      <c r="F171" s="303"/>
      <c r="G171" s="302"/>
      <c r="H171" s="18"/>
      <c r="I171" s="50"/>
      <c r="J171" s="50"/>
      <c r="K171" s="50"/>
      <c r="L171" s="50"/>
      <c r="M171" s="50"/>
      <c r="N171" s="50"/>
      <c r="O171" s="50"/>
      <c r="P171" s="50"/>
      <c r="Q171" s="57"/>
      <c r="R171" s="58"/>
      <c r="S171" s="58"/>
      <c r="T171" s="58"/>
      <c r="U171" s="58"/>
      <c r="V171" s="256"/>
      <c r="W171" s="59"/>
      <c r="X171" s="60"/>
      <c r="Y171" s="27"/>
      <c r="Z171" s="27"/>
      <c r="AA171" s="27"/>
      <c r="AB171" s="27"/>
      <c r="AC171" s="27"/>
      <c r="AD171" s="26"/>
      <c r="AE171" s="9"/>
    </row>
    <row r="172" spans="1:31" ht="27.75" customHeight="1">
      <c r="A172" s="14">
        <v>164</v>
      </c>
      <c r="B172" s="300"/>
      <c r="C172" s="16"/>
      <c r="D172" s="257"/>
      <c r="E172" s="301"/>
      <c r="F172" s="303"/>
      <c r="G172" s="302"/>
      <c r="H172" s="18"/>
      <c r="I172" s="50"/>
      <c r="J172" s="50"/>
      <c r="K172" s="50"/>
      <c r="L172" s="50"/>
      <c r="M172" s="50"/>
      <c r="N172" s="50"/>
      <c r="O172" s="50"/>
      <c r="P172" s="50"/>
      <c r="Q172" s="57"/>
      <c r="R172" s="58"/>
      <c r="S172" s="58"/>
      <c r="T172" s="58"/>
      <c r="U172" s="58"/>
      <c r="V172" s="256"/>
      <c r="W172" s="59"/>
      <c r="X172" s="60"/>
      <c r="Y172" s="27"/>
      <c r="Z172" s="27"/>
      <c r="AA172" s="27"/>
      <c r="AB172" s="27"/>
      <c r="AC172" s="27"/>
      <c r="AD172" s="26"/>
      <c r="AE172" s="9"/>
    </row>
    <row r="173" spans="1:31" ht="27.75" customHeight="1">
      <c r="A173" s="14">
        <v>165</v>
      </c>
      <c r="B173" s="300"/>
      <c r="C173" s="16"/>
      <c r="D173" s="257"/>
      <c r="E173" s="301"/>
      <c r="F173" s="303"/>
      <c r="G173" s="302"/>
      <c r="H173" s="18"/>
      <c r="I173" s="50"/>
      <c r="J173" s="50"/>
      <c r="K173" s="50"/>
      <c r="L173" s="50"/>
      <c r="M173" s="50"/>
      <c r="N173" s="50"/>
      <c r="O173" s="50"/>
      <c r="P173" s="50"/>
      <c r="Q173" s="57"/>
      <c r="R173" s="58"/>
      <c r="S173" s="58"/>
      <c r="T173" s="58"/>
      <c r="U173" s="58"/>
      <c r="V173" s="256"/>
      <c r="W173" s="59"/>
      <c r="X173" s="60"/>
      <c r="Y173" s="27"/>
      <c r="Z173" s="27"/>
      <c r="AA173" s="27"/>
      <c r="AB173" s="27"/>
      <c r="AC173" s="27"/>
      <c r="AD173" s="26"/>
      <c r="AE173" s="9"/>
    </row>
    <row r="174" spans="1:31" ht="27.75" customHeight="1">
      <c r="A174" s="14">
        <v>166</v>
      </c>
      <c r="B174" s="300"/>
      <c r="C174" s="16"/>
      <c r="D174" s="257"/>
      <c r="E174" s="301"/>
      <c r="F174" s="303"/>
      <c r="G174" s="302"/>
      <c r="H174" s="18"/>
      <c r="I174" s="50"/>
      <c r="J174" s="50"/>
      <c r="K174" s="50"/>
      <c r="L174" s="50"/>
      <c r="M174" s="50"/>
      <c r="N174" s="50"/>
      <c r="O174" s="50"/>
      <c r="P174" s="50"/>
      <c r="Q174" s="57"/>
      <c r="R174" s="58"/>
      <c r="S174" s="58"/>
      <c r="T174" s="58"/>
      <c r="U174" s="58"/>
      <c r="V174" s="256"/>
      <c r="W174" s="59"/>
      <c r="X174" s="60"/>
      <c r="Y174" s="27"/>
      <c r="Z174" s="27"/>
      <c r="AA174" s="27"/>
      <c r="AB174" s="27"/>
      <c r="AC174" s="27"/>
      <c r="AD174" s="26"/>
      <c r="AE174" s="9"/>
    </row>
    <row r="175" spans="1:31" ht="27.75" customHeight="1">
      <c r="A175" s="14">
        <v>167</v>
      </c>
      <c r="B175" s="300"/>
      <c r="C175" s="16"/>
      <c r="D175" s="257"/>
      <c r="E175" s="301"/>
      <c r="F175" s="303"/>
      <c r="G175" s="302"/>
      <c r="H175" s="18"/>
      <c r="I175" s="50"/>
      <c r="J175" s="50"/>
      <c r="K175" s="50"/>
      <c r="L175" s="50"/>
      <c r="M175" s="50"/>
      <c r="N175" s="50"/>
      <c r="O175" s="50"/>
      <c r="P175" s="50"/>
      <c r="Q175" s="57"/>
      <c r="R175" s="58"/>
      <c r="S175" s="58"/>
      <c r="T175" s="58"/>
      <c r="U175" s="58"/>
      <c r="V175" s="256"/>
      <c r="W175" s="59"/>
      <c r="X175" s="60"/>
      <c r="Y175" s="27"/>
      <c r="Z175" s="27"/>
      <c r="AA175" s="27"/>
      <c r="AB175" s="27"/>
      <c r="AC175" s="27"/>
      <c r="AD175" s="26"/>
      <c r="AE175" s="9"/>
    </row>
    <row r="176" spans="1:31" ht="27.75" customHeight="1">
      <c r="A176" s="14">
        <v>168</v>
      </c>
      <c r="B176" s="300"/>
      <c r="C176" s="16"/>
      <c r="D176" s="257"/>
      <c r="E176" s="301"/>
      <c r="F176" s="303"/>
      <c r="G176" s="302"/>
      <c r="H176" s="18"/>
      <c r="I176" s="50"/>
      <c r="J176" s="50"/>
      <c r="K176" s="50"/>
      <c r="L176" s="50"/>
      <c r="M176" s="50"/>
      <c r="N176" s="50"/>
      <c r="O176" s="50"/>
      <c r="P176" s="50"/>
      <c r="Q176" s="57"/>
      <c r="R176" s="58"/>
      <c r="S176" s="58"/>
      <c r="T176" s="58"/>
      <c r="U176" s="58"/>
      <c r="V176" s="256"/>
      <c r="W176" s="59"/>
      <c r="X176" s="60"/>
      <c r="Y176" s="27"/>
      <c r="Z176" s="27"/>
      <c r="AA176" s="27"/>
      <c r="AB176" s="27"/>
      <c r="AC176" s="27"/>
      <c r="AD176" s="26"/>
      <c r="AE176" s="9"/>
    </row>
    <row r="177" spans="1:31" ht="27.75" customHeight="1">
      <c r="A177" s="14">
        <v>169</v>
      </c>
      <c r="B177" s="300"/>
      <c r="C177" s="16"/>
      <c r="D177" s="257"/>
      <c r="E177" s="301"/>
      <c r="F177" s="303"/>
      <c r="G177" s="302"/>
      <c r="H177" s="18"/>
      <c r="I177" s="50"/>
      <c r="J177" s="50"/>
      <c r="K177" s="50"/>
      <c r="L177" s="50"/>
      <c r="M177" s="50"/>
      <c r="N177" s="50"/>
      <c r="O177" s="50"/>
      <c r="P177" s="50"/>
      <c r="Q177" s="57"/>
      <c r="R177" s="58"/>
      <c r="S177" s="58"/>
      <c r="T177" s="58"/>
      <c r="U177" s="58"/>
      <c r="V177" s="256"/>
      <c r="W177" s="59"/>
      <c r="X177" s="60"/>
      <c r="Y177" s="27"/>
      <c r="Z177" s="27"/>
      <c r="AA177" s="27"/>
      <c r="AB177" s="27"/>
      <c r="AC177" s="27"/>
      <c r="AD177" s="26"/>
      <c r="AE177" s="9"/>
    </row>
    <row r="178" spans="1:31" ht="27.75" customHeight="1">
      <c r="A178" s="14">
        <v>170</v>
      </c>
      <c r="B178" s="300"/>
      <c r="C178" s="16"/>
      <c r="D178" s="257"/>
      <c r="E178" s="301"/>
      <c r="F178" s="303"/>
      <c r="G178" s="302"/>
      <c r="H178" s="18"/>
      <c r="I178" s="50"/>
      <c r="J178" s="50"/>
      <c r="K178" s="50"/>
      <c r="L178" s="50"/>
      <c r="M178" s="50"/>
      <c r="N178" s="50"/>
      <c r="O178" s="50"/>
      <c r="P178" s="50"/>
      <c r="Q178" s="57"/>
      <c r="R178" s="58"/>
      <c r="S178" s="58"/>
      <c r="T178" s="58"/>
      <c r="U178" s="58"/>
      <c r="V178" s="256"/>
      <c r="W178" s="59"/>
      <c r="X178" s="60"/>
      <c r="Y178" s="27"/>
      <c r="Z178" s="27"/>
      <c r="AA178" s="27"/>
      <c r="AB178" s="27"/>
      <c r="AC178" s="27"/>
      <c r="AD178" s="26"/>
      <c r="AE178" s="9"/>
    </row>
    <row r="179" spans="1:31" ht="27.75" customHeight="1">
      <c r="A179" s="14">
        <v>171</v>
      </c>
      <c r="B179" s="300"/>
      <c r="C179" s="16"/>
      <c r="D179" s="257"/>
      <c r="E179" s="301"/>
      <c r="F179" s="303"/>
      <c r="G179" s="302"/>
      <c r="H179" s="18"/>
      <c r="I179" s="50"/>
      <c r="J179" s="50"/>
      <c r="K179" s="50"/>
      <c r="L179" s="50"/>
      <c r="M179" s="50"/>
      <c r="N179" s="50"/>
      <c r="O179" s="50"/>
      <c r="P179" s="50"/>
      <c r="Q179" s="57"/>
      <c r="R179" s="58"/>
      <c r="S179" s="58"/>
      <c r="T179" s="58"/>
      <c r="U179" s="58"/>
      <c r="V179" s="256"/>
      <c r="W179" s="59"/>
      <c r="X179" s="60"/>
      <c r="Y179" s="27"/>
      <c r="Z179" s="27"/>
      <c r="AA179" s="27"/>
      <c r="AB179" s="27"/>
      <c r="AC179" s="27"/>
      <c r="AD179" s="26"/>
      <c r="AE179" s="9"/>
    </row>
    <row r="180" spans="1:31" ht="27.75" customHeight="1">
      <c r="A180" s="14">
        <v>172</v>
      </c>
      <c r="B180" s="300"/>
      <c r="C180" s="16"/>
      <c r="D180" s="257"/>
      <c r="E180" s="301"/>
      <c r="F180" s="303"/>
      <c r="G180" s="302"/>
      <c r="H180" s="18"/>
      <c r="I180" s="50"/>
      <c r="J180" s="50"/>
      <c r="K180" s="50"/>
      <c r="L180" s="50"/>
      <c r="M180" s="50"/>
      <c r="N180" s="50"/>
      <c r="O180" s="50"/>
      <c r="P180" s="50"/>
      <c r="Q180" s="57"/>
      <c r="R180" s="58"/>
      <c r="S180" s="58"/>
      <c r="T180" s="58"/>
      <c r="U180" s="58"/>
      <c r="V180" s="256"/>
      <c r="W180" s="59"/>
      <c r="X180" s="60"/>
      <c r="Y180" s="27"/>
      <c r="Z180" s="27"/>
      <c r="AA180" s="27"/>
      <c r="AB180" s="27"/>
      <c r="AC180" s="27"/>
      <c r="AD180" s="26"/>
      <c r="AE180" s="9"/>
    </row>
    <row r="181" spans="1:31" ht="27.75" customHeight="1">
      <c r="A181" s="14">
        <v>173</v>
      </c>
      <c r="B181" s="300"/>
      <c r="C181" s="16"/>
      <c r="D181" s="257"/>
      <c r="E181" s="301"/>
      <c r="F181" s="303"/>
      <c r="G181" s="302"/>
      <c r="H181" s="18"/>
      <c r="I181" s="50"/>
      <c r="J181" s="50"/>
      <c r="K181" s="50"/>
      <c r="L181" s="50"/>
      <c r="M181" s="50"/>
      <c r="N181" s="50"/>
      <c r="O181" s="50"/>
      <c r="P181" s="50"/>
      <c r="Q181" s="57"/>
      <c r="R181" s="58"/>
      <c r="S181" s="58"/>
      <c r="T181" s="58"/>
      <c r="U181" s="58"/>
      <c r="V181" s="256"/>
      <c r="W181" s="59"/>
      <c r="X181" s="60"/>
      <c r="Y181" s="27"/>
      <c r="Z181" s="27"/>
      <c r="AA181" s="27"/>
      <c r="AB181" s="27"/>
      <c r="AC181" s="27"/>
      <c r="AD181" s="26"/>
      <c r="AE181" s="9"/>
    </row>
    <row r="182" spans="1:31" ht="27.75" customHeight="1">
      <c r="A182" s="14">
        <v>174</v>
      </c>
      <c r="B182" s="300"/>
      <c r="C182" s="16"/>
      <c r="D182" s="257"/>
      <c r="E182" s="301"/>
      <c r="F182" s="303"/>
      <c r="G182" s="302"/>
      <c r="H182" s="18"/>
      <c r="I182" s="50"/>
      <c r="J182" s="50"/>
      <c r="K182" s="50"/>
      <c r="L182" s="50"/>
      <c r="M182" s="50"/>
      <c r="N182" s="50"/>
      <c r="O182" s="50"/>
      <c r="P182" s="50"/>
      <c r="Q182" s="57"/>
      <c r="R182" s="58"/>
      <c r="S182" s="58"/>
      <c r="T182" s="58"/>
      <c r="U182" s="58"/>
      <c r="V182" s="256"/>
      <c r="W182" s="59"/>
      <c r="X182" s="60"/>
      <c r="Y182" s="27"/>
      <c r="Z182" s="27"/>
      <c r="AA182" s="27"/>
      <c r="AB182" s="27"/>
      <c r="AC182" s="27"/>
      <c r="AD182" s="26"/>
      <c r="AE182" s="9"/>
    </row>
    <row r="183" spans="1:31" ht="27.75" customHeight="1">
      <c r="A183" s="14">
        <v>175</v>
      </c>
      <c r="B183" s="300"/>
      <c r="C183" s="16"/>
      <c r="D183" s="257"/>
      <c r="E183" s="301"/>
      <c r="F183" s="303"/>
      <c r="G183" s="302"/>
      <c r="H183" s="18"/>
      <c r="I183" s="50"/>
      <c r="J183" s="50"/>
      <c r="K183" s="50"/>
      <c r="L183" s="50"/>
      <c r="M183" s="50"/>
      <c r="N183" s="50"/>
      <c r="O183" s="50"/>
      <c r="P183" s="50"/>
      <c r="Q183" s="57"/>
      <c r="R183" s="58"/>
      <c r="S183" s="58"/>
      <c r="T183" s="58"/>
      <c r="U183" s="58"/>
      <c r="V183" s="256"/>
      <c r="W183" s="59"/>
      <c r="X183" s="60"/>
      <c r="Y183" s="27"/>
      <c r="Z183" s="27"/>
      <c r="AA183" s="27"/>
      <c r="AB183" s="27"/>
      <c r="AC183" s="27"/>
      <c r="AD183" s="26"/>
      <c r="AE183" s="9"/>
    </row>
    <row r="184" spans="1:31" ht="27.75" customHeight="1">
      <c r="A184" s="14">
        <v>176</v>
      </c>
      <c r="B184" s="300"/>
      <c r="C184" s="16"/>
      <c r="D184" s="257"/>
      <c r="E184" s="301"/>
      <c r="F184" s="303"/>
      <c r="G184" s="302"/>
      <c r="H184" s="18"/>
      <c r="I184" s="50"/>
      <c r="J184" s="50"/>
      <c r="K184" s="50"/>
      <c r="L184" s="50"/>
      <c r="M184" s="50"/>
      <c r="N184" s="50"/>
      <c r="O184" s="50"/>
      <c r="P184" s="50"/>
      <c r="Q184" s="57"/>
      <c r="R184" s="58"/>
      <c r="S184" s="58"/>
      <c r="T184" s="58"/>
      <c r="U184" s="58"/>
      <c r="V184" s="256"/>
      <c r="W184" s="59"/>
      <c r="X184" s="60"/>
      <c r="Y184" s="27"/>
      <c r="Z184" s="27"/>
      <c r="AA184" s="27"/>
      <c r="AB184" s="27"/>
      <c r="AC184" s="27"/>
      <c r="AD184" s="26"/>
      <c r="AE184" s="9"/>
    </row>
    <row r="185" spans="1:31" ht="27.75" customHeight="1">
      <c r="A185" s="14">
        <v>177</v>
      </c>
      <c r="B185" s="300"/>
      <c r="C185" s="16"/>
      <c r="D185" s="257"/>
      <c r="E185" s="301"/>
      <c r="F185" s="303"/>
      <c r="G185" s="302"/>
      <c r="H185" s="18"/>
      <c r="I185" s="50"/>
      <c r="J185" s="50"/>
      <c r="K185" s="50"/>
      <c r="L185" s="50"/>
      <c r="M185" s="50"/>
      <c r="N185" s="50"/>
      <c r="O185" s="50"/>
      <c r="P185" s="50"/>
      <c r="Q185" s="57"/>
      <c r="R185" s="58"/>
      <c r="S185" s="58"/>
      <c r="T185" s="58"/>
      <c r="U185" s="58"/>
      <c r="V185" s="256"/>
      <c r="W185" s="59"/>
      <c r="X185" s="60"/>
      <c r="Y185" s="27"/>
      <c r="Z185" s="27"/>
      <c r="AA185" s="27"/>
      <c r="AB185" s="27"/>
      <c r="AC185" s="27"/>
      <c r="AD185" s="26"/>
      <c r="AE185" s="9"/>
    </row>
    <row r="186" spans="1:31" ht="27.75" customHeight="1">
      <c r="A186" s="14">
        <v>178</v>
      </c>
      <c r="B186" s="300"/>
      <c r="C186" s="16"/>
      <c r="D186" s="257"/>
      <c r="E186" s="301"/>
      <c r="F186" s="303"/>
      <c r="G186" s="302"/>
      <c r="H186" s="18"/>
      <c r="I186" s="50"/>
      <c r="J186" s="50"/>
      <c r="K186" s="50"/>
      <c r="L186" s="50"/>
      <c r="M186" s="50"/>
      <c r="N186" s="50"/>
      <c r="O186" s="50"/>
      <c r="P186" s="50"/>
      <c r="Q186" s="57"/>
      <c r="R186" s="58"/>
      <c r="S186" s="58"/>
      <c r="T186" s="58"/>
      <c r="U186" s="58"/>
      <c r="V186" s="256"/>
      <c r="W186" s="59"/>
      <c r="X186" s="60"/>
      <c r="Y186" s="27"/>
      <c r="Z186" s="27"/>
      <c r="AA186" s="27"/>
      <c r="AB186" s="27"/>
      <c r="AC186" s="27"/>
      <c r="AD186" s="26"/>
      <c r="AE186" s="9"/>
    </row>
    <row r="187" spans="1:31" ht="27.75" customHeight="1">
      <c r="A187" s="14">
        <v>179</v>
      </c>
      <c r="B187" s="300"/>
      <c r="C187" s="16"/>
      <c r="D187" s="257"/>
      <c r="E187" s="301"/>
      <c r="F187" s="303"/>
      <c r="G187" s="302"/>
      <c r="H187" s="18"/>
      <c r="I187" s="50"/>
      <c r="J187" s="50"/>
      <c r="K187" s="50"/>
      <c r="L187" s="50"/>
      <c r="M187" s="50"/>
      <c r="N187" s="50"/>
      <c r="O187" s="50"/>
      <c r="P187" s="50"/>
      <c r="Q187" s="57"/>
      <c r="R187" s="58"/>
      <c r="S187" s="58"/>
      <c r="T187" s="58"/>
      <c r="U187" s="58"/>
      <c r="V187" s="256"/>
      <c r="W187" s="59"/>
      <c r="X187" s="60"/>
      <c r="Y187" s="27"/>
      <c r="Z187" s="27"/>
      <c r="AA187" s="27"/>
      <c r="AB187" s="27"/>
      <c r="AC187" s="27"/>
      <c r="AD187" s="26"/>
      <c r="AE187" s="9"/>
    </row>
    <row r="188" spans="1:31" ht="27.75" customHeight="1">
      <c r="A188" s="14">
        <v>180</v>
      </c>
      <c r="B188" s="300"/>
      <c r="C188" s="16"/>
      <c r="D188" s="257"/>
      <c r="E188" s="301"/>
      <c r="F188" s="303"/>
      <c r="G188" s="302"/>
      <c r="H188" s="18"/>
      <c r="I188" s="50"/>
      <c r="J188" s="50"/>
      <c r="K188" s="50"/>
      <c r="L188" s="50"/>
      <c r="M188" s="50"/>
      <c r="N188" s="50"/>
      <c r="O188" s="50"/>
      <c r="P188" s="50"/>
      <c r="Q188" s="57"/>
      <c r="R188" s="58"/>
      <c r="S188" s="58"/>
      <c r="T188" s="58"/>
      <c r="U188" s="58"/>
      <c r="V188" s="256"/>
      <c r="W188" s="59"/>
      <c r="X188" s="60"/>
      <c r="Y188" s="27"/>
      <c r="Z188" s="27"/>
      <c r="AA188" s="27"/>
      <c r="AB188" s="27"/>
      <c r="AC188" s="27"/>
      <c r="AD188" s="26"/>
      <c r="AE188" s="9"/>
    </row>
    <row r="189" spans="1:31" ht="27.75" customHeight="1">
      <c r="A189" s="14">
        <v>181</v>
      </c>
      <c r="B189" s="300"/>
      <c r="C189" s="16"/>
      <c r="D189" s="257"/>
      <c r="E189" s="301"/>
      <c r="F189" s="303"/>
      <c r="G189" s="302"/>
      <c r="H189" s="18"/>
      <c r="I189" s="50"/>
      <c r="J189" s="50"/>
      <c r="K189" s="50"/>
      <c r="L189" s="50"/>
      <c r="M189" s="50"/>
      <c r="N189" s="50"/>
      <c r="O189" s="50"/>
      <c r="P189" s="50"/>
      <c r="Q189" s="57"/>
      <c r="R189" s="58"/>
      <c r="S189" s="58"/>
      <c r="T189" s="58"/>
      <c r="U189" s="58"/>
      <c r="V189" s="256"/>
      <c r="W189" s="59"/>
      <c r="X189" s="60"/>
      <c r="Y189" s="27"/>
      <c r="Z189" s="27"/>
      <c r="AA189" s="27"/>
      <c r="AB189" s="27"/>
      <c r="AC189" s="27"/>
      <c r="AD189" s="26"/>
      <c r="AE189" s="9"/>
    </row>
    <row r="190" spans="1:31" ht="27.75" customHeight="1">
      <c r="A190" s="14">
        <v>182</v>
      </c>
      <c r="B190" s="300"/>
      <c r="C190" s="16"/>
      <c r="D190" s="257"/>
      <c r="E190" s="301"/>
      <c r="F190" s="303"/>
      <c r="G190" s="302"/>
      <c r="H190" s="18"/>
      <c r="I190" s="50"/>
      <c r="J190" s="50"/>
      <c r="K190" s="50"/>
      <c r="L190" s="50"/>
      <c r="M190" s="50"/>
      <c r="N190" s="50"/>
      <c r="O190" s="50"/>
      <c r="P190" s="50"/>
      <c r="Q190" s="57"/>
      <c r="R190" s="58"/>
      <c r="S190" s="58"/>
      <c r="T190" s="58"/>
      <c r="U190" s="58"/>
      <c r="V190" s="256"/>
      <c r="W190" s="59"/>
      <c r="X190" s="60"/>
      <c r="Y190" s="27"/>
      <c r="Z190" s="27"/>
      <c r="AA190" s="27"/>
      <c r="AB190" s="27"/>
      <c r="AC190" s="27"/>
      <c r="AD190" s="26"/>
      <c r="AE190" s="9"/>
    </row>
    <row r="191" spans="1:31" ht="27.75" customHeight="1">
      <c r="A191" s="14">
        <v>183</v>
      </c>
      <c r="B191" s="300"/>
      <c r="C191" s="16"/>
      <c r="D191" s="257"/>
      <c r="E191" s="301"/>
      <c r="F191" s="303"/>
      <c r="G191" s="302"/>
      <c r="H191" s="18"/>
      <c r="I191" s="50"/>
      <c r="J191" s="50"/>
      <c r="K191" s="50"/>
      <c r="L191" s="50"/>
      <c r="M191" s="50"/>
      <c r="N191" s="50"/>
      <c r="O191" s="50"/>
      <c r="P191" s="50"/>
      <c r="Q191" s="57"/>
      <c r="R191" s="58"/>
      <c r="S191" s="58"/>
      <c r="T191" s="58"/>
      <c r="U191" s="58"/>
      <c r="V191" s="256"/>
      <c r="W191" s="59"/>
      <c r="X191" s="60"/>
      <c r="Y191" s="27"/>
      <c r="Z191" s="27"/>
      <c r="AA191" s="27"/>
      <c r="AB191" s="27"/>
      <c r="AC191" s="27"/>
      <c r="AD191" s="26"/>
      <c r="AE191" s="9"/>
    </row>
    <row r="192" spans="1:31" ht="27.75" customHeight="1">
      <c r="A192" s="14">
        <v>184</v>
      </c>
      <c r="B192" s="300"/>
      <c r="C192" s="16"/>
      <c r="D192" s="257"/>
      <c r="E192" s="301"/>
      <c r="F192" s="303"/>
      <c r="G192" s="302"/>
      <c r="H192" s="18"/>
      <c r="I192" s="50"/>
      <c r="J192" s="50"/>
      <c r="K192" s="50"/>
      <c r="L192" s="50"/>
      <c r="M192" s="50"/>
      <c r="N192" s="50"/>
      <c r="O192" s="50"/>
      <c r="P192" s="50"/>
      <c r="Q192" s="57"/>
      <c r="R192" s="58"/>
      <c r="S192" s="58"/>
      <c r="T192" s="58"/>
      <c r="U192" s="58"/>
      <c r="V192" s="256"/>
      <c r="W192" s="59"/>
      <c r="X192" s="60"/>
      <c r="Y192" s="27"/>
      <c r="Z192" s="27"/>
      <c r="AA192" s="27"/>
      <c r="AB192" s="27"/>
      <c r="AC192" s="27"/>
      <c r="AD192" s="26"/>
      <c r="AE192" s="9"/>
    </row>
    <row r="193" spans="1:31" ht="27.75" customHeight="1">
      <c r="A193" s="14">
        <v>185</v>
      </c>
      <c r="B193" s="300"/>
      <c r="C193" s="16"/>
      <c r="D193" s="257"/>
      <c r="E193" s="301"/>
      <c r="F193" s="303"/>
      <c r="G193" s="302"/>
      <c r="H193" s="18"/>
      <c r="I193" s="50"/>
      <c r="J193" s="50"/>
      <c r="K193" s="50"/>
      <c r="L193" s="50"/>
      <c r="M193" s="50"/>
      <c r="N193" s="50"/>
      <c r="O193" s="50"/>
      <c r="P193" s="50"/>
      <c r="Q193" s="57"/>
      <c r="R193" s="58"/>
      <c r="S193" s="58"/>
      <c r="T193" s="58"/>
      <c r="U193" s="58"/>
      <c r="V193" s="256"/>
      <c r="W193" s="59"/>
      <c r="X193" s="60"/>
      <c r="Y193" s="27"/>
      <c r="Z193" s="27"/>
      <c r="AA193" s="27"/>
      <c r="AB193" s="27"/>
      <c r="AC193" s="27"/>
      <c r="AD193" s="26"/>
      <c r="AE193" s="9"/>
    </row>
    <row r="194" spans="1:31" ht="27.75" customHeight="1">
      <c r="A194" s="14">
        <v>186</v>
      </c>
      <c r="B194" s="300"/>
      <c r="C194" s="16"/>
      <c r="D194" s="257"/>
      <c r="E194" s="301"/>
      <c r="F194" s="303"/>
      <c r="G194" s="302"/>
      <c r="H194" s="18"/>
      <c r="I194" s="50"/>
      <c r="J194" s="50"/>
      <c r="K194" s="50"/>
      <c r="L194" s="50"/>
      <c r="M194" s="50"/>
      <c r="N194" s="50"/>
      <c r="O194" s="50"/>
      <c r="P194" s="50"/>
      <c r="Q194" s="57"/>
      <c r="R194" s="58"/>
      <c r="S194" s="58"/>
      <c r="T194" s="58"/>
      <c r="U194" s="58"/>
      <c r="V194" s="256"/>
      <c r="W194" s="59"/>
      <c r="X194" s="60"/>
      <c r="Y194" s="27"/>
      <c r="Z194" s="27"/>
      <c r="AA194" s="27"/>
      <c r="AB194" s="27"/>
      <c r="AC194" s="27"/>
      <c r="AD194" s="26"/>
      <c r="AE194" s="9"/>
    </row>
    <row r="195" spans="1:31" ht="27.75" customHeight="1">
      <c r="A195" s="14">
        <v>187</v>
      </c>
      <c r="B195" s="300"/>
      <c r="C195" s="16"/>
      <c r="D195" s="257"/>
      <c r="E195" s="301"/>
      <c r="F195" s="303"/>
      <c r="G195" s="302"/>
      <c r="H195" s="18"/>
      <c r="I195" s="50"/>
      <c r="J195" s="50"/>
      <c r="K195" s="50"/>
      <c r="L195" s="50"/>
      <c r="M195" s="50"/>
      <c r="N195" s="50"/>
      <c r="O195" s="50"/>
      <c r="P195" s="50"/>
      <c r="Q195" s="57"/>
      <c r="R195" s="58"/>
      <c r="S195" s="58"/>
      <c r="T195" s="58"/>
      <c r="U195" s="58"/>
      <c r="V195" s="256"/>
      <c r="W195" s="59"/>
      <c r="X195" s="60"/>
      <c r="Y195" s="27"/>
      <c r="Z195" s="27"/>
      <c r="AA195" s="27"/>
      <c r="AB195" s="27"/>
      <c r="AC195" s="27"/>
      <c r="AD195" s="26"/>
      <c r="AE195" s="9"/>
    </row>
    <row r="196" spans="1:31" ht="27.75" customHeight="1">
      <c r="A196" s="14">
        <v>188</v>
      </c>
      <c r="B196" s="300"/>
      <c r="C196" s="16"/>
      <c r="D196" s="257"/>
      <c r="E196" s="301"/>
      <c r="F196" s="303"/>
      <c r="G196" s="302"/>
      <c r="H196" s="18"/>
      <c r="I196" s="50"/>
      <c r="J196" s="50"/>
      <c r="K196" s="50"/>
      <c r="L196" s="50"/>
      <c r="M196" s="50"/>
      <c r="N196" s="50"/>
      <c r="O196" s="50"/>
      <c r="P196" s="50"/>
      <c r="Q196" s="57"/>
      <c r="R196" s="58"/>
      <c r="S196" s="58"/>
      <c r="T196" s="58"/>
      <c r="U196" s="58"/>
      <c r="V196" s="256"/>
      <c r="W196" s="59"/>
      <c r="X196" s="60"/>
      <c r="Y196" s="27"/>
      <c r="Z196" s="27"/>
      <c r="AA196" s="27"/>
      <c r="AB196" s="27"/>
      <c r="AC196" s="27"/>
      <c r="AD196" s="26"/>
      <c r="AE196" s="9"/>
    </row>
    <row r="197" spans="1:31" ht="27.75" customHeight="1">
      <c r="A197" s="14">
        <v>189</v>
      </c>
      <c r="B197" s="300"/>
      <c r="C197" s="16"/>
      <c r="D197" s="257"/>
      <c r="E197" s="301"/>
      <c r="F197" s="303"/>
      <c r="G197" s="302"/>
      <c r="H197" s="18"/>
      <c r="I197" s="50"/>
      <c r="J197" s="50"/>
      <c r="K197" s="50"/>
      <c r="L197" s="50"/>
      <c r="M197" s="50"/>
      <c r="N197" s="50"/>
      <c r="O197" s="50"/>
      <c r="P197" s="50"/>
      <c r="Q197" s="57"/>
      <c r="R197" s="58"/>
      <c r="S197" s="58"/>
      <c r="T197" s="58"/>
      <c r="U197" s="58"/>
      <c r="V197" s="256"/>
      <c r="W197" s="59"/>
      <c r="X197" s="60"/>
      <c r="Y197" s="27"/>
      <c r="Z197" s="27"/>
      <c r="AA197" s="27"/>
      <c r="AB197" s="27"/>
      <c r="AC197" s="27"/>
      <c r="AD197" s="26"/>
      <c r="AE197" s="9"/>
    </row>
    <row r="198" spans="1:31" ht="27.75" customHeight="1">
      <c r="A198" s="14">
        <v>190</v>
      </c>
      <c r="B198" s="300"/>
      <c r="C198" s="16"/>
      <c r="D198" s="257"/>
      <c r="E198" s="301"/>
      <c r="F198" s="303"/>
      <c r="G198" s="302"/>
      <c r="H198" s="18"/>
      <c r="I198" s="50"/>
      <c r="J198" s="50"/>
      <c r="K198" s="50"/>
      <c r="L198" s="50"/>
      <c r="M198" s="50"/>
      <c r="N198" s="50"/>
      <c r="O198" s="50"/>
      <c r="P198" s="50"/>
      <c r="Q198" s="57"/>
      <c r="R198" s="58"/>
      <c r="S198" s="58"/>
      <c r="T198" s="58"/>
      <c r="U198" s="58"/>
      <c r="V198" s="256"/>
      <c r="W198" s="59"/>
      <c r="X198" s="60"/>
      <c r="Y198" s="27"/>
      <c r="Z198" s="27"/>
      <c r="AA198" s="27"/>
      <c r="AB198" s="27"/>
      <c r="AC198" s="27"/>
      <c r="AD198" s="26"/>
      <c r="AE198" s="9"/>
    </row>
    <row r="199" spans="1:31" ht="27.75" customHeight="1">
      <c r="A199" s="14">
        <v>191</v>
      </c>
      <c r="B199" s="300"/>
      <c r="C199" s="16"/>
      <c r="D199" s="257"/>
      <c r="E199" s="301"/>
      <c r="F199" s="303"/>
      <c r="G199" s="302"/>
      <c r="H199" s="18"/>
      <c r="I199" s="50"/>
      <c r="J199" s="50"/>
      <c r="K199" s="50"/>
      <c r="L199" s="50"/>
      <c r="M199" s="50"/>
      <c r="N199" s="50"/>
      <c r="O199" s="50"/>
      <c r="P199" s="50"/>
      <c r="Q199" s="57"/>
      <c r="R199" s="58"/>
      <c r="S199" s="58"/>
      <c r="T199" s="58"/>
      <c r="U199" s="58"/>
      <c r="V199" s="256"/>
      <c r="W199" s="59"/>
      <c r="X199" s="60"/>
      <c r="Y199" s="27"/>
      <c r="Z199" s="27"/>
      <c r="AA199" s="27"/>
      <c r="AB199" s="27"/>
      <c r="AC199" s="27"/>
      <c r="AD199" s="26"/>
      <c r="AE199" s="9"/>
    </row>
    <row r="200" spans="1:31" ht="27.75" customHeight="1">
      <c r="A200" s="14">
        <v>192</v>
      </c>
      <c r="B200" s="300"/>
      <c r="C200" s="16"/>
      <c r="D200" s="257"/>
      <c r="E200" s="301"/>
      <c r="F200" s="303"/>
      <c r="G200" s="302"/>
      <c r="H200" s="18"/>
      <c r="I200" s="50"/>
      <c r="J200" s="50"/>
      <c r="K200" s="50"/>
      <c r="L200" s="50"/>
      <c r="M200" s="50"/>
      <c r="N200" s="50"/>
      <c r="O200" s="50"/>
      <c r="P200" s="50"/>
      <c r="Q200" s="57"/>
      <c r="R200" s="58"/>
      <c r="S200" s="58"/>
      <c r="T200" s="58"/>
      <c r="U200" s="58"/>
      <c r="V200" s="256"/>
      <c r="W200" s="59"/>
      <c r="X200" s="60"/>
      <c r="Y200" s="27"/>
      <c r="Z200" s="27"/>
      <c r="AA200" s="27"/>
      <c r="AB200" s="27"/>
      <c r="AC200" s="27"/>
      <c r="AD200" s="26"/>
      <c r="AE200" s="9"/>
    </row>
    <row r="201" spans="1:31" ht="27.75" customHeight="1">
      <c r="A201" s="14">
        <v>193</v>
      </c>
      <c r="B201" s="300"/>
      <c r="C201" s="16"/>
      <c r="D201" s="257"/>
      <c r="E201" s="301"/>
      <c r="F201" s="303"/>
      <c r="G201" s="302"/>
      <c r="H201" s="18"/>
      <c r="I201" s="50"/>
      <c r="J201" s="50"/>
      <c r="K201" s="50"/>
      <c r="L201" s="50"/>
      <c r="M201" s="50"/>
      <c r="N201" s="50"/>
      <c r="O201" s="50"/>
      <c r="P201" s="50"/>
      <c r="Q201" s="57"/>
      <c r="R201" s="58"/>
      <c r="S201" s="58"/>
      <c r="T201" s="58"/>
      <c r="U201" s="58"/>
      <c r="V201" s="256"/>
      <c r="W201" s="59"/>
      <c r="X201" s="60"/>
      <c r="Y201" s="27"/>
      <c r="Z201" s="27"/>
      <c r="AA201" s="27"/>
      <c r="AB201" s="27"/>
      <c r="AC201" s="27"/>
      <c r="AD201" s="26"/>
      <c r="AE201" s="9"/>
    </row>
    <row r="202" spans="1:31" ht="27.75" customHeight="1">
      <c r="A202" s="14">
        <v>194</v>
      </c>
      <c r="B202" s="300"/>
      <c r="C202" s="16"/>
      <c r="D202" s="257"/>
      <c r="E202" s="301"/>
      <c r="F202" s="303"/>
      <c r="G202" s="302"/>
      <c r="H202" s="18"/>
      <c r="I202" s="50"/>
      <c r="J202" s="50"/>
      <c r="K202" s="50"/>
      <c r="L202" s="50"/>
      <c r="M202" s="50"/>
      <c r="N202" s="50"/>
      <c r="O202" s="50"/>
      <c r="P202" s="50"/>
      <c r="Q202" s="57"/>
      <c r="R202" s="58"/>
      <c r="S202" s="58"/>
      <c r="T202" s="58"/>
      <c r="U202" s="58"/>
      <c r="V202" s="256"/>
      <c r="W202" s="59"/>
      <c r="X202" s="60"/>
      <c r="Y202" s="27"/>
      <c r="Z202" s="27"/>
      <c r="AA202" s="27"/>
      <c r="AB202" s="27"/>
      <c r="AC202" s="27"/>
      <c r="AD202" s="26"/>
      <c r="AE202" s="9"/>
    </row>
    <row r="203" spans="1:31" ht="27.75" customHeight="1">
      <c r="A203" s="14">
        <v>195</v>
      </c>
      <c r="B203" s="300"/>
      <c r="C203" s="16"/>
      <c r="D203" s="257"/>
      <c r="E203" s="301"/>
      <c r="F203" s="303"/>
      <c r="G203" s="302"/>
      <c r="H203" s="18"/>
      <c r="I203" s="50"/>
      <c r="J203" s="50"/>
      <c r="K203" s="50"/>
      <c r="L203" s="50"/>
      <c r="M203" s="50"/>
      <c r="N203" s="50"/>
      <c r="O203" s="50"/>
      <c r="P203" s="50"/>
      <c r="Q203" s="57"/>
      <c r="R203" s="58"/>
      <c r="S203" s="58"/>
      <c r="T203" s="58"/>
      <c r="U203" s="58"/>
      <c r="V203" s="256"/>
      <c r="W203" s="59"/>
      <c r="X203" s="60"/>
      <c r="Y203" s="27"/>
      <c r="Z203" s="27"/>
      <c r="AA203" s="27"/>
      <c r="AB203" s="27"/>
      <c r="AC203" s="27"/>
      <c r="AD203" s="26"/>
      <c r="AE203" s="9"/>
    </row>
    <row r="204" spans="1:31" ht="27.75" customHeight="1">
      <c r="A204" s="14">
        <v>196</v>
      </c>
      <c r="B204" s="300"/>
      <c r="C204" s="16"/>
      <c r="D204" s="257"/>
      <c r="E204" s="301"/>
      <c r="F204" s="303"/>
      <c r="G204" s="302"/>
      <c r="H204" s="18"/>
      <c r="I204" s="50"/>
      <c r="J204" s="50"/>
      <c r="K204" s="50"/>
      <c r="L204" s="50"/>
      <c r="M204" s="50"/>
      <c r="N204" s="50"/>
      <c r="O204" s="50"/>
      <c r="P204" s="50"/>
      <c r="Q204" s="57"/>
      <c r="R204" s="58"/>
      <c r="S204" s="58"/>
      <c r="T204" s="58"/>
      <c r="U204" s="58"/>
      <c r="V204" s="256"/>
      <c r="W204" s="59"/>
      <c r="X204" s="60"/>
      <c r="Y204" s="27"/>
      <c r="Z204" s="27"/>
      <c r="AA204" s="27"/>
      <c r="AB204" s="27"/>
      <c r="AC204" s="27"/>
      <c r="AD204" s="26"/>
      <c r="AE204" s="9"/>
    </row>
    <row r="205" spans="1:31" ht="27.75" customHeight="1">
      <c r="A205" s="14">
        <v>197</v>
      </c>
      <c r="B205" s="300"/>
      <c r="C205" s="16"/>
      <c r="D205" s="257"/>
      <c r="E205" s="301"/>
      <c r="F205" s="303"/>
      <c r="G205" s="302"/>
      <c r="H205" s="18"/>
      <c r="I205" s="50"/>
      <c r="J205" s="50"/>
      <c r="K205" s="50"/>
      <c r="L205" s="50"/>
      <c r="M205" s="50"/>
      <c r="N205" s="50"/>
      <c r="O205" s="50"/>
      <c r="P205" s="50"/>
      <c r="Q205" s="57"/>
      <c r="R205" s="58"/>
      <c r="S205" s="58"/>
      <c r="T205" s="58"/>
      <c r="U205" s="58"/>
      <c r="V205" s="256"/>
      <c r="W205" s="59"/>
      <c r="X205" s="60"/>
      <c r="Y205" s="27"/>
      <c r="Z205" s="27"/>
      <c r="AA205" s="27"/>
      <c r="AB205" s="27"/>
      <c r="AC205" s="27"/>
      <c r="AD205" s="26"/>
      <c r="AE205" s="9"/>
    </row>
    <row r="206" spans="1:31" ht="27.75" customHeight="1">
      <c r="A206" s="14">
        <v>198</v>
      </c>
      <c r="B206" s="300"/>
      <c r="C206" s="16"/>
      <c r="D206" s="257"/>
      <c r="E206" s="301"/>
      <c r="F206" s="303"/>
      <c r="G206" s="302"/>
      <c r="H206" s="18"/>
      <c r="I206" s="50"/>
      <c r="J206" s="50"/>
      <c r="K206" s="50"/>
      <c r="L206" s="50"/>
      <c r="M206" s="50"/>
      <c r="N206" s="50"/>
      <c r="O206" s="50"/>
      <c r="P206" s="50"/>
      <c r="Q206" s="57"/>
      <c r="R206" s="58"/>
      <c r="S206" s="58"/>
      <c r="T206" s="58"/>
      <c r="U206" s="58"/>
      <c r="V206" s="256"/>
      <c r="W206" s="59"/>
      <c r="X206" s="60"/>
      <c r="Y206" s="27"/>
      <c r="Z206" s="27"/>
      <c r="AA206" s="27"/>
      <c r="AB206" s="27"/>
      <c r="AC206" s="27"/>
      <c r="AD206" s="26"/>
      <c r="AE206" s="9"/>
    </row>
    <row r="207" spans="1:31" ht="27.75" customHeight="1">
      <c r="A207" s="14">
        <v>199</v>
      </c>
      <c r="B207" s="300"/>
      <c r="C207" s="16"/>
      <c r="D207" s="257"/>
      <c r="E207" s="301"/>
      <c r="F207" s="303"/>
      <c r="G207" s="302"/>
      <c r="H207" s="18"/>
      <c r="I207" s="50"/>
      <c r="J207" s="50"/>
      <c r="K207" s="50"/>
      <c r="L207" s="50"/>
      <c r="M207" s="50"/>
      <c r="N207" s="50"/>
      <c r="O207" s="50"/>
      <c r="P207" s="50"/>
      <c r="Q207" s="57"/>
      <c r="R207" s="58"/>
      <c r="S207" s="58"/>
      <c r="T207" s="58"/>
      <c r="U207" s="58"/>
      <c r="V207" s="256"/>
      <c r="W207" s="59"/>
      <c r="X207" s="60"/>
      <c r="Y207" s="27"/>
      <c r="Z207" s="27"/>
      <c r="AA207" s="27"/>
      <c r="AB207" s="27"/>
      <c r="AC207" s="27"/>
      <c r="AD207" s="26"/>
      <c r="AE207" s="9"/>
    </row>
    <row r="208" spans="1:31" ht="27.75" customHeight="1">
      <c r="A208" s="14">
        <v>200</v>
      </c>
      <c r="B208" s="300"/>
      <c r="C208" s="16"/>
      <c r="D208" s="257"/>
      <c r="E208" s="301"/>
      <c r="F208" s="303"/>
      <c r="G208" s="302"/>
      <c r="H208" s="18"/>
      <c r="I208" s="50"/>
      <c r="J208" s="50"/>
      <c r="K208" s="50"/>
      <c r="L208" s="50"/>
      <c r="M208" s="50"/>
      <c r="N208" s="50"/>
      <c r="O208" s="50"/>
      <c r="P208" s="50"/>
      <c r="Q208" s="57"/>
      <c r="R208" s="58"/>
      <c r="S208" s="58"/>
      <c r="T208" s="58"/>
      <c r="U208" s="58"/>
      <c r="V208" s="256"/>
      <c r="W208" s="59"/>
      <c r="X208" s="60"/>
      <c r="Y208" s="27"/>
      <c r="Z208" s="27"/>
      <c r="AA208" s="27"/>
      <c r="AB208" s="27"/>
      <c r="AC208" s="27"/>
      <c r="AD208" s="26"/>
      <c r="AE208" s="9"/>
    </row>
    <row r="209" spans="1:31" ht="27.75" customHeight="1">
      <c r="A209" s="14">
        <v>201</v>
      </c>
      <c r="B209" s="300"/>
      <c r="C209" s="16"/>
      <c r="D209" s="257"/>
      <c r="E209" s="301"/>
      <c r="F209" s="303"/>
      <c r="G209" s="302"/>
      <c r="H209" s="18"/>
      <c r="I209" s="50"/>
      <c r="J209" s="50"/>
      <c r="K209" s="50"/>
      <c r="L209" s="50"/>
      <c r="M209" s="50"/>
      <c r="N209" s="50"/>
      <c r="O209" s="50"/>
      <c r="P209" s="50"/>
      <c r="Q209" s="57"/>
      <c r="R209" s="58"/>
      <c r="S209" s="58"/>
      <c r="T209" s="58"/>
      <c r="U209" s="58"/>
      <c r="V209" s="256"/>
      <c r="W209" s="59"/>
      <c r="X209" s="60"/>
      <c r="Y209" s="27"/>
      <c r="Z209" s="27"/>
      <c r="AA209" s="27"/>
      <c r="AB209" s="27"/>
      <c r="AC209" s="27"/>
      <c r="AD209" s="26"/>
      <c r="AE209" s="9"/>
    </row>
    <row r="210" spans="1:31" ht="27.75" customHeight="1">
      <c r="A210" s="14">
        <v>202</v>
      </c>
      <c r="B210" s="300"/>
      <c r="C210" s="16"/>
      <c r="D210" s="257"/>
      <c r="E210" s="301"/>
      <c r="F210" s="303"/>
      <c r="G210" s="302"/>
      <c r="H210" s="18"/>
      <c r="I210" s="50"/>
      <c r="J210" s="50"/>
      <c r="K210" s="50"/>
      <c r="L210" s="50"/>
      <c r="M210" s="50"/>
      <c r="N210" s="50"/>
      <c r="O210" s="50"/>
      <c r="P210" s="50"/>
      <c r="Q210" s="57"/>
      <c r="R210" s="58"/>
      <c r="S210" s="58"/>
      <c r="T210" s="58"/>
      <c r="U210" s="58"/>
      <c r="V210" s="256"/>
      <c r="W210" s="59"/>
      <c r="X210" s="60"/>
      <c r="Y210" s="27"/>
      <c r="Z210" s="27"/>
      <c r="AA210" s="27"/>
      <c r="AB210" s="27"/>
      <c r="AC210" s="27"/>
      <c r="AD210" s="26"/>
      <c r="AE210" s="9"/>
    </row>
    <row r="211" spans="1:31" ht="27.75" customHeight="1">
      <c r="A211" s="14">
        <v>203</v>
      </c>
      <c r="B211" s="300"/>
      <c r="C211" s="16"/>
      <c r="D211" s="257"/>
      <c r="E211" s="301"/>
      <c r="F211" s="303"/>
      <c r="G211" s="302"/>
      <c r="H211" s="18"/>
      <c r="I211" s="50"/>
      <c r="J211" s="50"/>
      <c r="K211" s="50"/>
      <c r="L211" s="50"/>
      <c r="M211" s="50"/>
      <c r="N211" s="50"/>
      <c r="O211" s="50"/>
      <c r="P211" s="50"/>
      <c r="Q211" s="57"/>
      <c r="R211" s="58"/>
      <c r="S211" s="58"/>
      <c r="T211" s="58"/>
      <c r="U211" s="58"/>
      <c r="V211" s="256"/>
      <c r="W211" s="59"/>
      <c r="X211" s="60"/>
      <c r="Y211" s="27"/>
      <c r="Z211" s="27"/>
      <c r="AA211" s="27"/>
      <c r="AB211" s="27"/>
      <c r="AC211" s="27"/>
      <c r="AD211" s="26"/>
      <c r="AE211" s="9"/>
    </row>
    <row r="212" spans="1:31" ht="27.75" customHeight="1">
      <c r="A212" s="14">
        <v>204</v>
      </c>
      <c r="B212" s="300"/>
      <c r="C212" s="16"/>
      <c r="D212" s="257"/>
      <c r="E212" s="301"/>
      <c r="F212" s="303"/>
      <c r="G212" s="302"/>
      <c r="H212" s="18"/>
      <c r="I212" s="50"/>
      <c r="J212" s="50"/>
      <c r="K212" s="50"/>
      <c r="L212" s="50"/>
      <c r="M212" s="50"/>
      <c r="N212" s="50"/>
      <c r="O212" s="50"/>
      <c r="P212" s="50"/>
      <c r="Q212" s="57"/>
      <c r="R212" s="58"/>
      <c r="S212" s="58"/>
      <c r="T212" s="58"/>
      <c r="U212" s="58"/>
      <c r="V212" s="256"/>
      <c r="W212" s="59"/>
      <c r="X212" s="60"/>
      <c r="Y212" s="27"/>
      <c r="Z212" s="27"/>
      <c r="AA212" s="27"/>
      <c r="AB212" s="27"/>
      <c r="AC212" s="27"/>
      <c r="AD212" s="26"/>
      <c r="AE212" s="9"/>
    </row>
    <row r="213" spans="1:31" ht="27.75" customHeight="1">
      <c r="A213" s="14">
        <v>205</v>
      </c>
      <c r="B213" s="300"/>
      <c r="C213" s="16"/>
      <c r="D213" s="257"/>
      <c r="E213" s="301"/>
      <c r="F213" s="303"/>
      <c r="G213" s="302"/>
      <c r="H213" s="18"/>
      <c r="I213" s="50"/>
      <c r="J213" s="50"/>
      <c r="K213" s="50"/>
      <c r="L213" s="50"/>
      <c r="M213" s="50"/>
      <c r="N213" s="50"/>
      <c r="O213" s="50"/>
      <c r="P213" s="50"/>
      <c r="Q213" s="57"/>
      <c r="R213" s="58"/>
      <c r="S213" s="58"/>
      <c r="T213" s="58"/>
      <c r="U213" s="58"/>
      <c r="V213" s="256"/>
      <c r="W213" s="59"/>
      <c r="X213" s="60"/>
      <c r="Y213" s="27"/>
      <c r="Z213" s="27"/>
      <c r="AA213" s="27"/>
      <c r="AB213" s="27"/>
      <c r="AC213" s="27"/>
      <c r="AD213" s="26"/>
      <c r="AE213" s="9"/>
    </row>
    <row r="214" spans="1:31" ht="27.75" customHeight="1">
      <c r="A214" s="14">
        <v>206</v>
      </c>
      <c r="B214" s="300"/>
      <c r="C214" s="16"/>
      <c r="D214" s="257"/>
      <c r="E214" s="301"/>
      <c r="F214" s="303"/>
      <c r="G214" s="302"/>
      <c r="H214" s="18"/>
      <c r="I214" s="50"/>
      <c r="J214" s="50"/>
      <c r="K214" s="50"/>
      <c r="L214" s="50"/>
      <c r="M214" s="50"/>
      <c r="N214" s="50"/>
      <c r="O214" s="50"/>
      <c r="P214" s="50"/>
      <c r="Q214" s="57"/>
      <c r="R214" s="58"/>
      <c r="S214" s="58"/>
      <c r="T214" s="58"/>
      <c r="U214" s="58"/>
      <c r="V214" s="256"/>
      <c r="W214" s="59"/>
      <c r="X214" s="60"/>
      <c r="Y214" s="27"/>
      <c r="Z214" s="27"/>
      <c r="AA214" s="27"/>
      <c r="AB214" s="27"/>
      <c r="AC214" s="27"/>
      <c r="AD214" s="26"/>
      <c r="AE214" s="9"/>
    </row>
    <row r="215" spans="1:31" ht="27.75" customHeight="1">
      <c r="A215" s="14">
        <v>207</v>
      </c>
      <c r="B215" s="300"/>
      <c r="C215" s="16"/>
      <c r="D215" s="257"/>
      <c r="E215" s="301"/>
      <c r="F215" s="303"/>
      <c r="G215" s="302"/>
      <c r="H215" s="18"/>
      <c r="I215" s="50"/>
      <c r="J215" s="50"/>
      <c r="K215" s="50"/>
      <c r="L215" s="50"/>
      <c r="M215" s="50"/>
      <c r="N215" s="50"/>
      <c r="O215" s="50"/>
      <c r="P215" s="50"/>
      <c r="Q215" s="57"/>
      <c r="R215" s="58"/>
      <c r="S215" s="58"/>
      <c r="T215" s="58"/>
      <c r="U215" s="58"/>
      <c r="V215" s="256"/>
      <c r="W215" s="59"/>
      <c r="X215" s="60"/>
      <c r="Y215" s="27"/>
      <c r="Z215" s="27"/>
      <c r="AA215" s="27"/>
      <c r="AB215" s="27"/>
      <c r="AC215" s="27"/>
      <c r="AD215" s="26"/>
      <c r="AE215" s="9"/>
    </row>
    <row r="216" spans="1:31" ht="27.75" customHeight="1">
      <c r="A216" s="14">
        <v>208</v>
      </c>
      <c r="B216" s="300"/>
      <c r="C216" s="16"/>
      <c r="D216" s="257"/>
      <c r="E216" s="301"/>
      <c r="F216" s="303"/>
      <c r="G216" s="302"/>
      <c r="H216" s="18"/>
      <c r="I216" s="50"/>
      <c r="J216" s="50"/>
      <c r="K216" s="50"/>
      <c r="L216" s="50"/>
      <c r="M216" s="50"/>
      <c r="N216" s="50"/>
      <c r="O216" s="50"/>
      <c r="P216" s="50"/>
      <c r="Q216" s="57"/>
      <c r="R216" s="58"/>
      <c r="S216" s="58"/>
      <c r="T216" s="58"/>
      <c r="U216" s="58"/>
      <c r="V216" s="256"/>
      <c r="W216" s="59"/>
      <c r="X216" s="60"/>
      <c r="Y216" s="27"/>
      <c r="Z216" s="27"/>
      <c r="AA216" s="27"/>
      <c r="AB216" s="27"/>
      <c r="AC216" s="27"/>
      <c r="AD216" s="26"/>
      <c r="AE216" s="9"/>
    </row>
    <row r="217" spans="1:31" ht="27.75" customHeight="1">
      <c r="A217" s="14">
        <v>209</v>
      </c>
      <c r="B217" s="300"/>
      <c r="C217" s="16"/>
      <c r="D217" s="257"/>
      <c r="E217" s="301"/>
      <c r="F217" s="303"/>
      <c r="G217" s="302"/>
      <c r="H217" s="18"/>
      <c r="I217" s="50"/>
      <c r="J217" s="50"/>
      <c r="K217" s="50"/>
      <c r="L217" s="50"/>
      <c r="M217" s="50"/>
      <c r="N217" s="50"/>
      <c r="O217" s="50"/>
      <c r="P217" s="50"/>
      <c r="Q217" s="57"/>
      <c r="R217" s="58"/>
      <c r="S217" s="58"/>
      <c r="T217" s="58"/>
      <c r="U217" s="58"/>
      <c r="V217" s="256"/>
      <c r="W217" s="59"/>
      <c r="X217" s="60"/>
      <c r="Y217" s="27"/>
      <c r="Z217" s="27"/>
      <c r="AA217" s="27"/>
      <c r="AB217" s="27"/>
      <c r="AC217" s="27"/>
      <c r="AD217" s="26"/>
      <c r="AE217" s="9"/>
    </row>
    <row r="218" spans="1:31" ht="27.75" customHeight="1">
      <c r="A218" s="14">
        <v>210</v>
      </c>
      <c r="B218" s="300"/>
      <c r="C218" s="16"/>
      <c r="D218" s="257"/>
      <c r="E218" s="301"/>
      <c r="F218" s="303"/>
      <c r="G218" s="302"/>
      <c r="H218" s="18"/>
      <c r="I218" s="50"/>
      <c r="J218" s="50"/>
      <c r="K218" s="50"/>
      <c r="L218" s="50"/>
      <c r="M218" s="50"/>
      <c r="N218" s="50"/>
      <c r="O218" s="50"/>
      <c r="P218" s="50"/>
      <c r="Q218" s="57"/>
      <c r="R218" s="58"/>
      <c r="S218" s="58"/>
      <c r="T218" s="58"/>
      <c r="U218" s="58"/>
      <c r="V218" s="256"/>
      <c r="W218" s="59"/>
      <c r="X218" s="60"/>
      <c r="Y218" s="27"/>
      <c r="Z218" s="27"/>
      <c r="AA218" s="27"/>
      <c r="AB218" s="27"/>
      <c r="AC218" s="27"/>
      <c r="AD218" s="26"/>
      <c r="AE218" s="9"/>
    </row>
    <row r="219" spans="1:31" ht="27.75" customHeight="1">
      <c r="A219" s="14">
        <v>211</v>
      </c>
      <c r="B219" s="300"/>
      <c r="C219" s="16"/>
      <c r="D219" s="257"/>
      <c r="E219" s="301"/>
      <c r="F219" s="303"/>
      <c r="G219" s="302"/>
      <c r="H219" s="18"/>
      <c r="I219" s="50"/>
      <c r="J219" s="50"/>
      <c r="K219" s="50"/>
      <c r="L219" s="50"/>
      <c r="M219" s="50"/>
      <c r="N219" s="50"/>
      <c r="O219" s="50"/>
      <c r="P219" s="50"/>
      <c r="Q219" s="57"/>
      <c r="R219" s="58"/>
      <c r="S219" s="58"/>
      <c r="T219" s="58"/>
      <c r="U219" s="58"/>
      <c r="V219" s="256"/>
      <c r="W219" s="59"/>
      <c r="X219" s="60"/>
      <c r="Y219" s="27"/>
      <c r="Z219" s="27"/>
      <c r="AA219" s="27"/>
      <c r="AB219" s="27"/>
      <c r="AC219" s="27"/>
      <c r="AD219" s="26"/>
      <c r="AE219" s="9"/>
    </row>
    <row r="220" spans="1:31" ht="27.75" customHeight="1">
      <c r="A220" s="14">
        <v>212</v>
      </c>
      <c r="B220" s="300"/>
      <c r="C220" s="16"/>
      <c r="D220" s="257"/>
      <c r="E220" s="301"/>
      <c r="F220" s="303"/>
      <c r="G220" s="302"/>
      <c r="H220" s="18"/>
      <c r="I220" s="50"/>
      <c r="J220" s="50"/>
      <c r="K220" s="50"/>
      <c r="L220" s="50"/>
      <c r="M220" s="50"/>
      <c r="N220" s="50"/>
      <c r="O220" s="50"/>
      <c r="P220" s="50"/>
      <c r="Q220" s="57"/>
      <c r="R220" s="58"/>
      <c r="S220" s="58"/>
      <c r="T220" s="58"/>
      <c r="U220" s="58"/>
      <c r="V220" s="256"/>
      <c r="W220" s="59"/>
      <c r="X220" s="60"/>
      <c r="Y220" s="27"/>
      <c r="Z220" s="27"/>
      <c r="AA220" s="27"/>
      <c r="AB220" s="27"/>
      <c r="AC220" s="27"/>
      <c r="AD220" s="26"/>
      <c r="AE220" s="9"/>
    </row>
    <row r="221" spans="1:31" ht="27.75" customHeight="1">
      <c r="A221" s="14">
        <v>213</v>
      </c>
      <c r="B221" s="300"/>
      <c r="C221" s="16"/>
      <c r="D221" s="257"/>
      <c r="E221" s="301"/>
      <c r="F221" s="303"/>
      <c r="G221" s="302"/>
      <c r="H221" s="18"/>
      <c r="I221" s="50"/>
      <c r="J221" s="50"/>
      <c r="K221" s="50"/>
      <c r="L221" s="50"/>
      <c r="M221" s="50"/>
      <c r="N221" s="50"/>
      <c r="O221" s="50"/>
      <c r="P221" s="50"/>
      <c r="Q221" s="57"/>
      <c r="R221" s="58"/>
      <c r="S221" s="58"/>
      <c r="T221" s="58"/>
      <c r="U221" s="58"/>
      <c r="V221" s="256"/>
      <c r="W221" s="59"/>
      <c r="X221" s="60"/>
      <c r="Y221" s="27"/>
      <c r="Z221" s="27"/>
      <c r="AA221" s="27"/>
      <c r="AB221" s="27"/>
      <c r="AC221" s="27"/>
      <c r="AD221" s="26"/>
      <c r="AE221" s="9"/>
    </row>
    <row r="222" spans="1:31" ht="27.75" customHeight="1">
      <c r="A222" s="14">
        <v>214</v>
      </c>
      <c r="B222" s="300"/>
      <c r="C222" s="16"/>
      <c r="D222" s="257"/>
      <c r="E222" s="301"/>
      <c r="F222" s="303"/>
      <c r="G222" s="302"/>
      <c r="H222" s="18"/>
      <c r="I222" s="50"/>
      <c r="J222" s="50"/>
      <c r="K222" s="50"/>
      <c r="L222" s="50"/>
      <c r="M222" s="50"/>
      <c r="N222" s="50"/>
      <c r="O222" s="50"/>
      <c r="P222" s="50"/>
      <c r="Q222" s="57"/>
      <c r="R222" s="58"/>
      <c r="S222" s="58"/>
      <c r="T222" s="58"/>
      <c r="U222" s="58"/>
      <c r="V222" s="256"/>
      <c r="W222" s="59"/>
      <c r="X222" s="60"/>
      <c r="Y222" s="27"/>
      <c r="Z222" s="27"/>
      <c r="AA222" s="27"/>
      <c r="AB222" s="27"/>
      <c r="AC222" s="27"/>
      <c r="AD222" s="26"/>
      <c r="AE222" s="9"/>
    </row>
    <row r="223" spans="1:31" ht="27.75" customHeight="1">
      <c r="A223" s="14">
        <v>215</v>
      </c>
      <c r="B223" s="300"/>
      <c r="C223" s="16"/>
      <c r="D223" s="257"/>
      <c r="E223" s="301"/>
      <c r="F223" s="303"/>
      <c r="G223" s="302"/>
      <c r="H223" s="18"/>
      <c r="I223" s="50"/>
      <c r="J223" s="50"/>
      <c r="K223" s="50"/>
      <c r="L223" s="50"/>
      <c r="M223" s="50"/>
      <c r="N223" s="50"/>
      <c r="O223" s="50"/>
      <c r="P223" s="50"/>
      <c r="Q223" s="57"/>
      <c r="R223" s="58"/>
      <c r="S223" s="58"/>
      <c r="T223" s="58"/>
      <c r="U223" s="58"/>
      <c r="V223" s="256"/>
      <c r="W223" s="59"/>
      <c r="X223" s="60"/>
      <c r="Y223" s="27"/>
      <c r="Z223" s="27"/>
      <c r="AA223" s="27"/>
      <c r="AB223" s="27"/>
      <c r="AC223" s="27"/>
      <c r="AD223" s="26"/>
      <c r="AE223" s="9"/>
    </row>
    <row r="224" spans="1:31" ht="27.75" customHeight="1">
      <c r="A224" s="14">
        <v>216</v>
      </c>
      <c r="B224" s="300"/>
      <c r="C224" s="16"/>
      <c r="D224" s="257"/>
      <c r="E224" s="301"/>
      <c r="F224" s="303"/>
      <c r="G224" s="302"/>
      <c r="H224" s="18"/>
      <c r="I224" s="50"/>
      <c r="J224" s="50"/>
      <c r="K224" s="50"/>
      <c r="L224" s="50"/>
      <c r="M224" s="50"/>
      <c r="N224" s="50"/>
      <c r="O224" s="50"/>
      <c r="P224" s="50"/>
      <c r="Q224" s="57"/>
      <c r="R224" s="58"/>
      <c r="S224" s="58"/>
      <c r="T224" s="58"/>
      <c r="U224" s="58"/>
      <c r="V224" s="256"/>
      <c r="W224" s="59"/>
      <c r="X224" s="60"/>
      <c r="Y224" s="27"/>
      <c r="Z224" s="27"/>
      <c r="AA224" s="27"/>
      <c r="AB224" s="27"/>
      <c r="AC224" s="27"/>
      <c r="AD224" s="26"/>
      <c r="AE224" s="9"/>
    </row>
    <row r="225" spans="1:31" ht="27.75" customHeight="1">
      <c r="A225" s="14">
        <v>217</v>
      </c>
      <c r="B225" s="300"/>
      <c r="C225" s="16"/>
      <c r="D225" s="257"/>
      <c r="E225" s="301"/>
      <c r="F225" s="303"/>
      <c r="G225" s="302"/>
      <c r="H225" s="18"/>
      <c r="I225" s="50"/>
      <c r="J225" s="50"/>
      <c r="K225" s="50"/>
      <c r="L225" s="50"/>
      <c r="M225" s="50"/>
      <c r="N225" s="50"/>
      <c r="O225" s="50"/>
      <c r="P225" s="50"/>
      <c r="Q225" s="57"/>
      <c r="R225" s="58"/>
      <c r="S225" s="58"/>
      <c r="T225" s="58"/>
      <c r="U225" s="58"/>
      <c r="V225" s="256"/>
      <c r="W225" s="59"/>
      <c r="X225" s="60"/>
      <c r="Y225" s="27"/>
      <c r="Z225" s="27"/>
      <c r="AA225" s="27"/>
      <c r="AB225" s="27"/>
      <c r="AC225" s="27"/>
      <c r="AD225" s="26"/>
      <c r="AE225" s="9"/>
    </row>
    <row r="226" spans="1:31" ht="27.75" customHeight="1">
      <c r="A226" s="14">
        <v>218</v>
      </c>
      <c r="B226" s="300"/>
      <c r="C226" s="16"/>
      <c r="D226" s="257"/>
      <c r="E226" s="301"/>
      <c r="F226" s="303"/>
      <c r="G226" s="302"/>
      <c r="H226" s="18"/>
      <c r="I226" s="50"/>
      <c r="J226" s="50"/>
      <c r="K226" s="50"/>
      <c r="L226" s="50"/>
      <c r="M226" s="50"/>
      <c r="N226" s="50"/>
      <c r="O226" s="50"/>
      <c r="P226" s="50"/>
      <c r="Q226" s="57"/>
      <c r="R226" s="58"/>
      <c r="S226" s="58"/>
      <c r="T226" s="58"/>
      <c r="U226" s="58"/>
      <c r="V226" s="256"/>
      <c r="W226" s="59"/>
      <c r="X226" s="60"/>
      <c r="Y226" s="27"/>
      <c r="Z226" s="27"/>
      <c r="AA226" s="27"/>
      <c r="AB226" s="27"/>
      <c r="AC226" s="27"/>
      <c r="AD226" s="26"/>
      <c r="AE226" s="9"/>
    </row>
    <row r="227" spans="1:31" ht="27.75" customHeight="1">
      <c r="A227" s="14">
        <v>219</v>
      </c>
      <c r="B227" s="300"/>
      <c r="C227" s="16"/>
      <c r="D227" s="257"/>
      <c r="E227" s="301"/>
      <c r="F227" s="303"/>
      <c r="G227" s="302"/>
      <c r="H227" s="18"/>
      <c r="I227" s="50"/>
      <c r="J227" s="50"/>
      <c r="K227" s="50"/>
      <c r="L227" s="50"/>
      <c r="M227" s="50"/>
      <c r="N227" s="50"/>
      <c r="O227" s="50"/>
      <c r="P227" s="50"/>
      <c r="Q227" s="57"/>
      <c r="R227" s="58"/>
      <c r="S227" s="58"/>
      <c r="T227" s="58"/>
      <c r="U227" s="58"/>
      <c r="V227" s="256"/>
      <c r="W227" s="59"/>
      <c r="X227" s="60"/>
      <c r="Y227" s="27"/>
      <c r="Z227" s="27"/>
      <c r="AA227" s="27"/>
      <c r="AB227" s="27"/>
      <c r="AC227" s="27"/>
      <c r="AD227" s="26"/>
      <c r="AE227" s="9"/>
    </row>
    <row r="228" spans="1:31" ht="27.75" customHeight="1">
      <c r="A228" s="14">
        <v>220</v>
      </c>
      <c r="B228" s="300"/>
      <c r="C228" s="16"/>
      <c r="D228" s="257"/>
      <c r="E228" s="301"/>
      <c r="F228" s="303"/>
      <c r="G228" s="302"/>
      <c r="H228" s="18"/>
      <c r="I228" s="50"/>
      <c r="J228" s="50"/>
      <c r="K228" s="50"/>
      <c r="L228" s="50"/>
      <c r="M228" s="50"/>
      <c r="N228" s="50"/>
      <c r="O228" s="50"/>
      <c r="P228" s="50"/>
      <c r="Q228" s="57"/>
      <c r="R228" s="58"/>
      <c r="S228" s="58"/>
      <c r="T228" s="58"/>
      <c r="U228" s="58"/>
      <c r="V228" s="256"/>
      <c r="W228" s="59"/>
      <c r="X228" s="60"/>
      <c r="Y228" s="27"/>
      <c r="Z228" s="27"/>
      <c r="AA228" s="27"/>
      <c r="AB228" s="27"/>
      <c r="AC228" s="27"/>
      <c r="AD228" s="26"/>
      <c r="AE228" s="9"/>
    </row>
    <row r="229" spans="1:31" ht="27.75" customHeight="1">
      <c r="A229" s="14">
        <v>221</v>
      </c>
      <c r="B229" s="300"/>
      <c r="C229" s="16"/>
      <c r="D229" s="257"/>
      <c r="E229" s="301"/>
      <c r="F229" s="303"/>
      <c r="G229" s="302"/>
      <c r="H229" s="18"/>
      <c r="I229" s="50"/>
      <c r="J229" s="50"/>
      <c r="K229" s="50"/>
      <c r="L229" s="50"/>
      <c r="M229" s="50"/>
      <c r="N229" s="50"/>
      <c r="O229" s="50"/>
      <c r="P229" s="50"/>
      <c r="Q229" s="57"/>
      <c r="R229" s="58"/>
      <c r="S229" s="58"/>
      <c r="T229" s="58"/>
      <c r="U229" s="58"/>
      <c r="V229" s="256"/>
      <c r="W229" s="59"/>
      <c r="X229" s="60"/>
      <c r="Y229" s="27"/>
      <c r="Z229" s="27"/>
      <c r="AA229" s="27"/>
      <c r="AB229" s="27"/>
      <c r="AC229" s="27"/>
      <c r="AD229" s="26"/>
      <c r="AE229" s="9"/>
    </row>
    <row r="230" spans="1:31" ht="27.75" customHeight="1">
      <c r="A230" s="14">
        <v>222</v>
      </c>
      <c r="B230" s="300"/>
      <c r="C230" s="16"/>
      <c r="D230" s="257"/>
      <c r="E230" s="301"/>
      <c r="F230" s="303"/>
      <c r="G230" s="302"/>
      <c r="H230" s="18"/>
      <c r="I230" s="50"/>
      <c r="J230" s="50"/>
      <c r="K230" s="50"/>
      <c r="L230" s="50"/>
      <c r="M230" s="50"/>
      <c r="N230" s="50"/>
      <c r="O230" s="50"/>
      <c r="P230" s="50"/>
      <c r="Q230" s="57"/>
      <c r="R230" s="58"/>
      <c r="S230" s="58"/>
      <c r="T230" s="58"/>
      <c r="U230" s="58"/>
      <c r="V230" s="256"/>
      <c r="W230" s="59"/>
      <c r="X230" s="60"/>
      <c r="Y230" s="27"/>
      <c r="Z230" s="27"/>
      <c r="AA230" s="27"/>
      <c r="AB230" s="27"/>
      <c r="AC230" s="27"/>
      <c r="AD230" s="26"/>
      <c r="AE230" s="9"/>
    </row>
    <row r="231" spans="1:31" ht="27.75" customHeight="1">
      <c r="A231" s="14">
        <v>223</v>
      </c>
      <c r="B231" s="300"/>
      <c r="C231" s="16"/>
      <c r="D231" s="257"/>
      <c r="E231" s="301"/>
      <c r="F231" s="303"/>
      <c r="G231" s="302"/>
      <c r="H231" s="18"/>
      <c r="I231" s="50"/>
      <c r="J231" s="50"/>
      <c r="K231" s="50"/>
      <c r="L231" s="50"/>
      <c r="M231" s="50"/>
      <c r="N231" s="50"/>
      <c r="O231" s="50"/>
      <c r="P231" s="50"/>
      <c r="Q231" s="57"/>
      <c r="R231" s="58"/>
      <c r="S231" s="58"/>
      <c r="T231" s="58"/>
      <c r="U231" s="58"/>
      <c r="V231" s="256"/>
      <c r="W231" s="59"/>
      <c r="X231" s="60"/>
      <c r="Y231" s="27"/>
      <c r="Z231" s="27"/>
      <c r="AA231" s="27"/>
      <c r="AB231" s="27"/>
      <c r="AC231" s="27"/>
      <c r="AD231" s="26"/>
      <c r="AE231" s="9"/>
    </row>
    <row r="232" spans="1:31" ht="27.75" customHeight="1">
      <c r="A232" s="14">
        <v>224</v>
      </c>
      <c r="B232" s="300"/>
      <c r="C232" s="16"/>
      <c r="D232" s="257"/>
      <c r="E232" s="301"/>
      <c r="F232" s="303"/>
      <c r="G232" s="302"/>
      <c r="H232" s="18"/>
      <c r="I232" s="50"/>
      <c r="J232" s="50"/>
      <c r="K232" s="50"/>
      <c r="L232" s="50"/>
      <c r="M232" s="50"/>
      <c r="N232" s="50"/>
      <c r="O232" s="50"/>
      <c r="P232" s="50"/>
      <c r="Q232" s="57"/>
      <c r="R232" s="58"/>
      <c r="S232" s="58"/>
      <c r="T232" s="58"/>
      <c r="U232" s="58"/>
      <c r="V232" s="256"/>
      <c r="W232" s="59"/>
      <c r="X232" s="60"/>
      <c r="Y232" s="27"/>
      <c r="Z232" s="27"/>
      <c r="AA232" s="27"/>
      <c r="AB232" s="27"/>
      <c r="AC232" s="27"/>
      <c r="AD232" s="26"/>
      <c r="AE232" s="9"/>
    </row>
    <row r="233" spans="1:31" ht="27.75" customHeight="1">
      <c r="A233" s="14">
        <v>225</v>
      </c>
      <c r="B233" s="300"/>
      <c r="C233" s="16"/>
      <c r="D233" s="257"/>
      <c r="E233" s="301"/>
      <c r="F233" s="303"/>
      <c r="G233" s="302"/>
      <c r="H233" s="18"/>
      <c r="I233" s="50"/>
      <c r="J233" s="50"/>
      <c r="K233" s="50"/>
      <c r="L233" s="50"/>
      <c r="M233" s="50"/>
      <c r="N233" s="50"/>
      <c r="O233" s="50"/>
      <c r="P233" s="50"/>
      <c r="Q233" s="57"/>
      <c r="R233" s="58"/>
      <c r="S233" s="58"/>
      <c r="T233" s="58"/>
      <c r="U233" s="58"/>
      <c r="V233" s="256"/>
      <c r="W233" s="59"/>
      <c r="X233" s="60"/>
      <c r="Y233" s="27"/>
      <c r="Z233" s="27"/>
      <c r="AA233" s="27"/>
      <c r="AB233" s="27"/>
      <c r="AC233" s="27"/>
      <c r="AD233" s="26"/>
      <c r="AE233" s="9"/>
    </row>
    <row r="234" spans="1:31" ht="27.75" customHeight="1">
      <c r="A234" s="14">
        <v>226</v>
      </c>
      <c r="B234" s="300"/>
      <c r="C234" s="16"/>
      <c r="D234" s="257"/>
      <c r="E234" s="301"/>
      <c r="F234" s="303"/>
      <c r="G234" s="302"/>
      <c r="H234" s="18"/>
      <c r="I234" s="50"/>
      <c r="J234" s="50"/>
      <c r="K234" s="50"/>
      <c r="L234" s="50"/>
      <c r="M234" s="50"/>
      <c r="N234" s="50"/>
      <c r="O234" s="50"/>
      <c r="P234" s="50"/>
      <c r="Q234" s="57"/>
      <c r="R234" s="58"/>
      <c r="S234" s="58"/>
      <c r="T234" s="58"/>
      <c r="U234" s="58"/>
      <c r="V234" s="256"/>
      <c r="W234" s="59"/>
      <c r="X234" s="60"/>
      <c r="Y234" s="27"/>
      <c r="Z234" s="27"/>
      <c r="AA234" s="27"/>
      <c r="AB234" s="27"/>
      <c r="AC234" s="27"/>
      <c r="AD234" s="26"/>
      <c r="AE234" s="9"/>
    </row>
    <row r="235" spans="1:31" ht="27.75" customHeight="1">
      <c r="A235" s="14">
        <v>227</v>
      </c>
      <c r="B235" s="300"/>
      <c r="C235" s="16"/>
      <c r="D235" s="257"/>
      <c r="E235" s="301"/>
      <c r="F235" s="303"/>
      <c r="G235" s="302"/>
      <c r="H235" s="18"/>
      <c r="I235" s="50"/>
      <c r="J235" s="50"/>
      <c r="K235" s="50"/>
      <c r="L235" s="50"/>
      <c r="M235" s="50"/>
      <c r="N235" s="50"/>
      <c r="O235" s="50"/>
      <c r="P235" s="50"/>
      <c r="Q235" s="57"/>
      <c r="R235" s="58"/>
      <c r="S235" s="58"/>
      <c r="T235" s="58"/>
      <c r="U235" s="58"/>
      <c r="V235" s="256"/>
      <c r="W235" s="59"/>
      <c r="X235" s="60"/>
      <c r="Y235" s="27"/>
      <c r="Z235" s="27"/>
      <c r="AA235" s="27"/>
      <c r="AB235" s="27"/>
      <c r="AC235" s="27"/>
      <c r="AD235" s="26"/>
      <c r="AE235" s="9"/>
    </row>
    <row r="236" spans="1:31" ht="27.75" customHeight="1">
      <c r="A236" s="14">
        <v>228</v>
      </c>
      <c r="B236" s="300"/>
      <c r="C236" s="16"/>
      <c r="D236" s="257"/>
      <c r="E236" s="301"/>
      <c r="F236" s="303"/>
      <c r="G236" s="302"/>
      <c r="H236" s="18"/>
      <c r="I236" s="50"/>
      <c r="J236" s="50"/>
      <c r="K236" s="50"/>
      <c r="L236" s="50"/>
      <c r="M236" s="50"/>
      <c r="N236" s="50"/>
      <c r="O236" s="50"/>
      <c r="P236" s="50"/>
      <c r="Q236" s="57"/>
      <c r="R236" s="58"/>
      <c r="S236" s="58"/>
      <c r="T236" s="58"/>
      <c r="U236" s="58"/>
      <c r="V236" s="256"/>
      <c r="W236" s="59"/>
      <c r="X236" s="60"/>
      <c r="Y236" s="27"/>
      <c r="Z236" s="27"/>
      <c r="AA236" s="27"/>
      <c r="AB236" s="27"/>
      <c r="AC236" s="27"/>
      <c r="AD236" s="26"/>
      <c r="AE236" s="9"/>
    </row>
    <row r="237" spans="1:31" ht="27.75" customHeight="1">
      <c r="A237" s="14">
        <v>229</v>
      </c>
      <c r="B237" s="300"/>
      <c r="C237" s="16"/>
      <c r="D237" s="257"/>
      <c r="E237" s="301"/>
      <c r="F237" s="303"/>
      <c r="G237" s="302"/>
      <c r="H237" s="18"/>
      <c r="I237" s="50"/>
      <c r="J237" s="50"/>
      <c r="K237" s="50"/>
      <c r="L237" s="50"/>
      <c r="M237" s="50"/>
      <c r="N237" s="50"/>
      <c r="O237" s="50"/>
      <c r="P237" s="50"/>
      <c r="Q237" s="57"/>
      <c r="R237" s="58"/>
      <c r="S237" s="58"/>
      <c r="T237" s="58"/>
      <c r="U237" s="58"/>
      <c r="V237" s="256"/>
      <c r="W237" s="59"/>
      <c r="X237" s="60"/>
      <c r="Y237" s="27"/>
      <c r="Z237" s="27"/>
      <c r="AA237" s="27"/>
      <c r="AB237" s="27"/>
      <c r="AC237" s="27"/>
      <c r="AD237" s="26"/>
      <c r="AE237" s="9"/>
    </row>
    <row r="238" spans="1:31" ht="27.75" customHeight="1">
      <c r="A238" s="14">
        <v>230</v>
      </c>
      <c r="B238" s="300"/>
      <c r="C238" s="16"/>
      <c r="D238" s="257"/>
      <c r="E238" s="301"/>
      <c r="F238" s="303"/>
      <c r="G238" s="302"/>
      <c r="H238" s="18"/>
      <c r="I238" s="50"/>
      <c r="J238" s="50"/>
      <c r="K238" s="50"/>
      <c r="L238" s="50"/>
      <c r="M238" s="50"/>
      <c r="N238" s="50"/>
      <c r="O238" s="50"/>
      <c r="P238" s="50"/>
      <c r="Q238" s="57"/>
      <c r="R238" s="58"/>
      <c r="S238" s="58"/>
      <c r="T238" s="58"/>
      <c r="U238" s="58"/>
      <c r="V238" s="256"/>
      <c r="W238" s="59"/>
      <c r="X238" s="60"/>
      <c r="Y238" s="27"/>
      <c r="Z238" s="27"/>
      <c r="AA238" s="27"/>
      <c r="AB238" s="27"/>
      <c r="AC238" s="27"/>
      <c r="AD238" s="26"/>
      <c r="AE238" s="9"/>
    </row>
    <row r="239" spans="1:31" ht="27.75" customHeight="1">
      <c r="A239" s="14">
        <v>231</v>
      </c>
      <c r="B239" s="300"/>
      <c r="C239" s="16"/>
      <c r="D239" s="257"/>
      <c r="E239" s="301"/>
      <c r="F239" s="303"/>
      <c r="G239" s="302"/>
      <c r="H239" s="18"/>
      <c r="I239" s="50"/>
      <c r="J239" s="50"/>
      <c r="K239" s="50"/>
      <c r="L239" s="50"/>
      <c r="M239" s="50"/>
      <c r="N239" s="50"/>
      <c r="O239" s="50"/>
      <c r="P239" s="50"/>
      <c r="Q239" s="57"/>
      <c r="R239" s="58"/>
      <c r="S239" s="58"/>
      <c r="T239" s="58"/>
      <c r="U239" s="58"/>
      <c r="V239" s="256"/>
      <c r="W239" s="59"/>
      <c r="X239" s="60"/>
      <c r="Y239" s="27"/>
      <c r="Z239" s="27"/>
      <c r="AA239" s="27"/>
      <c r="AB239" s="27"/>
      <c r="AC239" s="27"/>
      <c r="AD239" s="26"/>
      <c r="AE239" s="9"/>
    </row>
    <row r="240" spans="1:31" ht="27.75" customHeight="1">
      <c r="A240" s="14">
        <v>232</v>
      </c>
      <c r="B240" s="300"/>
      <c r="C240" s="16"/>
      <c r="D240" s="257"/>
      <c r="E240" s="301"/>
      <c r="F240" s="303"/>
      <c r="G240" s="302"/>
      <c r="H240" s="18"/>
      <c r="I240" s="50"/>
      <c r="J240" s="50"/>
      <c r="K240" s="50"/>
      <c r="L240" s="50"/>
      <c r="M240" s="50"/>
      <c r="N240" s="50"/>
      <c r="O240" s="50"/>
      <c r="P240" s="50"/>
      <c r="Q240" s="57"/>
      <c r="R240" s="58"/>
      <c r="S240" s="58"/>
      <c r="T240" s="58"/>
      <c r="U240" s="58"/>
      <c r="V240" s="256"/>
      <c r="W240" s="59"/>
      <c r="X240" s="60"/>
      <c r="Y240" s="27"/>
      <c r="Z240" s="27"/>
      <c r="AA240" s="27"/>
      <c r="AB240" s="27"/>
      <c r="AC240" s="27"/>
      <c r="AD240" s="26"/>
      <c r="AE240" s="9"/>
    </row>
    <row r="241" spans="1:31" ht="27.75" customHeight="1">
      <c r="A241" s="14">
        <v>233</v>
      </c>
      <c r="B241" s="300"/>
      <c r="C241" s="16"/>
      <c r="D241" s="257"/>
      <c r="E241" s="301"/>
      <c r="F241" s="303"/>
      <c r="G241" s="302"/>
      <c r="H241" s="18"/>
      <c r="I241" s="50"/>
      <c r="J241" s="50"/>
      <c r="K241" s="50"/>
      <c r="L241" s="50"/>
      <c r="M241" s="50"/>
      <c r="N241" s="50"/>
      <c r="O241" s="50"/>
      <c r="P241" s="50"/>
      <c r="Q241" s="57"/>
      <c r="R241" s="58"/>
      <c r="S241" s="58"/>
      <c r="T241" s="58"/>
      <c r="U241" s="58"/>
      <c r="V241" s="256"/>
      <c r="W241" s="59"/>
      <c r="X241" s="60"/>
      <c r="Y241" s="27"/>
      <c r="Z241" s="27"/>
      <c r="AA241" s="27"/>
      <c r="AB241" s="27"/>
      <c r="AC241" s="27"/>
      <c r="AD241" s="26"/>
      <c r="AE241" s="9"/>
    </row>
    <row r="242" spans="1:31" ht="27.75" customHeight="1">
      <c r="A242" s="14">
        <v>234</v>
      </c>
      <c r="B242" s="300"/>
      <c r="C242" s="16"/>
      <c r="D242" s="257"/>
      <c r="E242" s="301"/>
      <c r="F242" s="303"/>
      <c r="G242" s="302"/>
      <c r="H242" s="18"/>
      <c r="I242" s="50"/>
      <c r="J242" s="50"/>
      <c r="K242" s="50"/>
      <c r="L242" s="50"/>
      <c r="M242" s="50"/>
      <c r="N242" s="50"/>
      <c r="O242" s="50"/>
      <c r="P242" s="50"/>
      <c r="Q242" s="57"/>
      <c r="R242" s="58"/>
      <c r="S242" s="58"/>
      <c r="T242" s="58"/>
      <c r="U242" s="58"/>
      <c r="V242" s="256"/>
      <c r="W242" s="59"/>
      <c r="X242" s="60"/>
      <c r="Y242" s="27"/>
      <c r="Z242" s="27"/>
      <c r="AA242" s="27"/>
      <c r="AB242" s="27"/>
      <c r="AC242" s="27"/>
      <c r="AD242" s="26"/>
      <c r="AE242" s="9"/>
    </row>
    <row r="243" spans="1:31" ht="27.75" customHeight="1">
      <c r="A243" s="14">
        <v>235</v>
      </c>
      <c r="B243" s="300"/>
      <c r="C243" s="16"/>
      <c r="D243" s="257"/>
      <c r="E243" s="301"/>
      <c r="F243" s="303"/>
      <c r="G243" s="302"/>
      <c r="H243" s="18"/>
      <c r="I243" s="50"/>
      <c r="J243" s="50"/>
      <c r="K243" s="50"/>
      <c r="L243" s="50"/>
      <c r="M243" s="50"/>
      <c r="N243" s="50"/>
      <c r="O243" s="50"/>
      <c r="P243" s="50"/>
      <c r="Q243" s="57"/>
      <c r="R243" s="58"/>
      <c r="S243" s="58"/>
      <c r="T243" s="58"/>
      <c r="U243" s="58"/>
      <c r="V243" s="256"/>
      <c r="W243" s="59"/>
      <c r="X243" s="60"/>
      <c r="Y243" s="27"/>
      <c r="Z243" s="27"/>
      <c r="AA243" s="27"/>
      <c r="AB243" s="27"/>
      <c r="AC243" s="27"/>
      <c r="AD243" s="26"/>
      <c r="AE243" s="9"/>
    </row>
    <row r="244" spans="1:31" ht="27.75" customHeight="1">
      <c r="A244" s="14">
        <v>236</v>
      </c>
      <c r="B244" s="300"/>
      <c r="C244" s="16"/>
      <c r="D244" s="257"/>
      <c r="E244" s="301"/>
      <c r="F244" s="303"/>
      <c r="G244" s="302"/>
      <c r="H244" s="18"/>
      <c r="I244" s="50"/>
      <c r="J244" s="50"/>
      <c r="K244" s="50"/>
      <c r="L244" s="50"/>
      <c r="M244" s="50"/>
      <c r="N244" s="50"/>
      <c r="O244" s="50"/>
      <c r="P244" s="50"/>
      <c r="Q244" s="57"/>
      <c r="R244" s="58"/>
      <c r="S244" s="58"/>
      <c r="T244" s="58"/>
      <c r="U244" s="58"/>
      <c r="V244" s="256"/>
      <c r="W244" s="59"/>
      <c r="X244" s="60"/>
      <c r="Y244" s="27"/>
      <c r="Z244" s="27"/>
      <c r="AA244" s="27"/>
      <c r="AB244" s="27"/>
      <c r="AC244" s="27"/>
      <c r="AD244" s="26"/>
      <c r="AE244" s="9"/>
    </row>
    <row r="245" spans="1:31" ht="27.75" customHeight="1">
      <c r="A245" s="14">
        <v>237</v>
      </c>
      <c r="B245" s="300"/>
      <c r="C245" s="16"/>
      <c r="D245" s="257"/>
      <c r="E245" s="301"/>
      <c r="F245" s="303"/>
      <c r="G245" s="302"/>
      <c r="H245" s="18"/>
      <c r="I245" s="50"/>
      <c r="J245" s="50"/>
      <c r="K245" s="50"/>
      <c r="L245" s="50"/>
      <c r="M245" s="50"/>
      <c r="N245" s="50"/>
      <c r="O245" s="50"/>
      <c r="P245" s="50"/>
      <c r="Q245" s="57"/>
      <c r="R245" s="58"/>
      <c r="S245" s="58"/>
      <c r="T245" s="58"/>
      <c r="U245" s="58"/>
      <c r="V245" s="256"/>
      <c r="W245" s="59"/>
      <c r="X245" s="60"/>
      <c r="Y245" s="27"/>
      <c r="Z245" s="27"/>
      <c r="AA245" s="27"/>
      <c r="AB245" s="27"/>
      <c r="AC245" s="27"/>
      <c r="AD245" s="26"/>
      <c r="AE245" s="9"/>
    </row>
    <row r="246" spans="1:31" ht="27.75" customHeight="1">
      <c r="A246" s="14">
        <v>238</v>
      </c>
      <c r="B246" s="300"/>
      <c r="C246" s="16"/>
      <c r="D246" s="257"/>
      <c r="E246" s="301"/>
      <c r="F246" s="303"/>
      <c r="G246" s="302"/>
      <c r="H246" s="18"/>
      <c r="I246" s="50"/>
      <c r="J246" s="50"/>
      <c r="K246" s="50"/>
      <c r="L246" s="50"/>
      <c r="M246" s="50"/>
      <c r="N246" s="50"/>
      <c r="O246" s="50"/>
      <c r="P246" s="50"/>
      <c r="Q246" s="57"/>
      <c r="R246" s="58"/>
      <c r="S246" s="58"/>
      <c r="T246" s="58"/>
      <c r="U246" s="58"/>
      <c r="V246" s="256"/>
      <c r="W246" s="59"/>
      <c r="X246" s="60"/>
      <c r="Y246" s="27"/>
      <c r="Z246" s="27"/>
      <c r="AA246" s="27"/>
      <c r="AB246" s="27"/>
      <c r="AC246" s="27"/>
      <c r="AD246" s="26"/>
      <c r="AE246" s="9"/>
    </row>
    <row r="247" spans="1:31" ht="27.75" customHeight="1">
      <c r="A247" s="14">
        <v>239</v>
      </c>
      <c r="B247" s="300"/>
      <c r="C247" s="16"/>
      <c r="D247" s="257"/>
      <c r="E247" s="301"/>
      <c r="F247" s="303"/>
      <c r="G247" s="302"/>
      <c r="H247" s="18"/>
      <c r="I247" s="50"/>
      <c r="J247" s="50"/>
      <c r="K247" s="50"/>
      <c r="L247" s="50"/>
      <c r="M247" s="50"/>
      <c r="N247" s="50"/>
      <c r="O247" s="50"/>
      <c r="P247" s="50"/>
      <c r="Q247" s="57"/>
      <c r="R247" s="58"/>
      <c r="S247" s="58"/>
      <c r="T247" s="58"/>
      <c r="U247" s="58"/>
      <c r="V247" s="256"/>
      <c r="W247" s="59"/>
      <c r="X247" s="60"/>
      <c r="Y247" s="27"/>
      <c r="Z247" s="27"/>
      <c r="AA247" s="27"/>
      <c r="AB247" s="27"/>
      <c r="AC247" s="27"/>
      <c r="AD247" s="26"/>
      <c r="AE247" s="9"/>
    </row>
    <row r="248" spans="1:31" ht="27.75" customHeight="1">
      <c r="A248" s="14">
        <v>240</v>
      </c>
      <c r="B248" s="300"/>
      <c r="C248" s="16"/>
      <c r="D248" s="257"/>
      <c r="E248" s="301"/>
      <c r="F248" s="303"/>
      <c r="G248" s="302"/>
      <c r="H248" s="18"/>
      <c r="I248" s="50"/>
      <c r="J248" s="50"/>
      <c r="K248" s="50"/>
      <c r="L248" s="50"/>
      <c r="M248" s="50"/>
      <c r="N248" s="50"/>
      <c r="O248" s="50"/>
      <c r="P248" s="50"/>
      <c r="Q248" s="57"/>
      <c r="R248" s="58"/>
      <c r="S248" s="58"/>
      <c r="T248" s="58"/>
      <c r="U248" s="58"/>
      <c r="V248" s="256"/>
      <c r="W248" s="59"/>
      <c r="X248" s="60"/>
      <c r="Y248" s="27"/>
      <c r="Z248" s="27"/>
      <c r="AA248" s="27"/>
      <c r="AB248" s="27"/>
      <c r="AC248" s="27"/>
      <c r="AD248" s="26"/>
      <c r="AE248" s="9"/>
    </row>
    <row r="249" spans="1:31" ht="27.75" customHeight="1">
      <c r="A249" s="14">
        <v>241</v>
      </c>
      <c r="B249" s="300"/>
      <c r="C249" s="16"/>
      <c r="D249" s="257"/>
      <c r="E249" s="301"/>
      <c r="F249" s="303"/>
      <c r="G249" s="302"/>
      <c r="H249" s="18"/>
      <c r="I249" s="50"/>
      <c r="J249" s="50"/>
      <c r="K249" s="50"/>
      <c r="L249" s="50"/>
      <c r="M249" s="50"/>
      <c r="N249" s="50"/>
      <c r="O249" s="50"/>
      <c r="P249" s="50"/>
      <c r="Q249" s="57"/>
      <c r="R249" s="58"/>
      <c r="S249" s="58"/>
      <c r="T249" s="58"/>
      <c r="U249" s="58"/>
      <c r="V249" s="256"/>
      <c r="W249" s="59"/>
      <c r="X249" s="60"/>
      <c r="Y249" s="27"/>
      <c r="Z249" s="27"/>
      <c r="AA249" s="27"/>
      <c r="AB249" s="27"/>
      <c r="AC249" s="27"/>
      <c r="AD249" s="26"/>
      <c r="AE249" s="9"/>
    </row>
    <row r="250" spans="1:31" ht="27.75" customHeight="1">
      <c r="A250" s="14">
        <v>242</v>
      </c>
      <c r="B250" s="300"/>
      <c r="C250" s="16"/>
      <c r="D250" s="257"/>
      <c r="E250" s="301"/>
      <c r="F250" s="303"/>
      <c r="G250" s="302"/>
      <c r="H250" s="18"/>
      <c r="I250" s="50"/>
      <c r="J250" s="50"/>
      <c r="K250" s="50"/>
      <c r="L250" s="50"/>
      <c r="M250" s="50"/>
      <c r="N250" s="50"/>
      <c r="O250" s="50"/>
      <c r="P250" s="50"/>
      <c r="Q250" s="57"/>
      <c r="R250" s="58"/>
      <c r="S250" s="58"/>
      <c r="T250" s="58"/>
      <c r="U250" s="58"/>
      <c r="V250" s="256"/>
      <c r="W250" s="59"/>
      <c r="X250" s="60"/>
      <c r="Y250" s="27"/>
      <c r="Z250" s="27"/>
      <c r="AA250" s="27"/>
      <c r="AB250" s="27"/>
      <c r="AC250" s="27"/>
      <c r="AD250" s="26"/>
      <c r="AE250" s="9"/>
    </row>
    <row r="251" spans="1:31" ht="27.75" customHeight="1">
      <c r="A251" s="14">
        <v>243</v>
      </c>
      <c r="B251" s="300"/>
      <c r="C251" s="16"/>
      <c r="D251" s="257"/>
      <c r="E251" s="301"/>
      <c r="F251" s="303"/>
      <c r="G251" s="302"/>
      <c r="H251" s="18"/>
      <c r="I251" s="50"/>
      <c r="J251" s="50"/>
      <c r="K251" s="50"/>
      <c r="L251" s="50"/>
      <c r="M251" s="50"/>
      <c r="N251" s="50"/>
      <c r="O251" s="50"/>
      <c r="P251" s="50"/>
      <c r="Q251" s="57"/>
      <c r="R251" s="58"/>
      <c r="S251" s="58"/>
      <c r="T251" s="58"/>
      <c r="U251" s="58"/>
      <c r="V251" s="256"/>
      <c r="W251" s="59"/>
      <c r="X251" s="60"/>
      <c r="Y251" s="27"/>
      <c r="Z251" s="27"/>
      <c r="AA251" s="27"/>
      <c r="AB251" s="27"/>
      <c r="AC251" s="27"/>
      <c r="AD251" s="26"/>
      <c r="AE251" s="9"/>
    </row>
    <row r="252" spans="1:31" ht="27.75" customHeight="1">
      <c r="A252" s="14">
        <v>244</v>
      </c>
      <c r="B252" s="300"/>
      <c r="C252" s="16"/>
      <c r="D252" s="257"/>
      <c r="E252" s="301"/>
      <c r="F252" s="303"/>
      <c r="G252" s="302"/>
      <c r="H252" s="18"/>
      <c r="I252" s="50"/>
      <c r="J252" s="50"/>
      <c r="K252" s="50"/>
      <c r="L252" s="50"/>
      <c r="M252" s="50"/>
      <c r="N252" s="50"/>
      <c r="O252" s="50"/>
      <c r="P252" s="50"/>
      <c r="Q252" s="57"/>
      <c r="R252" s="58"/>
      <c r="S252" s="58"/>
      <c r="T252" s="58"/>
      <c r="U252" s="58"/>
      <c r="V252" s="256"/>
      <c r="W252" s="59"/>
      <c r="X252" s="60"/>
      <c r="Y252" s="27"/>
      <c r="Z252" s="27"/>
      <c r="AA252" s="27"/>
      <c r="AB252" s="27"/>
      <c r="AC252" s="27"/>
      <c r="AD252" s="26"/>
      <c r="AE252" s="9"/>
    </row>
    <row r="253" spans="1:31" ht="27.75" customHeight="1">
      <c r="A253" s="14">
        <v>245</v>
      </c>
      <c r="B253" s="300"/>
      <c r="C253" s="16"/>
      <c r="D253" s="257"/>
      <c r="E253" s="301"/>
      <c r="F253" s="303"/>
      <c r="G253" s="302"/>
      <c r="H253" s="18"/>
      <c r="I253" s="50"/>
      <c r="J253" s="50"/>
      <c r="K253" s="50"/>
      <c r="L253" s="50"/>
      <c r="M253" s="50"/>
      <c r="N253" s="50"/>
      <c r="O253" s="50"/>
      <c r="P253" s="50"/>
      <c r="Q253" s="57"/>
      <c r="R253" s="58"/>
      <c r="S253" s="58"/>
      <c r="T253" s="58"/>
      <c r="U253" s="58"/>
      <c r="V253" s="256"/>
      <c r="W253" s="59"/>
      <c r="X253" s="60"/>
      <c r="Y253" s="27"/>
      <c r="Z253" s="27"/>
      <c r="AA253" s="27"/>
      <c r="AB253" s="27"/>
      <c r="AC253" s="27"/>
      <c r="AD253" s="26"/>
      <c r="AE253" s="9"/>
    </row>
    <row r="254" spans="1:31" ht="27.75" customHeight="1">
      <c r="A254" s="14">
        <v>246</v>
      </c>
      <c r="B254" s="300"/>
      <c r="C254" s="16"/>
      <c r="D254" s="257"/>
      <c r="E254" s="301"/>
      <c r="F254" s="303"/>
      <c r="G254" s="302"/>
      <c r="H254" s="18"/>
      <c r="I254" s="50"/>
      <c r="J254" s="50"/>
      <c r="K254" s="50"/>
      <c r="L254" s="50"/>
      <c r="M254" s="50"/>
      <c r="N254" s="50"/>
      <c r="O254" s="50"/>
      <c r="P254" s="50"/>
      <c r="Q254" s="57"/>
      <c r="R254" s="58"/>
      <c r="S254" s="58"/>
      <c r="T254" s="58"/>
      <c r="U254" s="58"/>
      <c r="V254" s="256"/>
      <c r="W254" s="59"/>
      <c r="X254" s="60"/>
      <c r="Y254" s="27"/>
      <c r="Z254" s="27"/>
      <c r="AA254" s="27"/>
      <c r="AB254" s="27"/>
      <c r="AC254" s="27"/>
      <c r="AD254" s="26"/>
      <c r="AE254" s="9"/>
    </row>
    <row r="255" spans="1:31" ht="27.75" customHeight="1">
      <c r="A255" s="14">
        <v>247</v>
      </c>
      <c r="B255" s="300"/>
      <c r="C255" s="16"/>
      <c r="D255" s="257"/>
      <c r="E255" s="301"/>
      <c r="F255" s="303"/>
      <c r="G255" s="302"/>
      <c r="H255" s="18"/>
      <c r="I255" s="50"/>
      <c r="J255" s="50"/>
      <c r="K255" s="50"/>
      <c r="L255" s="50"/>
      <c r="M255" s="50"/>
      <c r="N255" s="50"/>
      <c r="O255" s="50"/>
      <c r="P255" s="50"/>
      <c r="Q255" s="57"/>
      <c r="R255" s="58"/>
      <c r="S255" s="58"/>
      <c r="T255" s="58"/>
      <c r="U255" s="58"/>
      <c r="V255" s="256"/>
      <c r="W255" s="59"/>
      <c r="X255" s="60"/>
      <c r="Y255" s="27"/>
      <c r="Z255" s="27"/>
      <c r="AA255" s="27"/>
      <c r="AB255" s="27"/>
      <c r="AC255" s="27"/>
      <c r="AD255" s="26"/>
      <c r="AE255" s="9"/>
    </row>
    <row r="256" spans="1:31" ht="27.75" customHeight="1">
      <c r="A256" s="14">
        <v>248</v>
      </c>
      <c r="B256" s="300"/>
      <c r="C256" s="16"/>
      <c r="D256" s="257"/>
      <c r="E256" s="301"/>
      <c r="F256" s="303"/>
      <c r="G256" s="302"/>
      <c r="H256" s="18"/>
      <c r="I256" s="50"/>
      <c r="J256" s="50"/>
      <c r="K256" s="50"/>
      <c r="L256" s="50"/>
      <c r="M256" s="50"/>
      <c r="N256" s="50"/>
      <c r="O256" s="50"/>
      <c r="P256" s="50"/>
      <c r="Q256" s="57"/>
      <c r="R256" s="58"/>
      <c r="S256" s="58"/>
      <c r="T256" s="58"/>
      <c r="U256" s="58"/>
      <c r="V256" s="256"/>
      <c r="W256" s="59"/>
      <c r="X256" s="60"/>
      <c r="Y256" s="27"/>
      <c r="Z256" s="27"/>
      <c r="AA256" s="27"/>
      <c r="AB256" s="27"/>
      <c r="AC256" s="27"/>
      <c r="AD256" s="26"/>
      <c r="AE256" s="9"/>
    </row>
    <row r="257" spans="1:31" ht="27.75" customHeight="1">
      <c r="A257" s="14">
        <v>249</v>
      </c>
      <c r="B257" s="300"/>
      <c r="C257" s="16"/>
      <c r="D257" s="257"/>
      <c r="E257" s="301"/>
      <c r="F257" s="303"/>
      <c r="G257" s="302"/>
      <c r="H257" s="18"/>
      <c r="I257" s="50"/>
      <c r="J257" s="50"/>
      <c r="K257" s="50"/>
      <c r="L257" s="50"/>
      <c r="M257" s="50"/>
      <c r="N257" s="50"/>
      <c r="O257" s="50"/>
      <c r="P257" s="50"/>
      <c r="Q257" s="57"/>
      <c r="R257" s="58"/>
      <c r="S257" s="58"/>
      <c r="T257" s="58"/>
      <c r="U257" s="58"/>
      <c r="V257" s="256"/>
      <c r="W257" s="59"/>
      <c r="X257" s="60"/>
      <c r="Y257" s="27"/>
      <c r="Z257" s="27"/>
      <c r="AA257" s="27"/>
      <c r="AB257" s="27"/>
      <c r="AC257" s="27"/>
      <c r="AD257" s="26"/>
      <c r="AE257" s="9"/>
    </row>
    <row r="258" spans="1:31" ht="27.75" customHeight="1">
      <c r="A258" s="14">
        <v>250</v>
      </c>
      <c r="B258" s="300"/>
      <c r="C258" s="16"/>
      <c r="D258" s="257"/>
      <c r="E258" s="301"/>
      <c r="F258" s="303"/>
      <c r="G258" s="302"/>
      <c r="H258" s="18"/>
      <c r="I258" s="50"/>
      <c r="J258" s="50"/>
      <c r="K258" s="50"/>
      <c r="L258" s="50"/>
      <c r="M258" s="50"/>
      <c r="N258" s="50"/>
      <c r="O258" s="50"/>
      <c r="P258" s="50"/>
      <c r="Q258" s="57"/>
      <c r="R258" s="58"/>
      <c r="S258" s="58"/>
      <c r="T258" s="58"/>
      <c r="U258" s="58"/>
      <c r="V258" s="256"/>
      <c r="W258" s="59"/>
      <c r="X258" s="60"/>
      <c r="Y258" s="27"/>
      <c r="Z258" s="27"/>
      <c r="AA258" s="27"/>
      <c r="AB258" s="27"/>
      <c r="AC258" s="27"/>
      <c r="AD258" s="26"/>
      <c r="AE258" s="9"/>
    </row>
    <row r="259" spans="1:31" ht="27.75" customHeight="1">
      <c r="A259" s="14">
        <v>251</v>
      </c>
      <c r="B259" s="300"/>
      <c r="C259" s="16"/>
      <c r="D259" s="257"/>
      <c r="E259" s="301"/>
      <c r="F259" s="303"/>
      <c r="G259" s="302"/>
      <c r="H259" s="18"/>
      <c r="I259" s="50"/>
      <c r="J259" s="50"/>
      <c r="K259" s="50"/>
      <c r="L259" s="50"/>
      <c r="M259" s="50"/>
      <c r="N259" s="50"/>
      <c r="O259" s="50"/>
      <c r="P259" s="50"/>
      <c r="Q259" s="57"/>
      <c r="R259" s="58"/>
      <c r="S259" s="58"/>
      <c r="T259" s="58"/>
      <c r="U259" s="58"/>
      <c r="V259" s="256"/>
      <c r="W259" s="59"/>
      <c r="X259" s="60"/>
      <c r="Y259" s="27"/>
      <c r="Z259" s="27"/>
      <c r="AA259" s="27"/>
      <c r="AB259" s="27"/>
      <c r="AC259" s="27"/>
      <c r="AD259" s="26"/>
      <c r="AE259" s="9"/>
    </row>
    <row r="260" spans="1:31" ht="27.75" customHeight="1">
      <c r="A260" s="14">
        <v>252</v>
      </c>
      <c r="B260" s="300"/>
      <c r="C260" s="16"/>
      <c r="D260" s="257"/>
      <c r="E260" s="301"/>
      <c r="F260" s="303"/>
      <c r="G260" s="302"/>
      <c r="H260" s="18"/>
      <c r="I260" s="50"/>
      <c r="J260" s="50"/>
      <c r="K260" s="50"/>
      <c r="L260" s="50"/>
      <c r="M260" s="50"/>
      <c r="N260" s="50"/>
      <c r="O260" s="50"/>
      <c r="P260" s="50"/>
      <c r="Q260" s="57"/>
      <c r="R260" s="58"/>
      <c r="S260" s="58"/>
      <c r="T260" s="58"/>
      <c r="U260" s="58"/>
      <c r="V260" s="256"/>
      <c r="W260" s="59"/>
      <c r="X260" s="60"/>
      <c r="Y260" s="27"/>
      <c r="Z260" s="27"/>
      <c r="AA260" s="27"/>
      <c r="AB260" s="27"/>
      <c r="AC260" s="27"/>
      <c r="AD260" s="26"/>
      <c r="AE260" s="9"/>
    </row>
    <row r="261" spans="1:31" ht="27.75" customHeight="1">
      <c r="A261" s="14">
        <v>253</v>
      </c>
      <c r="B261" s="300"/>
      <c r="C261" s="16"/>
      <c r="D261" s="257"/>
      <c r="E261" s="301"/>
      <c r="F261" s="303"/>
      <c r="G261" s="302"/>
      <c r="H261" s="18"/>
      <c r="I261" s="50"/>
      <c r="J261" s="50"/>
      <c r="K261" s="50"/>
      <c r="L261" s="50"/>
      <c r="M261" s="50"/>
      <c r="N261" s="50"/>
      <c r="O261" s="50"/>
      <c r="P261" s="50"/>
      <c r="Q261" s="57"/>
      <c r="R261" s="58"/>
      <c r="S261" s="58"/>
      <c r="T261" s="58"/>
      <c r="U261" s="58"/>
      <c r="V261" s="256"/>
      <c r="W261" s="59"/>
      <c r="X261" s="60"/>
      <c r="Y261" s="27"/>
      <c r="Z261" s="27"/>
      <c r="AA261" s="27"/>
      <c r="AB261" s="27"/>
      <c r="AC261" s="27"/>
      <c r="AD261" s="26"/>
      <c r="AE261" s="9"/>
    </row>
    <row r="262" spans="1:31" ht="27.75" customHeight="1">
      <c r="A262" s="14">
        <v>254</v>
      </c>
      <c r="B262" s="300"/>
      <c r="C262" s="16"/>
      <c r="D262" s="257"/>
      <c r="E262" s="301"/>
      <c r="F262" s="303"/>
      <c r="G262" s="302"/>
      <c r="H262" s="18"/>
      <c r="I262" s="50"/>
      <c r="J262" s="50"/>
      <c r="K262" s="50"/>
      <c r="L262" s="50"/>
      <c r="M262" s="50"/>
      <c r="N262" s="50"/>
      <c r="O262" s="50"/>
      <c r="P262" s="50"/>
      <c r="Q262" s="57"/>
      <c r="R262" s="58"/>
      <c r="S262" s="58"/>
      <c r="T262" s="58"/>
      <c r="U262" s="58"/>
      <c r="V262" s="256"/>
      <c r="W262" s="59"/>
      <c r="X262" s="60"/>
      <c r="Y262" s="27"/>
      <c r="Z262" s="27"/>
      <c r="AA262" s="27"/>
      <c r="AB262" s="27"/>
      <c r="AC262" s="27"/>
      <c r="AD262" s="26"/>
      <c r="AE262" s="9"/>
    </row>
    <row r="263" spans="1:31" ht="27.75" customHeight="1">
      <c r="A263" s="14">
        <v>255</v>
      </c>
      <c r="B263" s="300"/>
      <c r="C263" s="16"/>
      <c r="D263" s="257"/>
      <c r="E263" s="301"/>
      <c r="F263" s="303"/>
      <c r="G263" s="302"/>
      <c r="H263" s="18"/>
      <c r="I263" s="50"/>
      <c r="J263" s="50"/>
      <c r="K263" s="50"/>
      <c r="L263" s="50"/>
      <c r="M263" s="50"/>
      <c r="N263" s="50"/>
      <c r="O263" s="50"/>
      <c r="P263" s="50"/>
      <c r="Q263" s="57"/>
      <c r="R263" s="58"/>
      <c r="S263" s="58"/>
      <c r="T263" s="58"/>
      <c r="U263" s="58"/>
      <c r="V263" s="256"/>
      <c r="W263" s="59"/>
      <c r="X263" s="60"/>
      <c r="Y263" s="27"/>
      <c r="Z263" s="27"/>
      <c r="AA263" s="27"/>
      <c r="AB263" s="27"/>
      <c r="AC263" s="27"/>
      <c r="AD263" s="26"/>
      <c r="AE263" s="9"/>
    </row>
    <row r="264" spans="1:31" ht="27.75" customHeight="1">
      <c r="A264" s="14">
        <v>256</v>
      </c>
      <c r="B264" s="300"/>
      <c r="C264" s="16"/>
      <c r="D264" s="257"/>
      <c r="E264" s="301"/>
      <c r="F264" s="303"/>
      <c r="G264" s="302"/>
      <c r="H264" s="18"/>
      <c r="I264" s="50"/>
      <c r="J264" s="50"/>
      <c r="K264" s="50"/>
      <c r="L264" s="50"/>
      <c r="M264" s="50"/>
      <c r="N264" s="50"/>
      <c r="O264" s="50"/>
      <c r="P264" s="50"/>
      <c r="Q264" s="57"/>
      <c r="R264" s="58"/>
      <c r="S264" s="58"/>
      <c r="T264" s="58"/>
      <c r="U264" s="58"/>
      <c r="V264" s="256"/>
      <c r="W264" s="59"/>
      <c r="X264" s="60"/>
      <c r="Y264" s="27"/>
      <c r="Z264" s="27"/>
      <c r="AA264" s="27"/>
      <c r="AB264" s="27"/>
      <c r="AC264" s="27"/>
      <c r="AD264" s="26"/>
      <c r="AE264" s="9"/>
    </row>
    <row r="265" spans="1:31" ht="27.75" customHeight="1">
      <c r="A265" s="14">
        <v>257</v>
      </c>
      <c r="B265" s="300"/>
      <c r="C265" s="16"/>
      <c r="D265" s="257"/>
      <c r="E265" s="301"/>
      <c r="F265" s="303"/>
      <c r="G265" s="302"/>
      <c r="H265" s="18"/>
      <c r="I265" s="50"/>
      <c r="J265" s="50"/>
      <c r="K265" s="50"/>
      <c r="L265" s="50"/>
      <c r="M265" s="50"/>
      <c r="N265" s="50"/>
      <c r="O265" s="50"/>
      <c r="P265" s="50"/>
      <c r="Q265" s="57"/>
      <c r="R265" s="58"/>
      <c r="S265" s="58"/>
      <c r="T265" s="58"/>
      <c r="U265" s="58"/>
      <c r="V265" s="256"/>
      <c r="W265" s="59"/>
      <c r="X265" s="60"/>
      <c r="Y265" s="27"/>
      <c r="Z265" s="27"/>
      <c r="AA265" s="27"/>
      <c r="AB265" s="27"/>
      <c r="AC265" s="27"/>
      <c r="AD265" s="26"/>
      <c r="AE265" s="9"/>
    </row>
    <row r="266" spans="1:31" ht="27.75" customHeight="1">
      <c r="A266" s="14">
        <v>258</v>
      </c>
      <c r="B266" s="300"/>
      <c r="C266" s="16"/>
      <c r="D266" s="257"/>
      <c r="E266" s="301"/>
      <c r="F266" s="303"/>
      <c r="G266" s="302"/>
      <c r="H266" s="18"/>
      <c r="I266" s="50"/>
      <c r="J266" s="50"/>
      <c r="K266" s="50"/>
      <c r="L266" s="50"/>
      <c r="M266" s="50"/>
      <c r="N266" s="50"/>
      <c r="O266" s="50"/>
      <c r="P266" s="50"/>
      <c r="Q266" s="57"/>
      <c r="R266" s="58"/>
      <c r="S266" s="58"/>
      <c r="T266" s="58"/>
      <c r="U266" s="58"/>
      <c r="V266" s="256"/>
      <c r="W266" s="59"/>
      <c r="X266" s="60"/>
      <c r="Y266" s="27"/>
      <c r="Z266" s="27"/>
      <c r="AA266" s="27"/>
      <c r="AB266" s="27"/>
      <c r="AC266" s="27"/>
      <c r="AD266" s="26"/>
      <c r="AE266" s="9"/>
    </row>
    <row r="267" spans="1:31" ht="27.75" customHeight="1">
      <c r="A267" s="14">
        <v>259</v>
      </c>
      <c r="B267" s="300"/>
      <c r="C267" s="16"/>
      <c r="D267" s="257"/>
      <c r="E267" s="301"/>
      <c r="F267" s="303"/>
      <c r="G267" s="302"/>
      <c r="H267" s="18"/>
      <c r="I267" s="50"/>
      <c r="J267" s="50"/>
      <c r="K267" s="50"/>
      <c r="L267" s="50"/>
      <c r="M267" s="50"/>
      <c r="N267" s="50"/>
      <c r="O267" s="50"/>
      <c r="P267" s="50"/>
      <c r="Q267" s="57"/>
      <c r="R267" s="58"/>
      <c r="S267" s="58"/>
      <c r="T267" s="58"/>
      <c r="U267" s="58"/>
      <c r="V267" s="256"/>
      <c r="W267" s="59"/>
      <c r="X267" s="60"/>
      <c r="Y267" s="27"/>
      <c r="Z267" s="27"/>
      <c r="AA267" s="27"/>
      <c r="AB267" s="27"/>
      <c r="AC267" s="27"/>
      <c r="AD267" s="26"/>
      <c r="AE267" s="9"/>
    </row>
    <row r="268" spans="1:31" ht="27.75" customHeight="1">
      <c r="A268" s="14">
        <v>260</v>
      </c>
      <c r="B268" s="300"/>
      <c r="C268" s="16"/>
      <c r="D268" s="257"/>
      <c r="E268" s="301"/>
      <c r="F268" s="303"/>
      <c r="G268" s="302"/>
      <c r="H268" s="18"/>
      <c r="I268" s="50"/>
      <c r="J268" s="50"/>
      <c r="K268" s="50"/>
      <c r="L268" s="50"/>
      <c r="M268" s="50"/>
      <c r="N268" s="50"/>
      <c r="O268" s="50"/>
      <c r="P268" s="50"/>
      <c r="Q268" s="57"/>
      <c r="R268" s="58"/>
      <c r="S268" s="58"/>
      <c r="T268" s="58"/>
      <c r="U268" s="58"/>
      <c r="V268" s="256"/>
      <c r="W268" s="59"/>
      <c r="X268" s="60"/>
      <c r="Y268" s="27"/>
      <c r="Z268" s="27"/>
      <c r="AA268" s="27"/>
      <c r="AB268" s="27"/>
      <c r="AC268" s="27"/>
      <c r="AD268" s="26"/>
      <c r="AE268" s="9"/>
    </row>
    <row r="269" spans="1:31" ht="27.75" customHeight="1">
      <c r="A269" s="14">
        <v>261</v>
      </c>
      <c r="B269" s="300"/>
      <c r="C269" s="16"/>
      <c r="D269" s="257"/>
      <c r="E269" s="301"/>
      <c r="F269" s="303"/>
      <c r="G269" s="302"/>
      <c r="H269" s="18"/>
      <c r="I269" s="50"/>
      <c r="J269" s="50"/>
      <c r="K269" s="50"/>
      <c r="L269" s="50"/>
      <c r="M269" s="50"/>
      <c r="N269" s="50"/>
      <c r="O269" s="50"/>
      <c r="P269" s="50"/>
      <c r="Q269" s="57"/>
      <c r="R269" s="58"/>
      <c r="S269" s="58"/>
      <c r="T269" s="58"/>
      <c r="U269" s="58"/>
      <c r="V269" s="256"/>
      <c r="W269" s="59"/>
      <c r="X269" s="60"/>
      <c r="Y269" s="27"/>
      <c r="Z269" s="27"/>
      <c r="AA269" s="27"/>
      <c r="AB269" s="27"/>
      <c r="AC269" s="27"/>
      <c r="AD269" s="26"/>
      <c r="AE269" s="9"/>
    </row>
    <row r="270" spans="1:31" ht="27.75" customHeight="1">
      <c r="A270" s="14">
        <v>262</v>
      </c>
      <c r="B270" s="300"/>
      <c r="C270" s="16"/>
      <c r="D270" s="257"/>
      <c r="E270" s="301"/>
      <c r="F270" s="303"/>
      <c r="G270" s="302"/>
      <c r="H270" s="18"/>
      <c r="I270" s="50"/>
      <c r="J270" s="50"/>
      <c r="K270" s="50"/>
      <c r="L270" s="50"/>
      <c r="M270" s="50"/>
      <c r="N270" s="50"/>
      <c r="O270" s="50"/>
      <c r="P270" s="50"/>
      <c r="Q270" s="57"/>
      <c r="R270" s="58"/>
      <c r="S270" s="58"/>
      <c r="T270" s="58"/>
      <c r="U270" s="58"/>
      <c r="V270" s="256"/>
      <c r="W270" s="59"/>
      <c r="X270" s="60"/>
      <c r="Y270" s="27"/>
      <c r="Z270" s="27"/>
      <c r="AA270" s="27"/>
      <c r="AB270" s="27"/>
      <c r="AC270" s="27"/>
      <c r="AD270" s="26"/>
      <c r="AE270" s="9"/>
    </row>
    <row r="271" spans="1:31" ht="27.75" customHeight="1">
      <c r="A271" s="14">
        <v>263</v>
      </c>
      <c r="B271" s="300"/>
      <c r="C271" s="16"/>
      <c r="D271" s="257"/>
      <c r="E271" s="301"/>
      <c r="F271" s="303"/>
      <c r="G271" s="302"/>
      <c r="H271" s="18"/>
      <c r="I271" s="50"/>
      <c r="J271" s="50"/>
      <c r="K271" s="50"/>
      <c r="L271" s="50"/>
      <c r="M271" s="50"/>
      <c r="N271" s="50"/>
      <c r="O271" s="50"/>
      <c r="P271" s="50"/>
      <c r="Q271" s="57"/>
      <c r="R271" s="58"/>
      <c r="S271" s="58"/>
      <c r="T271" s="58"/>
      <c r="U271" s="58"/>
      <c r="V271" s="256"/>
      <c r="W271" s="59"/>
      <c r="X271" s="60"/>
      <c r="Y271" s="27"/>
      <c r="Z271" s="27"/>
      <c r="AA271" s="27"/>
      <c r="AB271" s="27"/>
      <c r="AC271" s="27"/>
      <c r="AD271" s="26"/>
      <c r="AE271" s="9"/>
    </row>
    <row r="272" spans="1:31" ht="27.75" customHeight="1">
      <c r="A272" s="14">
        <v>264</v>
      </c>
      <c r="B272" s="300"/>
      <c r="C272" s="16"/>
      <c r="D272" s="257"/>
      <c r="E272" s="301"/>
      <c r="F272" s="303"/>
      <c r="G272" s="302"/>
      <c r="H272" s="18"/>
      <c r="I272" s="50"/>
      <c r="J272" s="50"/>
      <c r="K272" s="50"/>
      <c r="L272" s="50"/>
      <c r="M272" s="50"/>
      <c r="N272" s="50"/>
      <c r="O272" s="50"/>
      <c r="P272" s="50"/>
      <c r="Q272" s="57"/>
      <c r="R272" s="58"/>
      <c r="S272" s="58"/>
      <c r="T272" s="58"/>
      <c r="U272" s="58"/>
      <c r="V272" s="256"/>
      <c r="W272" s="59"/>
      <c r="X272" s="60"/>
      <c r="Y272" s="27"/>
      <c r="Z272" s="27"/>
      <c r="AA272" s="27"/>
      <c r="AB272" s="27"/>
      <c r="AC272" s="27"/>
      <c r="AD272" s="26"/>
      <c r="AE272" s="9"/>
    </row>
    <row r="273" spans="1:31" ht="27.75" customHeight="1">
      <c r="A273" s="14">
        <v>265</v>
      </c>
      <c r="B273" s="300"/>
      <c r="C273" s="16"/>
      <c r="D273" s="257"/>
      <c r="E273" s="301"/>
      <c r="F273" s="303"/>
      <c r="G273" s="302"/>
      <c r="H273" s="18"/>
      <c r="I273" s="50"/>
      <c r="J273" s="50"/>
      <c r="K273" s="50"/>
      <c r="L273" s="50"/>
      <c r="M273" s="50"/>
      <c r="N273" s="50"/>
      <c r="O273" s="50"/>
      <c r="P273" s="50"/>
      <c r="Q273" s="57"/>
      <c r="R273" s="58"/>
      <c r="S273" s="58"/>
      <c r="T273" s="58"/>
      <c r="U273" s="58"/>
      <c r="V273" s="256"/>
      <c r="W273" s="59"/>
      <c r="X273" s="60"/>
      <c r="Y273" s="27"/>
      <c r="Z273" s="27"/>
      <c r="AA273" s="27"/>
      <c r="AB273" s="27"/>
      <c r="AC273" s="27"/>
      <c r="AD273" s="26"/>
      <c r="AE273" s="9"/>
    </row>
    <row r="274" spans="1:31" ht="27.75" customHeight="1">
      <c r="A274" s="14">
        <v>266</v>
      </c>
      <c r="B274" s="300"/>
      <c r="C274" s="16"/>
      <c r="D274" s="257"/>
      <c r="E274" s="301"/>
      <c r="F274" s="303"/>
      <c r="G274" s="302"/>
      <c r="H274" s="18"/>
      <c r="I274" s="50"/>
      <c r="J274" s="50"/>
      <c r="K274" s="50"/>
      <c r="L274" s="50"/>
      <c r="M274" s="50"/>
      <c r="N274" s="50"/>
      <c r="O274" s="50"/>
      <c r="P274" s="50"/>
      <c r="Q274" s="57"/>
      <c r="R274" s="58"/>
      <c r="S274" s="58"/>
      <c r="T274" s="58"/>
      <c r="U274" s="58"/>
      <c r="V274" s="256"/>
      <c r="W274" s="59"/>
      <c r="X274" s="60"/>
      <c r="Y274" s="27"/>
      <c r="Z274" s="27"/>
      <c r="AA274" s="27"/>
      <c r="AB274" s="27"/>
      <c r="AC274" s="27"/>
      <c r="AD274" s="26"/>
      <c r="AE274" s="9"/>
    </row>
    <row r="275" spans="1:31" ht="27.75" customHeight="1">
      <c r="A275" s="14">
        <v>267</v>
      </c>
      <c r="B275" s="300"/>
      <c r="C275" s="16"/>
      <c r="D275" s="257"/>
      <c r="E275" s="301"/>
      <c r="F275" s="303"/>
      <c r="G275" s="302"/>
      <c r="H275" s="18"/>
      <c r="I275" s="50"/>
      <c r="J275" s="50"/>
      <c r="K275" s="50"/>
      <c r="L275" s="50"/>
      <c r="M275" s="50"/>
      <c r="N275" s="50"/>
      <c r="O275" s="50"/>
      <c r="P275" s="50"/>
      <c r="Q275" s="57"/>
      <c r="R275" s="58"/>
      <c r="S275" s="58"/>
      <c r="T275" s="58"/>
      <c r="U275" s="58"/>
      <c r="V275" s="256"/>
      <c r="W275" s="59"/>
      <c r="X275" s="60"/>
      <c r="Y275" s="27"/>
      <c r="Z275" s="27"/>
      <c r="AA275" s="27"/>
      <c r="AB275" s="27"/>
      <c r="AC275" s="27"/>
      <c r="AD275" s="26"/>
      <c r="AE275" s="9"/>
    </row>
    <row r="276" spans="1:31" ht="27.75" customHeight="1">
      <c r="A276" s="14">
        <v>268</v>
      </c>
      <c r="B276" s="300"/>
      <c r="C276" s="16"/>
      <c r="D276" s="257"/>
      <c r="E276" s="301"/>
      <c r="F276" s="303"/>
      <c r="G276" s="302"/>
      <c r="H276" s="18"/>
      <c r="I276" s="50"/>
      <c r="J276" s="50"/>
      <c r="K276" s="50"/>
      <c r="L276" s="50"/>
      <c r="M276" s="50"/>
      <c r="N276" s="50"/>
      <c r="O276" s="50"/>
      <c r="P276" s="50"/>
      <c r="Q276" s="57"/>
      <c r="R276" s="58"/>
      <c r="S276" s="58"/>
      <c r="T276" s="58"/>
      <c r="U276" s="58"/>
      <c r="V276" s="256"/>
      <c r="W276" s="59"/>
      <c r="X276" s="60"/>
      <c r="Y276" s="27"/>
      <c r="Z276" s="27"/>
      <c r="AA276" s="27"/>
      <c r="AB276" s="27"/>
      <c r="AC276" s="27"/>
      <c r="AD276" s="26"/>
      <c r="AE276" s="9"/>
    </row>
    <row r="277" spans="1:31" ht="27.75" customHeight="1">
      <c r="A277" s="14">
        <v>269</v>
      </c>
      <c r="B277" s="300"/>
      <c r="C277" s="16"/>
      <c r="D277" s="257"/>
      <c r="E277" s="301"/>
      <c r="F277" s="303"/>
      <c r="G277" s="302"/>
      <c r="H277" s="18"/>
      <c r="I277" s="50"/>
      <c r="J277" s="50"/>
      <c r="K277" s="50"/>
      <c r="L277" s="50"/>
      <c r="M277" s="50"/>
      <c r="N277" s="50"/>
      <c r="O277" s="50"/>
      <c r="P277" s="50"/>
      <c r="Q277" s="57"/>
      <c r="R277" s="58"/>
      <c r="S277" s="58"/>
      <c r="T277" s="58"/>
      <c r="U277" s="58"/>
      <c r="V277" s="256"/>
      <c r="W277" s="59"/>
      <c r="X277" s="60"/>
      <c r="Y277" s="27"/>
      <c r="Z277" s="27"/>
      <c r="AA277" s="27"/>
      <c r="AB277" s="27"/>
      <c r="AC277" s="27"/>
      <c r="AD277" s="26"/>
      <c r="AE277" s="9"/>
    </row>
    <row r="278" spans="1:31" ht="27.75" customHeight="1">
      <c r="A278" s="14">
        <v>270</v>
      </c>
      <c r="B278" s="300"/>
      <c r="C278" s="16"/>
      <c r="D278" s="257"/>
      <c r="E278" s="301"/>
      <c r="F278" s="303"/>
      <c r="G278" s="302"/>
      <c r="H278" s="18"/>
      <c r="I278" s="50"/>
      <c r="J278" s="50"/>
      <c r="K278" s="50"/>
      <c r="L278" s="50"/>
      <c r="M278" s="50"/>
      <c r="N278" s="50"/>
      <c r="O278" s="50"/>
      <c r="P278" s="50"/>
      <c r="Q278" s="57"/>
      <c r="R278" s="58"/>
      <c r="S278" s="58"/>
      <c r="T278" s="58"/>
      <c r="U278" s="58"/>
      <c r="V278" s="256"/>
      <c r="W278" s="59"/>
      <c r="X278" s="60"/>
      <c r="Y278" s="27"/>
      <c r="Z278" s="27"/>
      <c r="AA278" s="27"/>
      <c r="AB278" s="27"/>
      <c r="AC278" s="27"/>
      <c r="AD278" s="26"/>
      <c r="AE278" s="9"/>
    </row>
    <row r="279" spans="1:31" ht="27.75" customHeight="1">
      <c r="A279" s="14">
        <v>271</v>
      </c>
      <c r="B279" s="300"/>
      <c r="C279" s="16"/>
      <c r="D279" s="257"/>
      <c r="E279" s="301"/>
      <c r="F279" s="303"/>
      <c r="G279" s="302"/>
      <c r="H279" s="18"/>
      <c r="I279" s="50"/>
      <c r="J279" s="50"/>
      <c r="K279" s="50"/>
      <c r="L279" s="50"/>
      <c r="M279" s="50"/>
      <c r="N279" s="50"/>
      <c r="O279" s="50"/>
      <c r="P279" s="50"/>
      <c r="Q279" s="57"/>
      <c r="R279" s="58"/>
      <c r="S279" s="58"/>
      <c r="T279" s="58"/>
      <c r="U279" s="58"/>
      <c r="V279" s="256"/>
      <c r="W279" s="59"/>
      <c r="X279" s="60"/>
      <c r="Y279" s="27"/>
      <c r="Z279" s="27"/>
      <c r="AA279" s="27"/>
      <c r="AB279" s="27"/>
      <c r="AC279" s="27"/>
      <c r="AD279" s="26"/>
      <c r="AE279" s="9"/>
    </row>
    <row r="280" spans="1:31" ht="27.75" customHeight="1">
      <c r="A280" s="14">
        <v>272</v>
      </c>
      <c r="B280" s="300"/>
      <c r="C280" s="16"/>
      <c r="D280" s="257"/>
      <c r="E280" s="301"/>
      <c r="F280" s="303"/>
      <c r="G280" s="302"/>
      <c r="H280" s="18"/>
      <c r="I280" s="50"/>
      <c r="J280" s="50"/>
      <c r="K280" s="50"/>
      <c r="L280" s="50"/>
      <c r="M280" s="50"/>
      <c r="N280" s="50"/>
      <c r="O280" s="50"/>
      <c r="P280" s="50"/>
      <c r="Q280" s="57"/>
      <c r="R280" s="58"/>
      <c r="S280" s="58"/>
      <c r="T280" s="58"/>
      <c r="U280" s="58"/>
      <c r="V280" s="256"/>
      <c r="W280" s="59"/>
      <c r="X280" s="60"/>
      <c r="Y280" s="27"/>
      <c r="Z280" s="27"/>
      <c r="AA280" s="27"/>
      <c r="AB280" s="27"/>
      <c r="AC280" s="27"/>
      <c r="AD280" s="26"/>
      <c r="AE280" s="9"/>
    </row>
    <row r="281" spans="1:31" ht="27.75" customHeight="1">
      <c r="A281" s="285">
        <v>273</v>
      </c>
      <c r="B281" s="300"/>
      <c r="C281" s="16"/>
      <c r="D281" s="257"/>
      <c r="E281" s="301"/>
      <c r="F281" s="303"/>
      <c r="G281" s="302"/>
      <c r="H281" s="18"/>
      <c r="I281" s="50"/>
      <c r="J281" s="50"/>
      <c r="K281" s="50"/>
      <c r="L281" s="50"/>
      <c r="M281" s="50"/>
      <c r="N281" s="50"/>
      <c r="O281" s="50"/>
      <c r="P281" s="50"/>
      <c r="Q281" s="57"/>
      <c r="R281" s="58"/>
      <c r="S281" s="58"/>
      <c r="T281" s="58"/>
      <c r="U281" s="58"/>
      <c r="V281" s="256"/>
      <c r="W281" s="59"/>
      <c r="X281" s="60"/>
      <c r="Y281" s="27"/>
      <c r="Z281" s="27"/>
      <c r="AA281" s="27"/>
      <c r="AB281" s="27"/>
      <c r="AC281" s="27"/>
      <c r="AD281" s="26"/>
      <c r="AE281" s="9"/>
    </row>
    <row r="282" spans="1:31" ht="27.75" customHeight="1">
      <c r="A282" s="14">
        <v>274</v>
      </c>
      <c r="B282" s="300"/>
      <c r="C282" s="16"/>
      <c r="D282" s="257"/>
      <c r="E282" s="301"/>
      <c r="F282" s="303"/>
      <c r="G282" s="302"/>
      <c r="H282" s="18"/>
      <c r="I282" s="50"/>
      <c r="J282" s="50"/>
      <c r="K282" s="50"/>
      <c r="L282" s="50"/>
      <c r="M282" s="50"/>
      <c r="N282" s="50"/>
      <c r="O282" s="50"/>
      <c r="P282" s="50"/>
      <c r="Q282" s="57"/>
      <c r="R282" s="58"/>
      <c r="S282" s="58"/>
      <c r="T282" s="58"/>
      <c r="U282" s="58"/>
      <c r="V282" s="256"/>
      <c r="W282" s="59"/>
      <c r="X282" s="60"/>
      <c r="Y282" s="27"/>
      <c r="Z282" s="27"/>
      <c r="AA282" s="27"/>
      <c r="AB282" s="27"/>
      <c r="AC282" s="27"/>
      <c r="AD282" s="26"/>
      <c r="AE282" s="9"/>
    </row>
    <row r="283" spans="1:31" ht="27.75" customHeight="1">
      <c r="A283" s="14">
        <v>275</v>
      </c>
      <c r="B283" s="300"/>
      <c r="C283" s="16"/>
      <c r="D283" s="257"/>
      <c r="E283" s="301"/>
      <c r="F283" s="303"/>
      <c r="G283" s="302"/>
      <c r="H283" s="18"/>
      <c r="I283" s="50"/>
      <c r="J283" s="50"/>
      <c r="K283" s="50"/>
      <c r="L283" s="50"/>
      <c r="M283" s="50"/>
      <c r="N283" s="50"/>
      <c r="O283" s="50"/>
      <c r="P283" s="50"/>
      <c r="Q283" s="57"/>
      <c r="R283" s="58"/>
      <c r="S283" s="58"/>
      <c r="T283" s="58"/>
      <c r="U283" s="58"/>
      <c r="V283" s="256"/>
      <c r="W283" s="59"/>
      <c r="X283" s="60"/>
      <c r="Y283" s="27"/>
      <c r="Z283" s="27"/>
      <c r="AA283" s="27"/>
      <c r="AB283" s="27"/>
      <c r="AC283" s="27"/>
      <c r="AD283" s="26"/>
      <c r="AE283" s="9"/>
    </row>
    <row r="284" spans="1:31" ht="27.75" customHeight="1">
      <c r="A284" s="14">
        <v>276</v>
      </c>
      <c r="B284" s="300"/>
      <c r="C284" s="16"/>
      <c r="D284" s="257"/>
      <c r="E284" s="301"/>
      <c r="F284" s="303"/>
      <c r="G284" s="302"/>
      <c r="H284" s="18"/>
      <c r="I284" s="50"/>
      <c r="J284" s="50"/>
      <c r="K284" s="50"/>
      <c r="L284" s="50"/>
      <c r="M284" s="50"/>
      <c r="N284" s="50"/>
      <c r="O284" s="50"/>
      <c r="P284" s="50"/>
      <c r="Q284" s="57"/>
      <c r="R284" s="58"/>
      <c r="S284" s="58"/>
      <c r="T284" s="58"/>
      <c r="U284" s="58"/>
      <c r="V284" s="256"/>
      <c r="W284" s="59"/>
      <c r="X284" s="60"/>
      <c r="Y284" s="27"/>
      <c r="Z284" s="27"/>
      <c r="AA284" s="27"/>
      <c r="AB284" s="27"/>
      <c r="AC284" s="27"/>
      <c r="AD284" s="26"/>
      <c r="AE284" s="9"/>
    </row>
    <row r="285" spans="1:31" ht="27.75" customHeight="1">
      <c r="A285" s="285">
        <v>277</v>
      </c>
      <c r="B285" s="300"/>
      <c r="C285" s="16"/>
      <c r="D285" s="257"/>
      <c r="E285" s="301"/>
      <c r="F285" s="303"/>
      <c r="G285" s="302"/>
      <c r="H285" s="18"/>
      <c r="I285" s="50"/>
      <c r="J285" s="50"/>
      <c r="K285" s="50"/>
      <c r="L285" s="50"/>
      <c r="M285" s="50"/>
      <c r="N285" s="50"/>
      <c r="O285" s="50"/>
      <c r="P285" s="50"/>
      <c r="Q285" s="57"/>
      <c r="R285" s="58"/>
      <c r="S285" s="58"/>
      <c r="T285" s="58"/>
      <c r="U285" s="58"/>
      <c r="V285" s="256"/>
      <c r="W285" s="59"/>
      <c r="X285" s="60"/>
      <c r="Y285" s="27"/>
      <c r="Z285" s="27"/>
      <c r="AA285" s="27"/>
      <c r="AB285" s="27"/>
      <c r="AC285" s="27"/>
      <c r="AD285" s="26"/>
      <c r="AE285" s="9"/>
    </row>
    <row r="286" spans="1:31" ht="27.75" customHeight="1">
      <c r="A286" s="14">
        <v>278</v>
      </c>
      <c r="B286" s="300"/>
      <c r="C286" s="16"/>
      <c r="D286" s="257"/>
      <c r="E286" s="301"/>
      <c r="F286" s="303"/>
      <c r="G286" s="302"/>
      <c r="H286" s="18"/>
      <c r="I286" s="50"/>
      <c r="J286" s="50"/>
      <c r="K286" s="50"/>
      <c r="L286" s="50"/>
      <c r="M286" s="50"/>
      <c r="N286" s="50"/>
      <c r="O286" s="50"/>
      <c r="P286" s="50"/>
      <c r="Q286" s="57"/>
      <c r="R286" s="58"/>
      <c r="S286" s="58"/>
      <c r="T286" s="58"/>
      <c r="U286" s="58"/>
      <c r="V286" s="256"/>
      <c r="W286" s="59"/>
      <c r="X286" s="60"/>
      <c r="Y286" s="27"/>
      <c r="Z286" s="27"/>
      <c r="AA286" s="27"/>
      <c r="AB286" s="27"/>
      <c r="AC286" s="27"/>
      <c r="AD286" s="26"/>
      <c r="AE286" s="9"/>
    </row>
    <row r="287" spans="1:31" ht="27.75" customHeight="1">
      <c r="A287" s="299"/>
      <c r="B287" s="61"/>
      <c r="C287" s="73"/>
      <c r="D287" s="61"/>
      <c r="E287" s="73"/>
      <c r="F287" s="75"/>
      <c r="G287" s="74">
        <f>SUM(I287:P287)</f>
        <v>0</v>
      </c>
      <c r="H287" s="21"/>
      <c r="I287" s="51">
        <f t="shared" ref="I287:P287" si="0">SUM(I9:I281)</f>
        <v>0</v>
      </c>
      <c r="J287" s="51">
        <f>SUM(J9:J286)</f>
        <v>0</v>
      </c>
      <c r="K287" s="51">
        <f t="shared" si="0"/>
        <v>0</v>
      </c>
      <c r="L287" s="51">
        <f t="shared" si="0"/>
        <v>0</v>
      </c>
      <c r="M287" s="51">
        <f t="shared" si="0"/>
        <v>0</v>
      </c>
      <c r="N287" s="51">
        <f t="shared" si="0"/>
        <v>0</v>
      </c>
      <c r="O287" s="51">
        <f t="shared" si="0"/>
        <v>0</v>
      </c>
      <c r="P287" s="51">
        <f t="shared" si="0"/>
        <v>0</v>
      </c>
      <c r="Q287" s="57"/>
      <c r="R287" s="58"/>
      <c r="S287" s="58"/>
      <c r="T287" s="58"/>
      <c r="U287" s="58"/>
      <c r="V287" s="61"/>
      <c r="W287" s="59"/>
      <c r="X287" s="60"/>
      <c r="Y287" s="27"/>
      <c r="Z287" s="27"/>
      <c r="AA287" s="27"/>
      <c r="AB287" s="27"/>
      <c r="AC287" s="27"/>
      <c r="AD287" s="26"/>
      <c r="AE287" s="9"/>
    </row>
    <row r="288" spans="1:31" ht="38.1" customHeight="1">
      <c r="A288" s="268" t="s">
        <v>394</v>
      </c>
      <c r="B288" s="269"/>
      <c r="C288" s="269"/>
      <c r="D288" s="269"/>
      <c r="E288" s="269"/>
      <c r="F288" s="269"/>
      <c r="G288" s="267"/>
      <c r="H288" s="267"/>
      <c r="I288" s="267"/>
      <c r="J288" s="267"/>
      <c r="K288" s="267"/>
      <c r="L288" s="267"/>
      <c r="M288" s="267"/>
      <c r="N288" s="267"/>
      <c r="O288" s="267"/>
      <c r="P288" s="270"/>
      <c r="Q288" s="271"/>
      <c r="R288" s="272"/>
      <c r="S288" s="501">
        <f>G326</f>
        <v>0</v>
      </c>
      <c r="T288" s="501"/>
      <c r="U288" s="502" t="s">
        <v>206</v>
      </c>
      <c r="V288" s="502"/>
      <c r="W288" s="260"/>
      <c r="X288" s="261"/>
    </row>
    <row r="289" spans="1:24" ht="34.5" customHeight="1">
      <c r="A289" s="266">
        <v>1</v>
      </c>
      <c r="B289" s="283"/>
      <c r="C289" s="262"/>
      <c r="D289" s="295"/>
      <c r="E289" s="293"/>
      <c r="F289" s="75"/>
      <c r="G289" s="294"/>
      <c r="H289" s="278"/>
      <c r="I289" s="279"/>
      <c r="J289" s="279"/>
      <c r="K289" s="279"/>
      <c r="L289" s="279"/>
      <c r="M289" s="279"/>
      <c r="N289" s="279"/>
      <c r="O289" s="279"/>
      <c r="P289" s="279"/>
      <c r="Q289" s="57"/>
      <c r="R289" s="82"/>
      <c r="S289" s="82"/>
      <c r="T289" s="82"/>
      <c r="U289" s="82"/>
      <c r="V289" s="275"/>
      <c r="W289" s="258"/>
      <c r="X289" s="259"/>
    </row>
    <row r="290" spans="1:24" ht="34.5" customHeight="1">
      <c r="A290" s="266">
        <v>2</v>
      </c>
      <c r="B290" s="283"/>
      <c r="C290" s="262"/>
      <c r="D290" s="295"/>
      <c r="E290" s="293"/>
      <c r="F290" s="75"/>
      <c r="G290" s="294"/>
      <c r="H290" s="263"/>
      <c r="I290" s="79"/>
      <c r="J290" s="79"/>
      <c r="K290" s="79"/>
      <c r="L290" s="79"/>
      <c r="M290" s="79"/>
      <c r="N290" s="79"/>
      <c r="O290" s="79"/>
      <c r="P290" s="79"/>
      <c r="Q290" s="57"/>
      <c r="R290" s="82"/>
      <c r="S290" s="82"/>
      <c r="T290" s="82"/>
      <c r="U290" s="82"/>
      <c r="V290" s="275"/>
      <c r="W290" s="83"/>
      <c r="X290" s="276"/>
    </row>
    <row r="291" spans="1:24" ht="34.5" customHeight="1">
      <c r="A291" s="266">
        <v>3</v>
      </c>
      <c r="B291" s="283"/>
      <c r="C291" s="262"/>
      <c r="D291" s="295"/>
      <c r="E291" s="293"/>
      <c r="F291" s="75"/>
      <c r="G291" s="294"/>
      <c r="H291" s="263"/>
      <c r="I291" s="79"/>
      <c r="J291" s="79"/>
      <c r="K291" s="79"/>
      <c r="L291" s="79"/>
      <c r="M291" s="79"/>
      <c r="N291" s="79"/>
      <c r="O291" s="79"/>
      <c r="P291" s="79"/>
      <c r="Q291" s="57"/>
      <c r="R291" s="82"/>
      <c r="S291" s="82"/>
      <c r="T291" s="82"/>
      <c r="U291" s="82"/>
      <c r="V291" s="275"/>
      <c r="W291" s="83"/>
      <c r="X291" s="276"/>
    </row>
    <row r="292" spans="1:24" ht="34.5" customHeight="1">
      <c r="A292" s="266">
        <v>4</v>
      </c>
      <c r="B292" s="283"/>
      <c r="C292" s="262"/>
      <c r="D292" s="295"/>
      <c r="E292" s="293"/>
      <c r="F292" s="75"/>
      <c r="G292" s="294"/>
      <c r="H292" s="263"/>
      <c r="I292" s="79"/>
      <c r="J292" s="79"/>
      <c r="K292" s="79"/>
      <c r="L292" s="79"/>
      <c r="M292" s="79"/>
      <c r="N292" s="79"/>
      <c r="O292" s="79"/>
      <c r="P292" s="79"/>
      <c r="Q292" s="57"/>
      <c r="R292" s="82"/>
      <c r="S292" s="82"/>
      <c r="T292" s="82"/>
      <c r="U292" s="82"/>
      <c r="V292" s="275"/>
      <c r="W292" s="83"/>
      <c r="X292" s="276"/>
    </row>
    <row r="293" spans="1:24" ht="34.5" customHeight="1">
      <c r="A293" s="266">
        <v>5</v>
      </c>
      <c r="B293" s="283"/>
      <c r="C293" s="262"/>
      <c r="D293" s="295"/>
      <c r="E293" s="293"/>
      <c r="F293" s="75"/>
      <c r="G293" s="294"/>
      <c r="H293" s="263"/>
      <c r="I293" s="79"/>
      <c r="J293" s="79"/>
      <c r="K293" s="79"/>
      <c r="L293" s="79"/>
      <c r="M293" s="79"/>
      <c r="N293" s="79"/>
      <c r="O293" s="79"/>
      <c r="P293" s="79"/>
      <c r="Q293" s="57"/>
      <c r="R293" s="82"/>
      <c r="S293" s="82"/>
      <c r="T293" s="82"/>
      <c r="U293" s="82"/>
      <c r="V293" s="275"/>
      <c r="W293" s="83"/>
      <c r="X293" s="276"/>
    </row>
    <row r="294" spans="1:24" ht="34.5" customHeight="1">
      <c r="A294" s="266">
        <v>6</v>
      </c>
      <c r="B294" s="283"/>
      <c r="C294" s="262"/>
      <c r="D294" s="295"/>
      <c r="E294" s="293"/>
      <c r="F294" s="75"/>
      <c r="G294" s="294"/>
      <c r="H294" s="263"/>
      <c r="I294" s="79"/>
      <c r="J294" s="79"/>
      <c r="K294" s="79"/>
      <c r="L294" s="79"/>
      <c r="M294" s="79"/>
      <c r="N294" s="79"/>
      <c r="O294" s="79"/>
      <c r="P294" s="79"/>
      <c r="Q294" s="57"/>
      <c r="R294" s="82"/>
      <c r="S294" s="82"/>
      <c r="T294" s="82"/>
      <c r="U294" s="82"/>
      <c r="V294" s="275"/>
      <c r="W294" s="83"/>
      <c r="X294" s="276"/>
    </row>
    <row r="295" spans="1:24" ht="34.5" customHeight="1">
      <c r="A295" s="266">
        <v>7</v>
      </c>
      <c r="B295" s="283"/>
      <c r="C295" s="262"/>
      <c r="D295" s="295"/>
      <c r="E295" s="293"/>
      <c r="F295" s="75"/>
      <c r="G295" s="294"/>
      <c r="H295" s="263"/>
      <c r="I295" s="79"/>
      <c r="J295" s="79"/>
      <c r="K295" s="79"/>
      <c r="L295" s="79"/>
      <c r="M295" s="79"/>
      <c r="N295" s="79"/>
      <c r="O295" s="79"/>
      <c r="P295" s="79"/>
      <c r="Q295" s="57"/>
      <c r="R295" s="82"/>
      <c r="S295" s="82"/>
      <c r="T295" s="82"/>
      <c r="U295" s="82"/>
      <c r="V295" s="275"/>
      <c r="W295" s="83"/>
      <c r="X295" s="276"/>
    </row>
    <row r="296" spans="1:24" ht="34.5" customHeight="1">
      <c r="A296" s="266">
        <v>8</v>
      </c>
      <c r="B296" s="283"/>
      <c r="C296" s="262"/>
      <c r="D296" s="295"/>
      <c r="E296" s="293"/>
      <c r="F296" s="75"/>
      <c r="G296" s="294"/>
      <c r="H296" s="263"/>
      <c r="I296" s="79"/>
      <c r="J296" s="79"/>
      <c r="K296" s="79"/>
      <c r="L296" s="79"/>
      <c r="M296" s="79"/>
      <c r="N296" s="79"/>
      <c r="O296" s="79"/>
      <c r="P296" s="79"/>
      <c r="Q296" s="57"/>
      <c r="R296" s="82"/>
      <c r="S296" s="82"/>
      <c r="T296" s="82"/>
      <c r="U296" s="82"/>
      <c r="V296" s="275"/>
      <c r="W296" s="83"/>
      <c r="X296" s="276"/>
    </row>
    <row r="297" spans="1:24" ht="34.5" customHeight="1">
      <c r="A297" s="266">
        <v>9</v>
      </c>
      <c r="B297" s="283"/>
      <c r="C297" s="262"/>
      <c r="D297" s="295"/>
      <c r="E297" s="293"/>
      <c r="F297" s="75"/>
      <c r="G297" s="294"/>
      <c r="H297" s="263"/>
      <c r="I297" s="79"/>
      <c r="J297" s="79"/>
      <c r="K297" s="79"/>
      <c r="L297" s="79"/>
      <c r="M297" s="79"/>
      <c r="N297" s="79"/>
      <c r="O297" s="79"/>
      <c r="P297" s="79"/>
      <c r="Q297" s="57"/>
      <c r="R297" s="82"/>
      <c r="S297" s="82"/>
      <c r="T297" s="82"/>
      <c r="U297" s="82"/>
      <c r="V297" s="275"/>
      <c r="W297" s="83"/>
      <c r="X297" s="276"/>
    </row>
    <row r="298" spans="1:24" ht="34.5" customHeight="1">
      <c r="A298" s="266">
        <v>10</v>
      </c>
      <c r="B298" s="283"/>
      <c r="C298" s="262"/>
      <c r="D298" s="295"/>
      <c r="E298" s="293"/>
      <c r="F298" s="75"/>
      <c r="G298" s="294"/>
      <c r="H298" s="263"/>
      <c r="I298" s="79"/>
      <c r="J298" s="79"/>
      <c r="K298" s="79"/>
      <c r="L298" s="79"/>
      <c r="M298" s="79"/>
      <c r="N298" s="79"/>
      <c r="O298" s="79"/>
      <c r="P298" s="79"/>
      <c r="Q298" s="57"/>
      <c r="R298" s="82"/>
      <c r="S298" s="82"/>
      <c r="T298" s="82"/>
      <c r="U298" s="82"/>
      <c r="V298" s="275"/>
      <c r="W298" s="83"/>
      <c r="X298" s="276"/>
    </row>
    <row r="299" spans="1:24" ht="34.5" customHeight="1">
      <c r="A299" s="266">
        <v>11</v>
      </c>
      <c r="B299" s="283"/>
      <c r="C299" s="262"/>
      <c r="D299" s="295"/>
      <c r="E299" s="293"/>
      <c r="F299" s="75"/>
      <c r="G299" s="294"/>
      <c r="H299" s="263"/>
      <c r="I299" s="79"/>
      <c r="J299" s="79"/>
      <c r="K299" s="79"/>
      <c r="L299" s="79"/>
      <c r="M299" s="79"/>
      <c r="N299" s="79"/>
      <c r="O299" s="79"/>
      <c r="P299" s="79"/>
      <c r="Q299" s="57"/>
      <c r="R299" s="82"/>
      <c r="S299" s="82"/>
      <c r="T299" s="82"/>
      <c r="U299" s="82"/>
      <c r="V299" s="275"/>
      <c r="W299" s="83"/>
      <c r="X299" s="276"/>
    </row>
    <row r="300" spans="1:24" ht="34.5" customHeight="1">
      <c r="A300" s="266">
        <v>12</v>
      </c>
      <c r="B300" s="283"/>
      <c r="C300" s="262"/>
      <c r="D300" s="295"/>
      <c r="E300" s="293"/>
      <c r="F300" s="75"/>
      <c r="G300" s="294"/>
      <c r="H300" s="263"/>
      <c r="I300" s="79"/>
      <c r="J300" s="79"/>
      <c r="K300" s="79"/>
      <c r="L300" s="79"/>
      <c r="M300" s="79"/>
      <c r="N300" s="79"/>
      <c r="O300" s="79"/>
      <c r="P300" s="79"/>
      <c r="Q300" s="57"/>
      <c r="R300" s="82"/>
      <c r="S300" s="82"/>
      <c r="T300" s="82"/>
      <c r="U300" s="82"/>
      <c r="V300" s="275"/>
      <c r="W300" s="83"/>
      <c r="X300" s="276"/>
    </row>
    <row r="301" spans="1:24" ht="34.5" customHeight="1">
      <c r="A301" s="266">
        <v>13</v>
      </c>
      <c r="B301" s="283"/>
      <c r="C301" s="262"/>
      <c r="D301" s="295"/>
      <c r="E301" s="293"/>
      <c r="F301" s="75"/>
      <c r="G301" s="294"/>
      <c r="H301" s="263"/>
      <c r="I301" s="79"/>
      <c r="J301" s="79"/>
      <c r="K301" s="79"/>
      <c r="L301" s="79"/>
      <c r="M301" s="79"/>
      <c r="N301" s="79"/>
      <c r="O301" s="79"/>
      <c r="P301" s="79"/>
      <c r="Q301" s="57"/>
      <c r="R301" s="82"/>
      <c r="S301" s="82"/>
      <c r="T301" s="82"/>
      <c r="U301" s="82"/>
      <c r="V301" s="275"/>
      <c r="W301" s="83"/>
      <c r="X301" s="276"/>
    </row>
    <row r="302" spans="1:24" ht="34.5" customHeight="1">
      <c r="A302" s="266">
        <v>14</v>
      </c>
      <c r="B302" s="283"/>
      <c r="C302" s="262"/>
      <c r="D302" s="295"/>
      <c r="E302" s="293"/>
      <c r="F302" s="75"/>
      <c r="G302" s="294"/>
      <c r="H302" s="263"/>
      <c r="I302" s="79"/>
      <c r="J302" s="79"/>
      <c r="K302" s="79"/>
      <c r="L302" s="79"/>
      <c r="M302" s="79"/>
      <c r="N302" s="79"/>
      <c r="O302" s="79"/>
      <c r="P302" s="79"/>
      <c r="Q302" s="57"/>
      <c r="R302" s="82"/>
      <c r="S302" s="82"/>
      <c r="T302" s="82"/>
      <c r="U302" s="82"/>
      <c r="V302" s="275"/>
      <c r="W302" s="83"/>
      <c r="X302" s="276"/>
    </row>
    <row r="303" spans="1:24" ht="34.5" customHeight="1">
      <c r="A303" s="266">
        <v>15</v>
      </c>
      <c r="B303" s="283"/>
      <c r="C303" s="262"/>
      <c r="D303" s="295"/>
      <c r="E303" s="293"/>
      <c r="F303" s="75"/>
      <c r="G303" s="294"/>
      <c r="H303" s="263"/>
      <c r="I303" s="79"/>
      <c r="J303" s="79"/>
      <c r="K303" s="79"/>
      <c r="L303" s="79"/>
      <c r="M303" s="79"/>
      <c r="N303" s="79"/>
      <c r="O303" s="79"/>
      <c r="P303" s="79"/>
      <c r="Q303" s="57"/>
      <c r="R303" s="82"/>
      <c r="S303" s="82"/>
      <c r="T303" s="82"/>
      <c r="U303" s="82"/>
      <c r="V303" s="275"/>
      <c r="W303" s="83"/>
      <c r="X303" s="276"/>
    </row>
    <row r="304" spans="1:24" ht="34.5" customHeight="1">
      <c r="A304" s="266">
        <v>16</v>
      </c>
      <c r="B304" s="283"/>
      <c r="C304" s="262"/>
      <c r="D304" s="295"/>
      <c r="E304" s="293"/>
      <c r="F304" s="75"/>
      <c r="G304" s="294"/>
      <c r="H304" s="263"/>
      <c r="I304" s="79"/>
      <c r="J304" s="79"/>
      <c r="K304" s="79"/>
      <c r="L304" s="79"/>
      <c r="M304" s="79"/>
      <c r="N304" s="79"/>
      <c r="O304" s="79"/>
      <c r="P304" s="79"/>
      <c r="Q304" s="57"/>
      <c r="R304" s="82"/>
      <c r="S304" s="82"/>
      <c r="T304" s="82"/>
      <c r="U304" s="82"/>
      <c r="V304" s="275"/>
      <c r="W304" s="83"/>
      <c r="X304" s="276"/>
    </row>
    <row r="305" spans="1:24" ht="34.5" customHeight="1">
      <c r="A305" s="266">
        <v>17</v>
      </c>
      <c r="B305" s="283"/>
      <c r="C305" s="262"/>
      <c r="D305" s="295"/>
      <c r="E305" s="293"/>
      <c r="F305" s="75"/>
      <c r="G305" s="294"/>
      <c r="H305" s="263"/>
      <c r="I305" s="79"/>
      <c r="J305" s="79"/>
      <c r="K305" s="79"/>
      <c r="L305" s="79"/>
      <c r="M305" s="79"/>
      <c r="N305" s="79"/>
      <c r="O305" s="79"/>
      <c r="P305" s="79"/>
      <c r="Q305" s="57"/>
      <c r="R305" s="82"/>
      <c r="S305" s="82"/>
      <c r="T305" s="82"/>
      <c r="U305" s="82"/>
      <c r="V305" s="275"/>
      <c r="W305" s="83"/>
      <c r="X305" s="276"/>
    </row>
    <row r="306" spans="1:24" ht="34.5" customHeight="1">
      <c r="A306" s="266">
        <v>18</v>
      </c>
      <c r="B306" s="283"/>
      <c r="C306" s="262"/>
      <c r="D306" s="295"/>
      <c r="E306" s="293"/>
      <c r="F306" s="75"/>
      <c r="G306" s="294"/>
      <c r="H306" s="263"/>
      <c r="I306" s="79"/>
      <c r="J306" s="79"/>
      <c r="K306" s="79"/>
      <c r="L306" s="79"/>
      <c r="M306" s="79"/>
      <c r="N306" s="79"/>
      <c r="O306" s="79"/>
      <c r="P306" s="79"/>
      <c r="Q306" s="57"/>
      <c r="R306" s="82"/>
      <c r="S306" s="82"/>
      <c r="T306" s="82"/>
      <c r="U306" s="82"/>
      <c r="V306" s="275"/>
      <c r="W306" s="83"/>
      <c r="X306" s="276"/>
    </row>
    <row r="307" spans="1:24" ht="34.5" customHeight="1">
      <c r="A307" s="266">
        <v>19</v>
      </c>
      <c r="B307" s="283"/>
      <c r="C307" s="262"/>
      <c r="D307" s="295"/>
      <c r="E307" s="293"/>
      <c r="F307" s="75"/>
      <c r="G307" s="294"/>
      <c r="H307" s="263"/>
      <c r="I307" s="79"/>
      <c r="J307" s="79"/>
      <c r="K307" s="79"/>
      <c r="L307" s="79"/>
      <c r="M307" s="79"/>
      <c r="N307" s="79"/>
      <c r="O307" s="79"/>
      <c r="P307" s="79"/>
      <c r="Q307" s="57"/>
      <c r="R307" s="82"/>
      <c r="S307" s="82"/>
      <c r="T307" s="82"/>
      <c r="U307" s="82"/>
      <c r="V307" s="275"/>
      <c r="W307" s="83"/>
      <c r="X307" s="276"/>
    </row>
    <row r="308" spans="1:24" ht="34.5" customHeight="1">
      <c r="A308" s="266">
        <v>20</v>
      </c>
      <c r="B308" s="283"/>
      <c r="C308" s="262"/>
      <c r="D308" s="295"/>
      <c r="E308" s="293"/>
      <c r="F308" s="75"/>
      <c r="G308" s="294"/>
      <c r="H308" s="263"/>
      <c r="I308" s="79"/>
      <c r="J308" s="79"/>
      <c r="K308" s="79"/>
      <c r="L308" s="79"/>
      <c r="M308" s="79"/>
      <c r="N308" s="79"/>
      <c r="O308" s="79"/>
      <c r="P308" s="79"/>
      <c r="Q308" s="57"/>
      <c r="R308" s="82"/>
      <c r="S308" s="82"/>
      <c r="T308" s="82"/>
      <c r="U308" s="82"/>
      <c r="V308" s="275"/>
      <c r="W308" s="83"/>
      <c r="X308" s="276"/>
    </row>
    <row r="309" spans="1:24" ht="34.5" customHeight="1">
      <c r="A309" s="266">
        <v>21</v>
      </c>
      <c r="B309" s="283"/>
      <c r="C309" s="262"/>
      <c r="D309" s="295"/>
      <c r="E309" s="293"/>
      <c r="F309" s="75"/>
      <c r="G309" s="294"/>
      <c r="H309" s="263"/>
      <c r="I309" s="79"/>
      <c r="J309" s="79"/>
      <c r="K309" s="79"/>
      <c r="L309" s="79"/>
      <c r="M309" s="79"/>
      <c r="N309" s="79"/>
      <c r="O309" s="79"/>
      <c r="P309" s="79"/>
      <c r="Q309" s="57"/>
      <c r="R309" s="82"/>
      <c r="S309" s="82"/>
      <c r="T309" s="82"/>
      <c r="U309" s="82"/>
      <c r="V309" s="275"/>
      <c r="W309" s="83"/>
      <c r="X309" s="276"/>
    </row>
    <row r="310" spans="1:24" ht="34.5" customHeight="1">
      <c r="A310" s="266">
        <v>22</v>
      </c>
      <c r="B310" s="283"/>
      <c r="C310" s="262"/>
      <c r="D310" s="295"/>
      <c r="E310" s="293"/>
      <c r="F310" s="75"/>
      <c r="G310" s="294"/>
      <c r="H310" s="263"/>
      <c r="I310" s="79"/>
      <c r="J310" s="79"/>
      <c r="K310" s="79"/>
      <c r="L310" s="79"/>
      <c r="M310" s="79"/>
      <c r="N310" s="79"/>
      <c r="O310" s="79"/>
      <c r="P310" s="79"/>
      <c r="Q310" s="57"/>
      <c r="R310" s="82"/>
      <c r="S310" s="82"/>
      <c r="T310" s="82"/>
      <c r="U310" s="82"/>
      <c r="V310" s="275"/>
      <c r="W310" s="83"/>
      <c r="X310" s="276"/>
    </row>
    <row r="311" spans="1:24" ht="34.5" customHeight="1">
      <c r="A311" s="266">
        <v>23</v>
      </c>
      <c r="B311" s="283"/>
      <c r="C311" s="262"/>
      <c r="D311" s="295"/>
      <c r="E311" s="293"/>
      <c r="F311" s="75"/>
      <c r="G311" s="294"/>
      <c r="H311" s="263"/>
      <c r="I311" s="79"/>
      <c r="J311" s="79"/>
      <c r="K311" s="79"/>
      <c r="L311" s="79"/>
      <c r="M311" s="79"/>
      <c r="N311" s="79"/>
      <c r="O311" s="79"/>
      <c r="P311" s="79"/>
      <c r="Q311" s="57"/>
      <c r="R311" s="82"/>
      <c r="S311" s="82"/>
      <c r="T311" s="82"/>
      <c r="U311" s="82"/>
      <c r="V311" s="275"/>
      <c r="W311" s="83"/>
      <c r="X311" s="276"/>
    </row>
    <row r="312" spans="1:24" ht="34.5" customHeight="1">
      <c r="A312" s="266">
        <v>24</v>
      </c>
      <c r="B312" s="283"/>
      <c r="C312" s="262"/>
      <c r="D312" s="295"/>
      <c r="E312" s="293"/>
      <c r="F312" s="75"/>
      <c r="G312" s="294"/>
      <c r="H312" s="263"/>
      <c r="I312" s="79"/>
      <c r="J312" s="79"/>
      <c r="K312" s="79"/>
      <c r="L312" s="79"/>
      <c r="M312" s="79"/>
      <c r="N312" s="79"/>
      <c r="O312" s="79"/>
      <c r="P312" s="79"/>
      <c r="Q312" s="57"/>
      <c r="R312" s="82"/>
      <c r="S312" s="82"/>
      <c r="T312" s="82"/>
      <c r="U312" s="82"/>
      <c r="V312" s="275"/>
      <c r="W312" s="83"/>
      <c r="X312" s="276"/>
    </row>
    <row r="313" spans="1:24" ht="34.5" customHeight="1">
      <c r="A313" s="266">
        <v>25</v>
      </c>
      <c r="B313" s="283"/>
      <c r="C313" s="262"/>
      <c r="D313" s="295"/>
      <c r="E313" s="293"/>
      <c r="F313" s="75"/>
      <c r="G313" s="294"/>
      <c r="H313" s="263"/>
      <c r="I313" s="79"/>
      <c r="J313" s="79"/>
      <c r="K313" s="79"/>
      <c r="L313" s="79"/>
      <c r="M313" s="79"/>
      <c r="N313" s="79"/>
      <c r="O313" s="79"/>
      <c r="P313" s="79"/>
      <c r="Q313" s="57"/>
      <c r="R313" s="82"/>
      <c r="S313" s="82"/>
      <c r="T313" s="82"/>
      <c r="U313" s="82"/>
      <c r="V313" s="275"/>
      <c r="W313" s="83"/>
      <c r="X313" s="276"/>
    </row>
    <row r="314" spans="1:24" ht="34.5" customHeight="1">
      <c r="A314" s="266">
        <v>26</v>
      </c>
      <c r="B314" s="283"/>
      <c r="C314" s="262"/>
      <c r="D314" s="295"/>
      <c r="E314" s="293"/>
      <c r="F314" s="75"/>
      <c r="G314" s="294"/>
      <c r="H314" s="263"/>
      <c r="I314" s="79"/>
      <c r="J314" s="79"/>
      <c r="K314" s="79"/>
      <c r="L314" s="79"/>
      <c r="M314" s="79"/>
      <c r="N314" s="79"/>
      <c r="O314" s="79"/>
      <c r="P314" s="79"/>
      <c r="Q314" s="57"/>
      <c r="R314" s="82"/>
      <c r="S314" s="82"/>
      <c r="T314" s="82"/>
      <c r="U314" s="82"/>
      <c r="V314" s="275"/>
      <c r="W314" s="83"/>
      <c r="X314" s="276"/>
    </row>
    <row r="315" spans="1:24" ht="34.5" customHeight="1">
      <c r="A315" s="266">
        <v>27</v>
      </c>
      <c r="B315" s="283"/>
      <c r="C315" s="262"/>
      <c r="D315" s="295"/>
      <c r="E315" s="293"/>
      <c r="F315" s="75"/>
      <c r="G315" s="294"/>
      <c r="H315" s="263"/>
      <c r="I315" s="79"/>
      <c r="J315" s="79"/>
      <c r="K315" s="79"/>
      <c r="L315" s="79"/>
      <c r="M315" s="79"/>
      <c r="N315" s="79"/>
      <c r="O315" s="79"/>
      <c r="P315" s="79"/>
      <c r="Q315" s="57"/>
      <c r="R315" s="82"/>
      <c r="S315" s="82"/>
      <c r="T315" s="82"/>
      <c r="U315" s="82"/>
      <c r="V315" s="275"/>
      <c r="W315" s="83"/>
      <c r="X315" s="276"/>
    </row>
    <row r="316" spans="1:24" ht="34.5" customHeight="1">
      <c r="A316" s="266">
        <v>28</v>
      </c>
      <c r="B316" s="283"/>
      <c r="C316" s="262"/>
      <c r="D316" s="295"/>
      <c r="E316" s="293"/>
      <c r="F316" s="75"/>
      <c r="G316" s="294"/>
      <c r="H316" s="263"/>
      <c r="I316" s="79"/>
      <c r="J316" s="79"/>
      <c r="K316" s="79"/>
      <c r="L316" s="79"/>
      <c r="M316" s="79"/>
      <c r="N316" s="79"/>
      <c r="O316" s="79"/>
      <c r="P316" s="79"/>
      <c r="Q316" s="57"/>
      <c r="R316" s="82"/>
      <c r="S316" s="82"/>
      <c r="T316" s="82"/>
      <c r="U316" s="82"/>
      <c r="V316" s="275"/>
      <c r="W316" s="83"/>
      <c r="X316" s="276"/>
    </row>
    <row r="317" spans="1:24" ht="34.5" customHeight="1">
      <c r="A317" s="266">
        <v>29</v>
      </c>
      <c r="B317" s="283"/>
      <c r="C317" s="262"/>
      <c r="D317" s="295"/>
      <c r="E317" s="293"/>
      <c r="F317" s="75"/>
      <c r="G317" s="294"/>
      <c r="H317" s="263"/>
      <c r="I317" s="79"/>
      <c r="J317" s="79"/>
      <c r="K317" s="79"/>
      <c r="L317" s="79"/>
      <c r="M317" s="79"/>
      <c r="N317" s="79"/>
      <c r="O317" s="79"/>
      <c r="P317" s="79"/>
      <c r="Q317" s="57"/>
      <c r="R317" s="82"/>
      <c r="S317" s="82"/>
      <c r="T317" s="82"/>
      <c r="U317" s="82"/>
      <c r="V317" s="275"/>
      <c r="W317" s="83"/>
      <c r="X317" s="276"/>
    </row>
    <row r="318" spans="1:24" ht="34.5" customHeight="1">
      <c r="A318" s="266">
        <v>30</v>
      </c>
      <c r="B318" s="283"/>
      <c r="C318" s="262"/>
      <c r="D318" s="295"/>
      <c r="E318" s="293"/>
      <c r="F318" s="75"/>
      <c r="G318" s="294"/>
      <c r="H318" s="263"/>
      <c r="I318" s="79"/>
      <c r="J318" s="79"/>
      <c r="K318" s="79"/>
      <c r="L318" s="79"/>
      <c r="M318" s="79"/>
      <c r="N318" s="79"/>
      <c r="O318" s="79"/>
      <c r="P318" s="79"/>
      <c r="Q318" s="57"/>
      <c r="R318" s="82"/>
      <c r="S318" s="82"/>
      <c r="T318" s="82"/>
      <c r="U318" s="82"/>
      <c r="V318" s="275"/>
      <c r="W318" s="83"/>
      <c r="X318" s="276"/>
    </row>
    <row r="319" spans="1:24" ht="34.5" customHeight="1">
      <c r="A319" s="266">
        <v>31</v>
      </c>
      <c r="B319" s="283"/>
      <c r="C319" s="262"/>
      <c r="D319" s="295"/>
      <c r="E319" s="293"/>
      <c r="F319" s="75"/>
      <c r="G319" s="294"/>
      <c r="H319" s="263"/>
      <c r="I319" s="79"/>
      <c r="J319" s="79"/>
      <c r="K319" s="79"/>
      <c r="L319" s="79"/>
      <c r="M319" s="79"/>
      <c r="N319" s="79"/>
      <c r="O319" s="79"/>
      <c r="P319" s="79"/>
      <c r="Q319" s="57"/>
      <c r="R319" s="82"/>
      <c r="S319" s="82"/>
      <c r="T319" s="82"/>
      <c r="U319" s="82"/>
      <c r="V319" s="275"/>
      <c r="W319" s="83"/>
      <c r="X319" s="276"/>
    </row>
    <row r="320" spans="1:24" ht="34.5" customHeight="1">
      <c r="A320" s="266">
        <v>32</v>
      </c>
      <c r="B320" s="283"/>
      <c r="C320" s="262"/>
      <c r="D320" s="295"/>
      <c r="E320" s="293"/>
      <c r="F320" s="75"/>
      <c r="G320" s="294"/>
      <c r="H320" s="263"/>
      <c r="I320" s="79"/>
      <c r="J320" s="79"/>
      <c r="K320" s="79"/>
      <c r="L320" s="79"/>
      <c r="M320" s="79"/>
      <c r="N320" s="79"/>
      <c r="O320" s="79"/>
      <c r="P320" s="79"/>
      <c r="Q320" s="57"/>
      <c r="R320" s="82"/>
      <c r="S320" s="82"/>
      <c r="T320" s="82"/>
      <c r="U320" s="82"/>
      <c r="V320" s="275"/>
      <c r="W320" s="83"/>
      <c r="X320" s="276"/>
    </row>
    <row r="321" spans="1:24" ht="34.5" customHeight="1">
      <c r="A321" s="266">
        <v>33</v>
      </c>
      <c r="B321" s="283"/>
      <c r="C321" s="262"/>
      <c r="D321" s="295"/>
      <c r="E321" s="293"/>
      <c r="F321" s="75"/>
      <c r="G321" s="294"/>
      <c r="H321" s="263"/>
      <c r="I321" s="79"/>
      <c r="J321" s="79"/>
      <c r="K321" s="79"/>
      <c r="L321" s="79"/>
      <c r="M321" s="79"/>
      <c r="N321" s="79"/>
      <c r="O321" s="79"/>
      <c r="P321" s="79"/>
      <c r="Q321" s="57"/>
      <c r="R321" s="82"/>
      <c r="S321" s="82"/>
      <c r="T321" s="82"/>
      <c r="U321" s="82"/>
      <c r="V321" s="275"/>
      <c r="W321" s="83"/>
      <c r="X321" s="276"/>
    </row>
    <row r="322" spans="1:24" ht="34.5" customHeight="1">
      <c r="A322" s="266">
        <v>34</v>
      </c>
      <c r="B322" s="283"/>
      <c r="C322" s="262"/>
      <c r="D322" s="295"/>
      <c r="E322" s="293"/>
      <c r="F322" s="75"/>
      <c r="G322" s="294"/>
      <c r="H322" s="263"/>
      <c r="I322" s="79"/>
      <c r="J322" s="79"/>
      <c r="K322" s="79"/>
      <c r="L322" s="79"/>
      <c r="M322" s="79"/>
      <c r="N322" s="79"/>
      <c r="O322" s="79"/>
      <c r="P322" s="79"/>
      <c r="Q322" s="57"/>
      <c r="R322" s="82"/>
      <c r="S322" s="82"/>
      <c r="T322" s="82"/>
      <c r="U322" s="82"/>
      <c r="V322" s="275"/>
      <c r="W322" s="83"/>
      <c r="X322" s="276"/>
    </row>
    <row r="323" spans="1:24" ht="34.5" customHeight="1">
      <c r="A323" s="266">
        <v>35</v>
      </c>
      <c r="B323" s="283"/>
      <c r="C323" s="262"/>
      <c r="D323" s="295"/>
      <c r="E323" s="293"/>
      <c r="F323" s="75"/>
      <c r="G323" s="294"/>
      <c r="H323" s="263"/>
      <c r="I323" s="79"/>
      <c r="J323" s="79"/>
      <c r="K323" s="79"/>
      <c r="L323" s="79"/>
      <c r="M323" s="79"/>
      <c r="N323" s="79"/>
      <c r="O323" s="79"/>
      <c r="P323" s="79"/>
      <c r="Q323" s="57"/>
      <c r="R323" s="82"/>
      <c r="S323" s="82"/>
      <c r="T323" s="82"/>
      <c r="U323" s="82"/>
      <c r="V323" s="275"/>
      <c r="W323" s="83"/>
      <c r="X323" s="276"/>
    </row>
    <row r="324" spans="1:24" ht="34.5" customHeight="1">
      <c r="A324" s="266">
        <v>36</v>
      </c>
      <c r="B324" s="283"/>
      <c r="C324" s="262"/>
      <c r="D324" s="295"/>
      <c r="E324" s="293"/>
      <c r="F324" s="75"/>
      <c r="G324" s="294"/>
      <c r="H324" s="263"/>
      <c r="I324" s="79"/>
      <c r="J324" s="79"/>
      <c r="K324" s="79"/>
      <c r="L324" s="79"/>
      <c r="M324" s="79"/>
      <c r="N324" s="79"/>
      <c r="O324" s="79"/>
      <c r="P324" s="79"/>
      <c r="Q324" s="57"/>
      <c r="R324" s="82"/>
      <c r="S324" s="82"/>
      <c r="T324" s="82"/>
      <c r="U324" s="82"/>
      <c r="V324" s="275"/>
      <c r="W324" s="83"/>
      <c r="X324" s="276"/>
    </row>
    <row r="325" spans="1:24" ht="51" customHeight="1">
      <c r="A325" s="266">
        <v>37</v>
      </c>
      <c r="B325" s="283"/>
      <c r="C325" s="262"/>
      <c r="D325" s="295"/>
      <c r="E325" s="293"/>
      <c r="F325" s="75"/>
      <c r="G325" s="294"/>
      <c r="H325" s="263"/>
      <c r="I325" s="79"/>
      <c r="J325" s="79"/>
      <c r="K325" s="79"/>
      <c r="L325" s="79"/>
      <c r="M325" s="79"/>
      <c r="N325" s="79"/>
      <c r="O325" s="79"/>
      <c r="P325" s="79"/>
      <c r="Q325" s="57"/>
      <c r="R325" s="82"/>
      <c r="S325" s="82"/>
      <c r="T325" s="82"/>
      <c r="U325" s="82"/>
      <c r="V325" s="275"/>
      <c r="W325" s="83"/>
      <c r="X325" s="276"/>
    </row>
    <row r="326" spans="1:24" ht="27.75" customHeight="1">
      <c r="A326" s="14"/>
      <c r="B326" s="19"/>
      <c r="C326" s="20"/>
      <c r="D326" s="19"/>
      <c r="E326" s="20"/>
      <c r="F326" s="17"/>
      <c r="G326" s="21">
        <f>SUM(I326:P326)</f>
        <v>0</v>
      </c>
      <c r="H326" s="21"/>
      <c r="I326" s="51">
        <f t="shared" ref="I326:P326" si="1">SUM(I289:I325)</f>
        <v>0</v>
      </c>
      <c r="J326" s="51">
        <f t="shared" si="1"/>
        <v>0</v>
      </c>
      <c r="K326" s="51">
        <f t="shared" si="1"/>
        <v>0</v>
      </c>
      <c r="L326" s="51">
        <f t="shared" si="1"/>
        <v>0</v>
      </c>
      <c r="M326" s="51">
        <f t="shared" si="1"/>
        <v>0</v>
      </c>
      <c r="N326" s="51">
        <f t="shared" si="1"/>
        <v>0</v>
      </c>
      <c r="O326" s="51">
        <f t="shared" si="1"/>
        <v>0</v>
      </c>
      <c r="P326" s="51">
        <f t="shared" si="1"/>
        <v>0</v>
      </c>
      <c r="Q326" s="57"/>
      <c r="R326" s="58"/>
      <c r="S326" s="58"/>
      <c r="T326" s="58"/>
      <c r="U326" s="58"/>
      <c r="V326" s="254"/>
      <c r="W326" s="59"/>
      <c r="X326" s="60"/>
    </row>
    <row r="327" spans="1:24" ht="27.75" customHeight="1">
      <c r="A327" s="268" t="s">
        <v>375</v>
      </c>
      <c r="B327" s="269"/>
      <c r="C327" s="269"/>
      <c r="D327" s="269"/>
      <c r="E327" s="269"/>
      <c r="F327" s="269"/>
      <c r="G327" s="267"/>
      <c r="H327" s="267"/>
      <c r="I327" s="267"/>
      <c r="J327" s="267"/>
      <c r="K327" s="267"/>
      <c r="L327" s="267"/>
      <c r="M327" s="267"/>
      <c r="N327" s="267"/>
      <c r="O327" s="267"/>
      <c r="P327" s="270"/>
      <c r="Q327" s="271"/>
      <c r="R327" s="272"/>
      <c r="S327" s="501">
        <f>G349</f>
        <v>0</v>
      </c>
      <c r="T327" s="501"/>
      <c r="U327" s="502" t="s">
        <v>206</v>
      </c>
      <c r="V327" s="502"/>
      <c r="W327" s="260"/>
      <c r="X327" s="261"/>
    </row>
    <row r="328" spans="1:24" ht="27.75" customHeight="1">
      <c r="A328" s="266">
        <v>1</v>
      </c>
      <c r="B328" s="296"/>
      <c r="C328" s="16"/>
      <c r="D328" s="15"/>
      <c r="E328" s="255"/>
      <c r="F328" s="17"/>
      <c r="G328" s="297"/>
      <c r="H328" s="278"/>
      <c r="I328" s="279"/>
      <c r="J328" s="279"/>
      <c r="K328" s="279"/>
      <c r="L328" s="279"/>
      <c r="M328" s="279"/>
      <c r="N328" s="279"/>
      <c r="O328" s="279"/>
      <c r="P328" s="279"/>
      <c r="Q328" s="280"/>
      <c r="R328" s="281"/>
      <c r="S328" s="281"/>
      <c r="T328" s="281"/>
      <c r="U328" s="281"/>
      <c r="V328" s="277"/>
      <c r="W328" s="258"/>
      <c r="X328" s="259"/>
    </row>
    <row r="329" spans="1:24" ht="27.75" customHeight="1">
      <c r="A329" s="266">
        <v>2</v>
      </c>
      <c r="B329" s="296"/>
      <c r="C329" s="16"/>
      <c r="D329" s="15"/>
      <c r="E329" s="255"/>
      <c r="F329" s="17"/>
      <c r="G329" s="297"/>
      <c r="H329" s="278"/>
      <c r="I329" s="79"/>
      <c r="J329" s="279"/>
      <c r="K329" s="79"/>
      <c r="L329" s="79"/>
      <c r="M329" s="79"/>
      <c r="N329" s="79"/>
      <c r="O329" s="79"/>
      <c r="P329" s="79"/>
      <c r="Q329" s="57"/>
      <c r="R329" s="82"/>
      <c r="S329" s="82"/>
      <c r="T329" s="281"/>
      <c r="U329" s="82"/>
      <c r="V329" s="277"/>
      <c r="W329" s="83"/>
      <c r="X329" s="276"/>
    </row>
    <row r="330" spans="1:24" ht="27.75" customHeight="1">
      <c r="A330" s="266">
        <v>3</v>
      </c>
      <c r="B330" s="296"/>
      <c r="C330" s="16"/>
      <c r="D330" s="15"/>
      <c r="E330" s="255"/>
      <c r="F330" s="17"/>
      <c r="G330" s="297"/>
      <c r="H330" s="278"/>
      <c r="I330" s="79"/>
      <c r="J330" s="279"/>
      <c r="K330" s="79"/>
      <c r="L330" s="79"/>
      <c r="M330" s="79"/>
      <c r="N330" s="79"/>
      <c r="O330" s="79"/>
      <c r="P330" s="79"/>
      <c r="Q330" s="57"/>
      <c r="R330" s="82"/>
      <c r="S330" s="82"/>
      <c r="T330" s="281"/>
      <c r="U330" s="82"/>
      <c r="V330" s="277"/>
      <c r="W330" s="83"/>
      <c r="X330" s="276"/>
    </row>
    <row r="331" spans="1:24" ht="27.75" customHeight="1">
      <c r="A331" s="266">
        <v>4</v>
      </c>
      <c r="B331" s="296"/>
      <c r="C331" s="16"/>
      <c r="D331" s="15"/>
      <c r="E331" s="255"/>
      <c r="F331" s="17"/>
      <c r="G331" s="297"/>
      <c r="H331" s="278"/>
      <c r="I331" s="79"/>
      <c r="J331" s="279"/>
      <c r="K331" s="79"/>
      <c r="L331" s="79"/>
      <c r="M331" s="79"/>
      <c r="N331" s="79"/>
      <c r="O331" s="79"/>
      <c r="P331" s="79"/>
      <c r="Q331" s="57"/>
      <c r="R331" s="82"/>
      <c r="S331" s="82"/>
      <c r="T331" s="281"/>
      <c r="U331" s="82"/>
      <c r="V331" s="277"/>
      <c r="W331" s="83"/>
      <c r="X331" s="276"/>
    </row>
    <row r="332" spans="1:24" ht="27.75" customHeight="1">
      <c r="A332" s="266">
        <v>5</v>
      </c>
      <c r="B332" s="296"/>
      <c r="C332" s="16"/>
      <c r="D332" s="15"/>
      <c r="E332" s="255"/>
      <c r="F332" s="17"/>
      <c r="G332" s="297"/>
      <c r="H332" s="278"/>
      <c r="I332" s="79"/>
      <c r="J332" s="279"/>
      <c r="K332" s="79"/>
      <c r="L332" s="79"/>
      <c r="M332" s="79"/>
      <c r="N332" s="79"/>
      <c r="O332" s="79"/>
      <c r="P332" s="79"/>
      <c r="Q332" s="57"/>
      <c r="R332" s="82"/>
      <c r="S332" s="82"/>
      <c r="T332" s="281"/>
      <c r="U332" s="82"/>
      <c r="V332" s="277"/>
      <c r="W332" s="83"/>
      <c r="X332" s="276"/>
    </row>
    <row r="333" spans="1:24" ht="27.75" customHeight="1">
      <c r="A333" s="266">
        <v>6</v>
      </c>
      <c r="B333" s="296"/>
      <c r="C333" s="16"/>
      <c r="D333" s="15"/>
      <c r="E333" s="255"/>
      <c r="F333" s="17"/>
      <c r="G333" s="297"/>
      <c r="H333" s="278"/>
      <c r="I333" s="79"/>
      <c r="J333" s="279"/>
      <c r="K333" s="79"/>
      <c r="L333" s="79"/>
      <c r="M333" s="79"/>
      <c r="N333" s="79"/>
      <c r="O333" s="79"/>
      <c r="P333" s="79"/>
      <c r="Q333" s="57"/>
      <c r="R333" s="82"/>
      <c r="S333" s="82"/>
      <c r="T333" s="281"/>
      <c r="U333" s="82"/>
      <c r="V333" s="277"/>
      <c r="W333" s="83"/>
      <c r="X333" s="276"/>
    </row>
    <row r="334" spans="1:24" ht="27.75" customHeight="1">
      <c r="A334" s="266">
        <v>7</v>
      </c>
      <c r="B334" s="296"/>
      <c r="C334" s="16"/>
      <c r="D334" s="15"/>
      <c r="E334" s="255"/>
      <c r="F334" s="17"/>
      <c r="G334" s="297"/>
      <c r="H334" s="278"/>
      <c r="I334" s="79"/>
      <c r="J334" s="279"/>
      <c r="K334" s="79"/>
      <c r="L334" s="79"/>
      <c r="M334" s="79"/>
      <c r="N334" s="79"/>
      <c r="O334" s="79"/>
      <c r="P334" s="79"/>
      <c r="Q334" s="57"/>
      <c r="R334" s="82"/>
      <c r="S334" s="82"/>
      <c r="T334" s="281"/>
      <c r="U334" s="82"/>
      <c r="V334" s="277"/>
      <c r="W334" s="83"/>
      <c r="X334" s="276"/>
    </row>
    <row r="335" spans="1:24" ht="27.75" customHeight="1">
      <c r="A335" s="266">
        <v>8</v>
      </c>
      <c r="B335" s="296"/>
      <c r="C335" s="16"/>
      <c r="D335" s="15"/>
      <c r="E335" s="255"/>
      <c r="F335" s="17"/>
      <c r="G335" s="297"/>
      <c r="H335" s="278"/>
      <c r="I335" s="79"/>
      <c r="J335" s="279"/>
      <c r="K335" s="79"/>
      <c r="L335" s="79"/>
      <c r="M335" s="79"/>
      <c r="N335" s="79"/>
      <c r="O335" s="79"/>
      <c r="P335" s="284"/>
      <c r="Q335" s="57"/>
      <c r="R335" s="82"/>
      <c r="S335" s="82"/>
      <c r="T335" s="281"/>
      <c r="U335" s="82"/>
      <c r="V335" s="277"/>
      <c r="W335" s="264"/>
      <c r="X335" s="265"/>
    </row>
    <row r="336" spans="1:24" ht="45.6" customHeight="1">
      <c r="A336" s="266">
        <v>9</v>
      </c>
      <c r="B336" s="296"/>
      <c r="C336" s="16"/>
      <c r="D336" s="15"/>
      <c r="E336" s="255"/>
      <c r="F336" s="17"/>
      <c r="G336" s="297"/>
      <c r="H336" s="278"/>
      <c r="I336" s="79"/>
      <c r="J336" s="279"/>
      <c r="K336" s="79"/>
      <c r="L336" s="79"/>
      <c r="M336" s="79"/>
      <c r="N336" s="79"/>
      <c r="O336" s="79"/>
      <c r="P336" s="79"/>
      <c r="Q336" s="57"/>
      <c r="R336" s="82"/>
      <c r="S336" s="82"/>
      <c r="T336" s="281"/>
      <c r="U336" s="82"/>
      <c r="V336" s="277"/>
      <c r="W336" s="83"/>
      <c r="X336" s="84"/>
    </row>
    <row r="337" spans="1:24" ht="42" customHeight="1">
      <c r="A337" s="266">
        <v>10</v>
      </c>
      <c r="B337" s="296"/>
      <c r="C337" s="16"/>
      <c r="D337" s="15"/>
      <c r="E337" s="255"/>
      <c r="F337" s="17"/>
      <c r="G337" s="297"/>
      <c r="H337" s="278"/>
      <c r="I337" s="79"/>
      <c r="J337" s="279"/>
      <c r="K337" s="79"/>
      <c r="L337" s="79"/>
      <c r="M337" s="79"/>
      <c r="N337" s="79"/>
      <c r="O337" s="79"/>
      <c r="P337" s="79"/>
      <c r="Q337" s="57"/>
      <c r="R337" s="82"/>
      <c r="S337" s="82"/>
      <c r="T337" s="281"/>
      <c r="U337" s="82"/>
      <c r="V337" s="277"/>
      <c r="W337" s="83"/>
      <c r="X337" s="84"/>
    </row>
    <row r="338" spans="1:24" ht="37.5" customHeight="1">
      <c r="A338" s="266">
        <v>11</v>
      </c>
      <c r="B338" s="296"/>
      <c r="C338" s="16"/>
      <c r="D338" s="15"/>
      <c r="E338" s="255"/>
      <c r="F338" s="17"/>
      <c r="G338" s="297"/>
      <c r="H338" s="278"/>
      <c r="I338" s="79"/>
      <c r="J338" s="279"/>
      <c r="K338" s="79"/>
      <c r="L338" s="79"/>
      <c r="M338" s="79"/>
      <c r="N338" s="79"/>
      <c r="O338" s="79"/>
      <c r="P338" s="79"/>
      <c r="Q338" s="57"/>
      <c r="R338" s="82"/>
      <c r="S338" s="82"/>
      <c r="T338" s="281"/>
      <c r="U338" s="82"/>
      <c r="V338" s="277"/>
      <c r="W338" s="83"/>
      <c r="X338" s="84"/>
    </row>
    <row r="339" spans="1:24" ht="35.450000000000003" customHeight="1">
      <c r="A339" s="266">
        <v>12</v>
      </c>
      <c r="B339" s="296"/>
      <c r="C339" s="16"/>
      <c r="D339" s="15"/>
      <c r="E339" s="255"/>
      <c r="F339" s="17"/>
      <c r="G339" s="297"/>
      <c r="H339" s="278"/>
      <c r="I339" s="79"/>
      <c r="J339" s="279"/>
      <c r="K339" s="79"/>
      <c r="L339" s="79"/>
      <c r="M339" s="79"/>
      <c r="N339" s="79"/>
      <c r="O339" s="79"/>
      <c r="P339" s="79"/>
      <c r="Q339" s="57"/>
      <c r="R339" s="82"/>
      <c r="S339" s="82"/>
      <c r="T339" s="281"/>
      <c r="U339" s="82"/>
      <c r="V339" s="277"/>
      <c r="W339" s="83"/>
      <c r="X339" s="84"/>
    </row>
    <row r="340" spans="1:24" ht="36.6" customHeight="1">
      <c r="A340" s="266">
        <v>13</v>
      </c>
      <c r="B340" s="296"/>
      <c r="C340" s="16"/>
      <c r="D340" s="15"/>
      <c r="E340" s="255"/>
      <c r="F340" s="17"/>
      <c r="G340" s="297"/>
      <c r="H340" s="278"/>
      <c r="I340" s="79"/>
      <c r="J340" s="279"/>
      <c r="K340" s="79"/>
      <c r="L340" s="79"/>
      <c r="M340" s="79"/>
      <c r="N340" s="79"/>
      <c r="O340" s="79"/>
      <c r="P340" s="79"/>
      <c r="Q340" s="57"/>
      <c r="R340" s="82"/>
      <c r="S340" s="82"/>
      <c r="T340" s="281"/>
      <c r="U340" s="82"/>
      <c r="V340" s="277"/>
      <c r="W340" s="83"/>
      <c r="X340" s="84"/>
    </row>
    <row r="341" spans="1:24" ht="41.1" customHeight="1">
      <c r="A341" s="266">
        <v>14</v>
      </c>
      <c r="B341" s="296"/>
      <c r="C341" s="16"/>
      <c r="D341" s="15"/>
      <c r="E341" s="255"/>
      <c r="F341" s="17"/>
      <c r="G341" s="297"/>
      <c r="H341" s="278"/>
      <c r="I341" s="79"/>
      <c r="J341" s="279"/>
      <c r="K341" s="79"/>
      <c r="L341" s="79"/>
      <c r="M341" s="79"/>
      <c r="N341" s="79"/>
      <c r="O341" s="79"/>
      <c r="P341" s="79"/>
      <c r="Q341" s="57"/>
      <c r="R341" s="82"/>
      <c r="S341" s="82"/>
      <c r="T341" s="281"/>
      <c r="U341" s="82"/>
      <c r="V341" s="277"/>
      <c r="W341" s="83"/>
      <c r="X341" s="84"/>
    </row>
    <row r="342" spans="1:24" ht="51.95" customHeight="1">
      <c r="A342" s="266">
        <v>15</v>
      </c>
      <c r="B342" s="296"/>
      <c r="C342" s="16"/>
      <c r="D342" s="15"/>
      <c r="E342" s="255"/>
      <c r="F342" s="17"/>
      <c r="G342" s="297"/>
      <c r="H342" s="278"/>
      <c r="I342" s="79"/>
      <c r="J342" s="279"/>
      <c r="K342" s="79"/>
      <c r="L342" s="79"/>
      <c r="M342" s="79"/>
      <c r="N342" s="79"/>
      <c r="O342" s="79"/>
      <c r="P342" s="79"/>
      <c r="Q342" s="57"/>
      <c r="R342" s="82"/>
      <c r="S342" s="82"/>
      <c r="T342" s="281"/>
      <c r="U342" s="82"/>
      <c r="V342" s="277"/>
      <c r="W342" s="83"/>
      <c r="X342" s="84"/>
    </row>
    <row r="343" spans="1:24" ht="27.75" customHeight="1">
      <c r="A343" s="266">
        <v>16</v>
      </c>
      <c r="B343" s="296"/>
      <c r="C343" s="16"/>
      <c r="D343" s="15"/>
      <c r="E343" s="255"/>
      <c r="F343" s="17"/>
      <c r="G343" s="297"/>
      <c r="H343" s="278"/>
      <c r="I343" s="79"/>
      <c r="J343" s="279"/>
      <c r="K343" s="79"/>
      <c r="L343" s="79"/>
      <c r="M343" s="79"/>
      <c r="N343" s="79"/>
      <c r="O343" s="79"/>
      <c r="P343" s="79"/>
      <c r="Q343" s="57"/>
      <c r="R343" s="82"/>
      <c r="S343" s="82"/>
      <c r="T343" s="281"/>
      <c r="U343" s="82"/>
      <c r="V343" s="277"/>
      <c r="W343" s="83"/>
      <c r="X343" s="84"/>
    </row>
    <row r="344" spans="1:24" ht="36.6" customHeight="1">
      <c r="A344" s="266">
        <v>17</v>
      </c>
      <c r="B344" s="296"/>
      <c r="C344" s="16"/>
      <c r="D344" s="15"/>
      <c r="E344" s="255"/>
      <c r="F344" s="17"/>
      <c r="G344" s="297"/>
      <c r="H344" s="278"/>
      <c r="I344" s="79"/>
      <c r="J344" s="279"/>
      <c r="K344" s="79"/>
      <c r="L344" s="79"/>
      <c r="M344" s="79"/>
      <c r="N344" s="79"/>
      <c r="O344" s="79"/>
      <c r="P344" s="79"/>
      <c r="Q344" s="57"/>
      <c r="R344" s="82"/>
      <c r="S344" s="82"/>
      <c r="T344" s="281"/>
      <c r="U344" s="82"/>
      <c r="V344" s="277"/>
      <c r="W344" s="83"/>
      <c r="X344" s="84"/>
    </row>
    <row r="345" spans="1:24" ht="41.1" customHeight="1">
      <c r="A345" s="266">
        <v>18</v>
      </c>
      <c r="B345" s="296"/>
      <c r="C345" s="16"/>
      <c r="D345" s="15"/>
      <c r="E345" s="255"/>
      <c r="F345" s="17"/>
      <c r="G345" s="297"/>
      <c r="H345" s="278"/>
      <c r="I345" s="79"/>
      <c r="J345" s="279"/>
      <c r="K345" s="79"/>
      <c r="L345" s="79"/>
      <c r="M345" s="79"/>
      <c r="N345" s="79"/>
      <c r="O345" s="79"/>
      <c r="P345" s="79"/>
      <c r="Q345" s="57"/>
      <c r="R345" s="82"/>
      <c r="S345" s="82"/>
      <c r="T345" s="281"/>
      <c r="U345" s="82"/>
      <c r="V345" s="277"/>
      <c r="W345" s="83"/>
      <c r="X345" s="84"/>
    </row>
    <row r="346" spans="1:24" ht="27.75" customHeight="1">
      <c r="A346" s="266">
        <v>19</v>
      </c>
      <c r="B346" s="296"/>
      <c r="C346" s="16"/>
      <c r="D346" s="15"/>
      <c r="E346" s="255"/>
      <c r="F346" s="17"/>
      <c r="G346" s="297"/>
      <c r="H346" s="278"/>
      <c r="I346" s="79"/>
      <c r="J346" s="279"/>
      <c r="K346" s="79"/>
      <c r="L346" s="79"/>
      <c r="M346" s="79"/>
      <c r="N346" s="79"/>
      <c r="O346" s="79"/>
      <c r="P346" s="79"/>
      <c r="Q346" s="57"/>
      <c r="R346" s="82"/>
      <c r="S346" s="82"/>
      <c r="T346" s="281"/>
      <c r="U346" s="82"/>
      <c r="V346" s="277"/>
      <c r="W346" s="83"/>
      <c r="X346" s="84"/>
    </row>
    <row r="347" spans="1:24" ht="27.75" customHeight="1">
      <c r="A347" s="266">
        <v>20</v>
      </c>
      <c r="B347" s="296"/>
      <c r="C347" s="16"/>
      <c r="D347" s="15"/>
      <c r="E347" s="255"/>
      <c r="F347" s="17"/>
      <c r="G347" s="297"/>
      <c r="H347" s="278"/>
      <c r="I347" s="79"/>
      <c r="J347" s="279"/>
      <c r="K347" s="79"/>
      <c r="L347" s="79"/>
      <c r="M347" s="79"/>
      <c r="N347" s="79"/>
      <c r="O347" s="79"/>
      <c r="P347" s="79"/>
      <c r="Q347" s="57"/>
      <c r="R347" s="82"/>
      <c r="S347" s="82"/>
      <c r="T347" s="281"/>
      <c r="U347" s="82"/>
      <c r="V347" s="277"/>
      <c r="W347" s="83"/>
      <c r="X347" s="84"/>
    </row>
    <row r="348" spans="1:24" ht="27.75" customHeight="1">
      <c r="A348" s="266">
        <v>21</v>
      </c>
      <c r="B348" s="296"/>
      <c r="C348" s="16"/>
      <c r="D348" s="15"/>
      <c r="E348" s="255"/>
      <c r="F348" s="17"/>
      <c r="G348" s="297"/>
      <c r="H348" s="278"/>
      <c r="I348" s="79"/>
      <c r="J348" s="279"/>
      <c r="K348" s="79"/>
      <c r="L348" s="79"/>
      <c r="M348" s="79"/>
      <c r="N348" s="79"/>
      <c r="O348" s="79"/>
      <c r="P348" s="79"/>
      <c r="Q348" s="57"/>
      <c r="R348" s="82"/>
      <c r="S348" s="82"/>
      <c r="T348" s="281"/>
      <c r="U348" s="82"/>
      <c r="V348" s="277"/>
      <c r="W348" s="83"/>
      <c r="X348" s="84"/>
    </row>
    <row r="349" spans="1:24" ht="27.75" customHeight="1">
      <c r="A349" s="14"/>
      <c r="B349" s="61"/>
      <c r="C349" s="73"/>
      <c r="D349" s="61"/>
      <c r="E349" s="73"/>
      <c r="F349" s="17"/>
      <c r="G349" s="21">
        <f>SUM(I349:P349)</f>
        <v>0</v>
      </c>
      <c r="H349" s="21"/>
      <c r="I349" s="51">
        <f>SUM(I327:I348)</f>
        <v>0</v>
      </c>
      <c r="J349" s="51">
        <f>SUM(J328:J348)</f>
        <v>0</v>
      </c>
      <c r="K349" s="51">
        <f>SUM(K328:K335)</f>
        <v>0</v>
      </c>
      <c r="L349" s="51">
        <f>SUM(L328:L335)</f>
        <v>0</v>
      </c>
      <c r="M349" s="51">
        <f>SUM(M328:M348)</f>
        <v>0</v>
      </c>
      <c r="N349" s="51">
        <f>SUM(N328:N335)</f>
        <v>0</v>
      </c>
      <c r="O349" s="51">
        <f>SUM(O328:O335)</f>
        <v>0</v>
      </c>
      <c r="P349" s="51">
        <f>SUM(P328:P335)</f>
        <v>0</v>
      </c>
      <c r="Q349" s="57"/>
      <c r="R349" s="58"/>
      <c r="S349" s="58"/>
      <c r="T349" s="58"/>
      <c r="U349" s="58"/>
      <c r="V349" s="254"/>
      <c r="W349" s="59"/>
      <c r="X349" s="60"/>
    </row>
    <row r="350" spans="1:24" ht="27.75" customHeight="1">
      <c r="A350" s="87" t="s">
        <v>377</v>
      </c>
      <c r="B350" s="88"/>
      <c r="C350" s="88"/>
      <c r="D350" s="88"/>
      <c r="E350" s="88"/>
      <c r="F350" s="88"/>
      <c r="G350" s="88"/>
      <c r="H350" s="88"/>
      <c r="I350" s="88"/>
      <c r="J350" s="88"/>
      <c r="K350" s="88"/>
      <c r="L350" s="88"/>
      <c r="M350" s="88"/>
      <c r="N350" s="88"/>
      <c r="O350" s="88"/>
      <c r="P350" s="89"/>
      <c r="Q350" s="90"/>
      <c r="R350" s="91"/>
      <c r="S350" s="501">
        <f>G379</f>
        <v>0</v>
      </c>
      <c r="T350" s="501"/>
      <c r="U350" s="522" t="s">
        <v>206</v>
      </c>
      <c r="V350" s="522"/>
      <c r="W350" s="92"/>
      <c r="X350" s="92"/>
    </row>
    <row r="351" spans="1:24" ht="27.75" customHeight="1">
      <c r="A351" s="14">
        <v>1</v>
      </c>
      <c r="B351" s="307" t="s">
        <v>395</v>
      </c>
      <c r="C351" s="16"/>
      <c r="D351" s="15"/>
      <c r="E351" s="253"/>
      <c r="F351" s="304"/>
      <c r="G351" s="315"/>
      <c r="H351" s="18"/>
      <c r="I351" s="50"/>
      <c r="J351" s="50"/>
      <c r="K351" s="50"/>
      <c r="L351" s="50"/>
      <c r="M351" s="50"/>
      <c r="N351" s="50"/>
      <c r="O351" s="50"/>
      <c r="P351" s="50"/>
      <c r="Q351" s="57"/>
      <c r="R351" s="58"/>
      <c r="S351" s="58"/>
      <c r="T351" s="58"/>
      <c r="U351" s="58"/>
      <c r="V351" s="305"/>
      <c r="W351" s="59"/>
      <c r="X351" s="60"/>
    </row>
    <row r="352" spans="1:24" ht="27.75" customHeight="1">
      <c r="A352" s="14">
        <v>2</v>
      </c>
      <c r="B352" s="306" t="s">
        <v>395</v>
      </c>
      <c r="C352" s="16"/>
      <c r="D352" s="15"/>
      <c r="E352" s="253"/>
      <c r="F352" s="304"/>
      <c r="G352" s="315"/>
      <c r="H352" s="18"/>
      <c r="I352" s="50"/>
      <c r="J352" s="50"/>
      <c r="K352" s="50"/>
      <c r="L352" s="50"/>
      <c r="M352" s="50"/>
      <c r="N352" s="50"/>
      <c r="O352" s="50"/>
      <c r="P352" s="50"/>
      <c r="Q352" s="57"/>
      <c r="R352" s="58"/>
      <c r="S352" s="58"/>
      <c r="T352" s="58"/>
      <c r="U352" s="58"/>
      <c r="V352" s="306"/>
      <c r="W352" s="59"/>
      <c r="X352" s="60"/>
    </row>
    <row r="353" spans="1:24" ht="27.75" customHeight="1">
      <c r="A353" s="14">
        <v>3</v>
      </c>
      <c r="B353" s="306" t="s">
        <v>395</v>
      </c>
      <c r="C353" s="16"/>
      <c r="D353" s="15"/>
      <c r="E353" s="253"/>
      <c r="F353" s="304"/>
      <c r="G353" s="315"/>
      <c r="H353" s="18"/>
      <c r="I353" s="50"/>
      <c r="J353" s="50"/>
      <c r="K353" s="50"/>
      <c r="L353" s="50"/>
      <c r="M353" s="50"/>
      <c r="N353" s="50"/>
      <c r="O353" s="50"/>
      <c r="P353" s="50"/>
      <c r="Q353" s="57"/>
      <c r="R353" s="58"/>
      <c r="S353" s="58"/>
      <c r="T353" s="58"/>
      <c r="U353" s="58"/>
      <c r="V353" s="306"/>
      <c r="W353" s="59"/>
      <c r="X353" s="60"/>
    </row>
    <row r="354" spans="1:24" ht="27.75" customHeight="1">
      <c r="A354" s="14">
        <v>4</v>
      </c>
      <c r="B354" s="306" t="s">
        <v>395</v>
      </c>
      <c r="C354" s="16"/>
      <c r="D354" s="15"/>
      <c r="E354" s="253"/>
      <c r="F354" s="304"/>
      <c r="G354" s="315"/>
      <c r="H354" s="18"/>
      <c r="I354" s="50"/>
      <c r="J354" s="50"/>
      <c r="K354" s="50"/>
      <c r="L354" s="50"/>
      <c r="M354" s="50"/>
      <c r="N354" s="50"/>
      <c r="O354" s="50"/>
      <c r="P354" s="50"/>
      <c r="Q354" s="57"/>
      <c r="R354" s="58"/>
      <c r="S354" s="58"/>
      <c r="T354" s="58"/>
      <c r="U354" s="58"/>
      <c r="V354" s="306"/>
      <c r="W354" s="258"/>
      <c r="X354" s="298"/>
    </row>
    <row r="355" spans="1:24" ht="27.75" customHeight="1">
      <c r="A355" s="14">
        <v>5</v>
      </c>
      <c r="B355" s="306" t="s">
        <v>395</v>
      </c>
      <c r="C355" s="16"/>
      <c r="D355" s="15"/>
      <c r="E355" s="253"/>
      <c r="F355" s="304"/>
      <c r="G355" s="315"/>
      <c r="H355" s="18"/>
      <c r="I355" s="50"/>
      <c r="J355" s="50"/>
      <c r="K355" s="50"/>
      <c r="L355" s="50"/>
      <c r="M355" s="50"/>
      <c r="N355" s="50"/>
      <c r="O355" s="50"/>
      <c r="P355" s="50"/>
      <c r="Q355" s="57"/>
      <c r="R355" s="58"/>
      <c r="S355" s="58"/>
      <c r="T355" s="58"/>
      <c r="U355" s="58"/>
      <c r="V355" s="306"/>
      <c r="W355" s="258"/>
      <c r="X355" s="298"/>
    </row>
    <row r="356" spans="1:24" ht="27.75" customHeight="1">
      <c r="A356" s="14">
        <v>6</v>
      </c>
      <c r="B356" s="306" t="s">
        <v>395</v>
      </c>
      <c r="C356" s="16"/>
      <c r="D356" s="15"/>
      <c r="E356" s="253"/>
      <c r="F356" s="304"/>
      <c r="G356" s="315"/>
      <c r="H356" s="18"/>
      <c r="I356" s="50"/>
      <c r="J356" s="50"/>
      <c r="K356" s="50"/>
      <c r="L356" s="50"/>
      <c r="M356" s="50"/>
      <c r="N356" s="50"/>
      <c r="O356" s="50"/>
      <c r="P356" s="50"/>
      <c r="Q356" s="57"/>
      <c r="R356" s="58"/>
      <c r="S356" s="58"/>
      <c r="T356" s="58"/>
      <c r="U356" s="58"/>
      <c r="V356" s="306"/>
      <c r="W356" s="258"/>
      <c r="X356" s="298"/>
    </row>
    <row r="357" spans="1:24" ht="27.75" customHeight="1">
      <c r="A357" s="14">
        <v>7</v>
      </c>
      <c r="B357" s="306" t="s">
        <v>395</v>
      </c>
      <c r="C357" s="16"/>
      <c r="D357" s="15"/>
      <c r="E357" s="253"/>
      <c r="F357" s="304"/>
      <c r="G357" s="315"/>
      <c r="H357" s="18"/>
      <c r="I357" s="50"/>
      <c r="J357" s="50"/>
      <c r="K357" s="50"/>
      <c r="L357" s="50"/>
      <c r="M357" s="50"/>
      <c r="N357" s="50"/>
      <c r="O357" s="50"/>
      <c r="P357" s="50"/>
      <c r="Q357" s="57"/>
      <c r="R357" s="58"/>
      <c r="S357" s="58"/>
      <c r="T357" s="58"/>
      <c r="U357" s="58"/>
      <c r="V357" s="306"/>
      <c r="W357" s="258"/>
      <c r="X357" s="298"/>
    </row>
    <row r="358" spans="1:24" ht="27.75" customHeight="1">
      <c r="A358" s="14">
        <v>8</v>
      </c>
      <c r="B358" s="306" t="s">
        <v>395</v>
      </c>
      <c r="C358" s="16"/>
      <c r="D358" s="15"/>
      <c r="E358" s="253"/>
      <c r="F358" s="304"/>
      <c r="G358" s="315"/>
      <c r="H358" s="18"/>
      <c r="I358" s="50"/>
      <c r="J358" s="50"/>
      <c r="K358" s="50"/>
      <c r="L358" s="50"/>
      <c r="M358" s="50"/>
      <c r="N358" s="50"/>
      <c r="O358" s="50"/>
      <c r="P358" s="50"/>
      <c r="Q358" s="57"/>
      <c r="R358" s="58"/>
      <c r="S358" s="58"/>
      <c r="T358" s="58"/>
      <c r="U358" s="58"/>
      <c r="V358" s="306"/>
      <c r="W358" s="258"/>
      <c r="X358" s="298"/>
    </row>
    <row r="359" spans="1:24" ht="27.75" customHeight="1">
      <c r="A359" s="14">
        <v>9</v>
      </c>
      <c r="B359" s="306" t="s">
        <v>395</v>
      </c>
      <c r="C359" s="16"/>
      <c r="D359" s="15"/>
      <c r="E359" s="253"/>
      <c r="F359" s="304"/>
      <c r="G359" s="315"/>
      <c r="H359" s="18"/>
      <c r="I359" s="50"/>
      <c r="J359" s="50"/>
      <c r="K359" s="50"/>
      <c r="L359" s="50"/>
      <c r="M359" s="50"/>
      <c r="N359" s="50"/>
      <c r="O359" s="50"/>
      <c r="P359" s="50"/>
      <c r="Q359" s="57"/>
      <c r="R359" s="58"/>
      <c r="S359" s="58"/>
      <c r="T359" s="58"/>
      <c r="U359" s="58"/>
      <c r="V359" s="306"/>
      <c r="W359" s="258"/>
      <c r="X359" s="298"/>
    </row>
    <row r="360" spans="1:24" ht="27.75" customHeight="1">
      <c r="A360" s="14">
        <v>10</v>
      </c>
      <c r="B360" s="306" t="s">
        <v>395</v>
      </c>
      <c r="C360" s="16"/>
      <c r="D360" s="15"/>
      <c r="E360" s="253"/>
      <c r="F360" s="304"/>
      <c r="G360" s="315"/>
      <c r="H360" s="18"/>
      <c r="I360" s="50"/>
      <c r="J360" s="50"/>
      <c r="K360" s="50"/>
      <c r="L360" s="50"/>
      <c r="M360" s="50"/>
      <c r="N360" s="50"/>
      <c r="O360" s="50"/>
      <c r="P360" s="50"/>
      <c r="Q360" s="57"/>
      <c r="R360" s="58"/>
      <c r="S360" s="58"/>
      <c r="T360" s="58"/>
      <c r="U360" s="58"/>
      <c r="V360" s="306"/>
      <c r="W360" s="258"/>
      <c r="X360" s="298"/>
    </row>
    <row r="361" spans="1:24" ht="27.75" customHeight="1">
      <c r="A361" s="14">
        <v>11</v>
      </c>
      <c r="B361" s="306" t="s">
        <v>395</v>
      </c>
      <c r="C361" s="16"/>
      <c r="D361" s="15"/>
      <c r="E361" s="253"/>
      <c r="F361" s="304"/>
      <c r="G361" s="315"/>
      <c r="H361" s="18"/>
      <c r="I361" s="50"/>
      <c r="J361" s="50"/>
      <c r="K361" s="50"/>
      <c r="L361" s="50"/>
      <c r="M361" s="50"/>
      <c r="N361" s="50"/>
      <c r="O361" s="50"/>
      <c r="P361" s="50"/>
      <c r="Q361" s="57"/>
      <c r="R361" s="58"/>
      <c r="S361" s="58"/>
      <c r="T361" s="58"/>
      <c r="U361" s="58"/>
      <c r="V361" s="306"/>
      <c r="W361" s="258"/>
      <c r="X361" s="298"/>
    </row>
    <row r="362" spans="1:24" ht="27.75" customHeight="1">
      <c r="A362" s="14">
        <v>12</v>
      </c>
      <c r="B362" s="306" t="s">
        <v>395</v>
      </c>
      <c r="C362" s="16"/>
      <c r="D362" s="15"/>
      <c r="E362" s="253"/>
      <c r="F362" s="304"/>
      <c r="G362" s="315"/>
      <c r="H362" s="18"/>
      <c r="I362" s="50"/>
      <c r="J362" s="50"/>
      <c r="K362" s="50"/>
      <c r="L362" s="50"/>
      <c r="M362" s="50"/>
      <c r="N362" s="50"/>
      <c r="O362" s="50"/>
      <c r="P362" s="50"/>
      <c r="Q362" s="57"/>
      <c r="R362" s="58"/>
      <c r="S362" s="58"/>
      <c r="T362" s="58"/>
      <c r="U362" s="58"/>
      <c r="V362" s="306"/>
      <c r="W362" s="258"/>
      <c r="X362" s="298"/>
    </row>
    <row r="363" spans="1:24" ht="27.75" customHeight="1">
      <c r="A363" s="14">
        <v>13</v>
      </c>
      <c r="B363" s="306" t="s">
        <v>395</v>
      </c>
      <c r="C363" s="16"/>
      <c r="D363" s="15"/>
      <c r="E363" s="253"/>
      <c r="F363" s="304"/>
      <c r="G363" s="315"/>
      <c r="H363" s="18"/>
      <c r="I363" s="50"/>
      <c r="J363" s="50"/>
      <c r="K363" s="50"/>
      <c r="L363" s="50"/>
      <c r="M363" s="50"/>
      <c r="N363" s="50"/>
      <c r="O363" s="50"/>
      <c r="P363" s="50"/>
      <c r="Q363" s="57"/>
      <c r="R363" s="58"/>
      <c r="S363" s="58"/>
      <c r="T363" s="58"/>
      <c r="U363" s="58"/>
      <c r="V363" s="306"/>
      <c r="W363" s="258"/>
      <c r="X363" s="298"/>
    </row>
    <row r="364" spans="1:24" ht="27.75" customHeight="1">
      <c r="A364" s="14">
        <v>14</v>
      </c>
      <c r="B364" s="306" t="s">
        <v>395</v>
      </c>
      <c r="C364" s="16"/>
      <c r="D364" s="15"/>
      <c r="E364" s="253"/>
      <c r="F364" s="304"/>
      <c r="G364" s="315"/>
      <c r="H364" s="18"/>
      <c r="I364" s="50"/>
      <c r="J364" s="50"/>
      <c r="K364" s="50"/>
      <c r="L364" s="50"/>
      <c r="M364" s="50"/>
      <c r="N364" s="50"/>
      <c r="O364" s="50"/>
      <c r="P364" s="50"/>
      <c r="Q364" s="57"/>
      <c r="R364" s="58"/>
      <c r="S364" s="58"/>
      <c r="T364" s="58"/>
      <c r="U364" s="58"/>
      <c r="V364" s="306"/>
      <c r="W364" s="258"/>
      <c r="X364" s="298"/>
    </row>
    <row r="365" spans="1:24" ht="27.75" customHeight="1">
      <c r="A365" s="14">
        <v>15</v>
      </c>
      <c r="B365" s="306" t="s">
        <v>395</v>
      </c>
      <c r="C365" s="16"/>
      <c r="D365" s="15"/>
      <c r="E365" s="253"/>
      <c r="F365" s="304"/>
      <c r="G365" s="315"/>
      <c r="H365" s="18"/>
      <c r="I365" s="50"/>
      <c r="J365" s="50"/>
      <c r="K365" s="50"/>
      <c r="L365" s="50"/>
      <c r="M365" s="50"/>
      <c r="N365" s="50"/>
      <c r="O365" s="50"/>
      <c r="P365" s="50"/>
      <c r="Q365" s="57"/>
      <c r="R365" s="58"/>
      <c r="S365" s="58"/>
      <c r="T365" s="58"/>
      <c r="U365" s="58"/>
      <c r="V365" s="306"/>
      <c r="W365" s="258"/>
      <c r="X365" s="298"/>
    </row>
    <row r="366" spans="1:24" ht="27.75" customHeight="1">
      <c r="A366" s="14">
        <v>16</v>
      </c>
      <c r="B366" s="306" t="s">
        <v>395</v>
      </c>
      <c r="C366" s="16"/>
      <c r="D366" s="15"/>
      <c r="E366" s="253"/>
      <c r="F366" s="304"/>
      <c r="G366" s="315"/>
      <c r="H366" s="18"/>
      <c r="I366" s="50"/>
      <c r="J366" s="50"/>
      <c r="K366" s="50"/>
      <c r="L366" s="50"/>
      <c r="M366" s="50"/>
      <c r="N366" s="50"/>
      <c r="O366" s="50"/>
      <c r="P366" s="50"/>
      <c r="Q366" s="57"/>
      <c r="R366" s="58"/>
      <c r="S366" s="58"/>
      <c r="T366" s="58"/>
      <c r="U366" s="58"/>
      <c r="V366" s="306"/>
      <c r="W366" s="258"/>
      <c r="X366" s="298"/>
    </row>
    <row r="367" spans="1:24" ht="27.75" customHeight="1">
      <c r="A367" s="14">
        <v>17</v>
      </c>
      <c r="B367" s="306" t="s">
        <v>395</v>
      </c>
      <c r="C367" s="16"/>
      <c r="D367" s="15"/>
      <c r="E367" s="253"/>
      <c r="F367" s="304"/>
      <c r="G367" s="315"/>
      <c r="H367" s="18"/>
      <c r="I367" s="50"/>
      <c r="J367" s="50"/>
      <c r="K367" s="50"/>
      <c r="L367" s="50"/>
      <c r="M367" s="50"/>
      <c r="N367" s="50"/>
      <c r="O367" s="50"/>
      <c r="P367" s="50"/>
      <c r="Q367" s="57"/>
      <c r="R367" s="58"/>
      <c r="S367" s="58"/>
      <c r="T367" s="58"/>
      <c r="U367" s="58"/>
      <c r="V367" s="306"/>
      <c r="W367" s="258"/>
      <c r="X367" s="298"/>
    </row>
    <row r="368" spans="1:24" ht="27.75" customHeight="1">
      <c r="A368" s="14">
        <v>18</v>
      </c>
      <c r="B368" s="306" t="s">
        <v>395</v>
      </c>
      <c r="C368" s="16"/>
      <c r="D368" s="15"/>
      <c r="E368" s="253"/>
      <c r="F368" s="304"/>
      <c r="G368" s="315"/>
      <c r="H368" s="18"/>
      <c r="I368" s="50"/>
      <c r="J368" s="50"/>
      <c r="K368" s="50"/>
      <c r="L368" s="50"/>
      <c r="M368" s="50"/>
      <c r="N368" s="50"/>
      <c r="O368" s="50"/>
      <c r="P368" s="50"/>
      <c r="Q368" s="57"/>
      <c r="R368" s="58"/>
      <c r="S368" s="58"/>
      <c r="T368" s="58"/>
      <c r="U368" s="58"/>
      <c r="V368" s="306"/>
      <c r="W368" s="258"/>
      <c r="X368" s="298"/>
    </row>
    <row r="369" spans="1:24" ht="27.75" customHeight="1">
      <c r="A369" s="14">
        <v>19</v>
      </c>
      <c r="B369" s="306" t="s">
        <v>395</v>
      </c>
      <c r="C369" s="16"/>
      <c r="D369" s="15"/>
      <c r="E369" s="253"/>
      <c r="F369" s="304"/>
      <c r="G369" s="315"/>
      <c r="H369" s="18"/>
      <c r="I369" s="50"/>
      <c r="J369" s="50"/>
      <c r="K369" s="50"/>
      <c r="L369" s="50"/>
      <c r="M369" s="50"/>
      <c r="N369" s="50"/>
      <c r="O369" s="50"/>
      <c r="P369" s="50"/>
      <c r="Q369" s="57"/>
      <c r="R369" s="58"/>
      <c r="S369" s="58"/>
      <c r="T369" s="58"/>
      <c r="U369" s="58"/>
      <c r="V369" s="306"/>
      <c r="W369" s="258"/>
      <c r="X369" s="298"/>
    </row>
    <row r="370" spans="1:24" ht="27.75" customHeight="1">
      <c r="A370" s="14">
        <v>20</v>
      </c>
      <c r="B370" s="306" t="s">
        <v>395</v>
      </c>
      <c r="C370" s="16"/>
      <c r="D370" s="15"/>
      <c r="E370" s="253"/>
      <c r="F370" s="304"/>
      <c r="G370" s="315"/>
      <c r="H370" s="18"/>
      <c r="I370" s="50"/>
      <c r="J370" s="50"/>
      <c r="K370" s="50"/>
      <c r="L370" s="50"/>
      <c r="M370" s="50"/>
      <c r="N370" s="50"/>
      <c r="O370" s="50"/>
      <c r="P370" s="50"/>
      <c r="Q370" s="57"/>
      <c r="R370" s="58"/>
      <c r="S370" s="58"/>
      <c r="T370" s="58"/>
      <c r="U370" s="58"/>
      <c r="V370" s="306"/>
      <c r="W370" s="258"/>
      <c r="X370" s="298"/>
    </row>
    <row r="371" spans="1:24" ht="27.75" customHeight="1">
      <c r="A371" s="14">
        <v>21</v>
      </c>
      <c r="B371" s="306" t="s">
        <v>395</v>
      </c>
      <c r="C371" s="16"/>
      <c r="D371" s="15"/>
      <c r="E371" s="253"/>
      <c r="F371" s="304"/>
      <c r="G371" s="315"/>
      <c r="H371" s="18"/>
      <c r="I371" s="50"/>
      <c r="J371" s="50"/>
      <c r="K371" s="50"/>
      <c r="L371" s="50"/>
      <c r="M371" s="50"/>
      <c r="N371" s="50"/>
      <c r="O371" s="50"/>
      <c r="P371" s="50"/>
      <c r="Q371" s="57"/>
      <c r="R371" s="58"/>
      <c r="S371" s="58"/>
      <c r="T371" s="58"/>
      <c r="U371" s="58"/>
      <c r="V371" s="306"/>
      <c r="W371" s="258"/>
      <c r="X371" s="298"/>
    </row>
    <row r="372" spans="1:24" ht="27.75" customHeight="1">
      <c r="A372" s="14">
        <v>22</v>
      </c>
      <c r="B372" s="306" t="s">
        <v>395</v>
      </c>
      <c r="C372" s="16"/>
      <c r="D372" s="15"/>
      <c r="E372" s="253"/>
      <c r="F372" s="304"/>
      <c r="G372" s="315"/>
      <c r="H372" s="18"/>
      <c r="I372" s="50"/>
      <c r="J372" s="50"/>
      <c r="K372" s="50"/>
      <c r="L372" s="50"/>
      <c r="M372" s="50"/>
      <c r="N372" s="50"/>
      <c r="O372" s="50"/>
      <c r="P372" s="50"/>
      <c r="Q372" s="57"/>
      <c r="R372" s="58"/>
      <c r="S372" s="58"/>
      <c r="T372" s="58"/>
      <c r="U372" s="58"/>
      <c r="V372" s="306"/>
      <c r="W372" s="258"/>
      <c r="X372" s="298"/>
    </row>
    <row r="373" spans="1:24" ht="27.75" customHeight="1">
      <c r="A373" s="14">
        <v>23</v>
      </c>
      <c r="B373" s="306" t="s">
        <v>395</v>
      </c>
      <c r="C373" s="16"/>
      <c r="D373" s="15"/>
      <c r="E373" s="253"/>
      <c r="F373" s="304"/>
      <c r="G373" s="315"/>
      <c r="H373" s="18"/>
      <c r="I373" s="50"/>
      <c r="J373" s="50"/>
      <c r="K373" s="50"/>
      <c r="L373" s="50"/>
      <c r="M373" s="50"/>
      <c r="N373" s="50"/>
      <c r="O373" s="50"/>
      <c r="P373" s="50"/>
      <c r="Q373" s="57"/>
      <c r="R373" s="58"/>
      <c r="S373" s="58"/>
      <c r="T373" s="58"/>
      <c r="U373" s="58"/>
      <c r="V373" s="306"/>
      <c r="W373" s="258"/>
      <c r="X373" s="298"/>
    </row>
    <row r="374" spans="1:24" ht="27.75" customHeight="1">
      <c r="A374" s="14">
        <v>24</v>
      </c>
      <c r="B374" s="306" t="s">
        <v>395</v>
      </c>
      <c r="C374" s="16"/>
      <c r="D374" s="15"/>
      <c r="E374" s="253"/>
      <c r="F374" s="304"/>
      <c r="G374" s="315"/>
      <c r="H374" s="18"/>
      <c r="I374" s="50"/>
      <c r="J374" s="50"/>
      <c r="K374" s="50"/>
      <c r="L374" s="50"/>
      <c r="M374" s="50"/>
      <c r="N374" s="50"/>
      <c r="O374" s="50"/>
      <c r="P374" s="50"/>
      <c r="Q374" s="57"/>
      <c r="R374" s="58"/>
      <c r="S374" s="58"/>
      <c r="T374" s="58"/>
      <c r="U374" s="58"/>
      <c r="V374" s="306"/>
      <c r="W374" s="258"/>
      <c r="X374" s="298"/>
    </row>
    <row r="375" spans="1:24" ht="27.75" customHeight="1">
      <c r="A375" s="14">
        <v>25</v>
      </c>
      <c r="B375" s="306" t="s">
        <v>395</v>
      </c>
      <c r="C375" s="16"/>
      <c r="D375" s="15"/>
      <c r="E375" s="253"/>
      <c r="F375" s="304"/>
      <c r="G375" s="315"/>
      <c r="H375" s="18"/>
      <c r="I375" s="50"/>
      <c r="J375" s="50"/>
      <c r="K375" s="50"/>
      <c r="L375" s="50"/>
      <c r="M375" s="50"/>
      <c r="N375" s="50"/>
      <c r="O375" s="50"/>
      <c r="P375" s="50"/>
      <c r="Q375" s="57"/>
      <c r="R375" s="58"/>
      <c r="S375" s="58"/>
      <c r="T375" s="58"/>
      <c r="U375" s="58"/>
      <c r="V375" s="306"/>
      <c r="W375" s="258"/>
      <c r="X375" s="298"/>
    </row>
    <row r="376" spans="1:24" ht="27.75" customHeight="1">
      <c r="A376" s="14">
        <v>26</v>
      </c>
      <c r="B376" s="306" t="s">
        <v>395</v>
      </c>
      <c r="C376" s="16"/>
      <c r="D376" s="15"/>
      <c r="E376" s="253"/>
      <c r="F376" s="304"/>
      <c r="G376" s="315"/>
      <c r="H376" s="18"/>
      <c r="I376" s="50"/>
      <c r="J376" s="50"/>
      <c r="K376" s="50"/>
      <c r="L376" s="50"/>
      <c r="M376" s="50"/>
      <c r="N376" s="50"/>
      <c r="O376" s="50"/>
      <c r="P376" s="50"/>
      <c r="Q376" s="57"/>
      <c r="R376" s="58"/>
      <c r="S376" s="58"/>
      <c r="T376" s="58"/>
      <c r="U376" s="58"/>
      <c r="V376" s="306"/>
      <c r="W376" s="258"/>
      <c r="X376" s="298"/>
    </row>
    <row r="377" spans="1:24" ht="27.75" customHeight="1">
      <c r="A377" s="14">
        <v>27</v>
      </c>
      <c r="B377" s="306" t="s">
        <v>395</v>
      </c>
      <c r="C377" s="16"/>
      <c r="D377" s="15"/>
      <c r="E377" s="253"/>
      <c r="F377" s="304"/>
      <c r="G377" s="315"/>
      <c r="H377" s="18"/>
      <c r="I377" s="50"/>
      <c r="J377" s="50"/>
      <c r="K377" s="50"/>
      <c r="L377" s="50"/>
      <c r="M377" s="50"/>
      <c r="N377" s="50"/>
      <c r="O377" s="50"/>
      <c r="P377" s="50"/>
      <c r="Q377" s="57"/>
      <c r="R377" s="58"/>
      <c r="S377" s="58"/>
      <c r="T377" s="58"/>
      <c r="U377" s="58"/>
      <c r="V377" s="306"/>
      <c r="W377" s="258"/>
      <c r="X377" s="298"/>
    </row>
    <row r="378" spans="1:24" ht="27.75" customHeight="1">
      <c r="A378" s="14">
        <v>28</v>
      </c>
      <c r="B378" s="306" t="s">
        <v>395</v>
      </c>
      <c r="C378" s="16"/>
      <c r="D378" s="15"/>
      <c r="E378" s="253"/>
      <c r="F378" s="304"/>
      <c r="G378" s="315"/>
      <c r="H378" s="18"/>
      <c r="I378" s="50"/>
      <c r="J378" s="50"/>
      <c r="K378" s="50"/>
      <c r="L378" s="50"/>
      <c r="M378" s="50"/>
      <c r="N378" s="50"/>
      <c r="O378" s="50"/>
      <c r="P378" s="50"/>
      <c r="Q378" s="57"/>
      <c r="R378" s="58"/>
      <c r="S378" s="58"/>
      <c r="T378" s="58"/>
      <c r="U378" s="58"/>
      <c r="V378" s="306"/>
      <c r="W378" s="258"/>
      <c r="X378" s="298"/>
    </row>
    <row r="379" spans="1:24" ht="27.75" customHeight="1">
      <c r="A379" s="14"/>
      <c r="B379" s="19"/>
      <c r="C379" s="20"/>
      <c r="D379" s="19"/>
      <c r="E379" s="20"/>
      <c r="F379" s="17"/>
      <c r="G379" s="21">
        <f>SUM(I379:P379)</f>
        <v>0</v>
      </c>
      <c r="H379" s="21"/>
      <c r="I379" s="51">
        <f>SUM(I351:I378)</f>
        <v>0</v>
      </c>
      <c r="J379" s="51">
        <f>SUM(J351:J378)</f>
        <v>0</v>
      </c>
      <c r="K379" s="51">
        <f>SUM(K327:K378)</f>
        <v>0</v>
      </c>
      <c r="L379" s="51">
        <f>SUM(L327:L378)</f>
        <v>0</v>
      </c>
      <c r="M379" s="51">
        <f>SUM(M351:M378)</f>
        <v>0</v>
      </c>
      <c r="N379" s="51">
        <f>SUM(N327:N378)</f>
        <v>0</v>
      </c>
      <c r="O379" s="51">
        <f>SUM(O327:O378)</f>
        <v>0</v>
      </c>
      <c r="P379" s="51">
        <f>SUM(P327:P378)</f>
        <v>0</v>
      </c>
      <c r="Q379" s="57"/>
      <c r="R379" s="58"/>
      <c r="S379" s="58"/>
      <c r="T379" s="58"/>
      <c r="U379" s="58"/>
      <c r="V379" s="254"/>
      <c r="W379" s="59"/>
      <c r="X379" s="60"/>
    </row>
    <row r="380" spans="1:24" ht="36.6" customHeight="1">
      <c r="A380" s="87" t="s">
        <v>378</v>
      </c>
      <c r="B380" s="88"/>
      <c r="C380" s="88"/>
      <c r="D380" s="88"/>
      <c r="E380" s="88"/>
      <c r="F380" s="88"/>
      <c r="G380" s="88"/>
      <c r="H380" s="88"/>
      <c r="I380" s="88"/>
      <c r="J380" s="88"/>
      <c r="K380" s="88"/>
      <c r="L380" s="88"/>
      <c r="M380" s="88"/>
      <c r="N380" s="88"/>
      <c r="O380" s="88"/>
      <c r="P380" s="89"/>
      <c r="Q380" s="90"/>
      <c r="R380" s="91"/>
      <c r="S380" s="501">
        <f>G454</f>
        <v>0</v>
      </c>
      <c r="T380" s="501"/>
      <c r="U380" s="522" t="s">
        <v>206</v>
      </c>
      <c r="V380" s="522"/>
      <c r="W380" s="92"/>
      <c r="X380" s="92"/>
    </row>
    <row r="381" spans="1:24" ht="34.5" customHeight="1">
      <c r="A381" s="14">
        <v>1</v>
      </c>
      <c r="B381" s="308"/>
      <c r="C381" s="16"/>
      <c r="D381" s="15"/>
      <c r="E381" s="253"/>
      <c r="F381" s="310"/>
      <c r="G381" s="309"/>
      <c r="H381" s="18"/>
      <c r="I381" s="50"/>
      <c r="J381" s="50"/>
      <c r="K381" s="50"/>
      <c r="L381" s="50"/>
      <c r="M381" s="50"/>
      <c r="N381" s="50"/>
      <c r="O381" s="50"/>
      <c r="P381" s="50"/>
      <c r="Q381" s="57"/>
      <c r="R381" s="58"/>
      <c r="S381" s="58"/>
      <c r="T381" s="58"/>
      <c r="U381" s="58"/>
      <c r="V381" s="311"/>
      <c r="W381" s="59"/>
      <c r="X381" s="60"/>
    </row>
    <row r="382" spans="1:24" ht="34.5" customHeight="1">
      <c r="A382" s="286">
        <v>2</v>
      </c>
      <c r="B382" s="308"/>
      <c r="C382" s="16"/>
      <c r="D382" s="15"/>
      <c r="E382" s="253"/>
      <c r="F382" s="310"/>
      <c r="G382" s="309"/>
      <c r="H382" s="18"/>
      <c r="I382" s="279"/>
      <c r="J382" s="50"/>
      <c r="K382" s="279"/>
      <c r="L382" s="279"/>
      <c r="M382" s="279"/>
      <c r="N382" s="279"/>
      <c r="O382" s="279"/>
      <c r="P382" s="279"/>
      <c r="Q382" s="57"/>
      <c r="R382" s="281"/>
      <c r="S382" s="281"/>
      <c r="T382" s="58"/>
      <c r="U382" s="281"/>
      <c r="V382" s="311"/>
      <c r="W382" s="258"/>
      <c r="X382" s="60"/>
    </row>
    <row r="383" spans="1:24" ht="34.5" customHeight="1">
      <c r="A383" s="286">
        <v>3</v>
      </c>
      <c r="B383" s="308"/>
      <c r="C383" s="16"/>
      <c r="D383" s="15"/>
      <c r="E383" s="253"/>
      <c r="F383" s="310"/>
      <c r="G383" s="309"/>
      <c r="H383" s="18"/>
      <c r="I383" s="279"/>
      <c r="J383" s="50"/>
      <c r="K383" s="279"/>
      <c r="L383" s="279"/>
      <c r="M383" s="279"/>
      <c r="N383" s="279"/>
      <c r="O383" s="279"/>
      <c r="P383" s="279"/>
      <c r="Q383" s="57"/>
      <c r="R383" s="281"/>
      <c r="S383" s="281"/>
      <c r="T383" s="58"/>
      <c r="U383" s="281"/>
      <c r="V383" s="311"/>
      <c r="W383" s="258"/>
      <c r="X383" s="60"/>
    </row>
    <row r="384" spans="1:24" ht="34.5" customHeight="1">
      <c r="A384" s="14">
        <v>4</v>
      </c>
      <c r="B384" s="308"/>
      <c r="C384" s="16"/>
      <c r="D384" s="15"/>
      <c r="E384" s="253"/>
      <c r="F384" s="310"/>
      <c r="G384" s="309"/>
      <c r="H384" s="18"/>
      <c r="I384" s="279"/>
      <c r="J384" s="50"/>
      <c r="K384" s="279"/>
      <c r="L384" s="279"/>
      <c r="M384" s="279"/>
      <c r="N384" s="279"/>
      <c r="O384" s="279"/>
      <c r="P384" s="279"/>
      <c r="Q384" s="57"/>
      <c r="R384" s="281"/>
      <c r="S384" s="281"/>
      <c r="T384" s="58"/>
      <c r="U384" s="281"/>
      <c r="V384" s="311"/>
      <c r="W384" s="258"/>
      <c r="X384" s="60"/>
    </row>
    <row r="385" spans="1:24" ht="34.5" customHeight="1">
      <c r="A385" s="286">
        <v>5</v>
      </c>
      <c r="B385" s="308"/>
      <c r="C385" s="16"/>
      <c r="D385" s="15"/>
      <c r="E385" s="253"/>
      <c r="F385" s="310"/>
      <c r="G385" s="309"/>
      <c r="H385" s="18"/>
      <c r="I385" s="279"/>
      <c r="J385" s="50"/>
      <c r="K385" s="279"/>
      <c r="L385" s="279"/>
      <c r="M385" s="279"/>
      <c r="N385" s="279"/>
      <c r="O385" s="279"/>
      <c r="P385" s="279"/>
      <c r="Q385" s="57"/>
      <c r="R385" s="281"/>
      <c r="S385" s="281"/>
      <c r="T385" s="58"/>
      <c r="U385" s="281"/>
      <c r="V385" s="311"/>
      <c r="W385" s="258"/>
      <c r="X385" s="60"/>
    </row>
    <row r="386" spans="1:24" ht="34.5" customHeight="1">
      <c r="A386" s="286">
        <v>6</v>
      </c>
      <c r="B386" s="308"/>
      <c r="C386" s="16"/>
      <c r="D386" s="15"/>
      <c r="E386" s="253"/>
      <c r="F386" s="310"/>
      <c r="G386" s="309"/>
      <c r="H386" s="18"/>
      <c r="I386" s="279"/>
      <c r="J386" s="50"/>
      <c r="K386" s="279"/>
      <c r="L386" s="279"/>
      <c r="M386" s="279"/>
      <c r="N386" s="279"/>
      <c r="O386" s="279"/>
      <c r="P386" s="279"/>
      <c r="Q386" s="57"/>
      <c r="R386" s="281"/>
      <c r="S386" s="281"/>
      <c r="T386" s="58"/>
      <c r="U386" s="281"/>
      <c r="V386" s="311"/>
      <c r="W386" s="258"/>
      <c r="X386" s="60"/>
    </row>
    <row r="387" spans="1:24" ht="34.5" customHeight="1">
      <c r="A387" s="14">
        <v>7</v>
      </c>
      <c r="B387" s="308"/>
      <c r="C387" s="16"/>
      <c r="D387" s="15"/>
      <c r="E387" s="253"/>
      <c r="F387" s="310"/>
      <c r="G387" s="309"/>
      <c r="H387" s="18"/>
      <c r="I387" s="279"/>
      <c r="J387" s="50"/>
      <c r="K387" s="279"/>
      <c r="L387" s="279"/>
      <c r="M387" s="279"/>
      <c r="N387" s="279"/>
      <c r="O387" s="279"/>
      <c r="P387" s="279"/>
      <c r="Q387" s="57"/>
      <c r="R387" s="281"/>
      <c r="S387" s="281"/>
      <c r="T387" s="58"/>
      <c r="U387" s="281"/>
      <c r="V387" s="311"/>
      <c r="W387" s="258"/>
      <c r="X387" s="60"/>
    </row>
    <row r="388" spans="1:24" ht="34.5" customHeight="1">
      <c r="A388" s="286">
        <v>8</v>
      </c>
      <c r="B388" s="308"/>
      <c r="C388" s="16"/>
      <c r="D388" s="15"/>
      <c r="E388" s="253"/>
      <c r="F388" s="310"/>
      <c r="G388" s="309"/>
      <c r="H388" s="18"/>
      <c r="I388" s="279"/>
      <c r="J388" s="50"/>
      <c r="K388" s="279"/>
      <c r="L388" s="279"/>
      <c r="M388" s="279"/>
      <c r="N388" s="279"/>
      <c r="O388" s="279"/>
      <c r="P388" s="279"/>
      <c r="Q388" s="57"/>
      <c r="R388" s="281"/>
      <c r="S388" s="281"/>
      <c r="T388" s="58"/>
      <c r="U388" s="281"/>
      <c r="V388" s="311"/>
      <c r="W388" s="258"/>
      <c r="X388" s="60"/>
    </row>
    <row r="389" spans="1:24" ht="34.5" customHeight="1">
      <c r="A389" s="286">
        <v>9</v>
      </c>
      <c r="B389" s="308"/>
      <c r="C389" s="16"/>
      <c r="D389" s="15"/>
      <c r="E389" s="253"/>
      <c r="F389" s="310"/>
      <c r="G389" s="309"/>
      <c r="H389" s="18"/>
      <c r="I389" s="279"/>
      <c r="J389" s="50"/>
      <c r="K389" s="279"/>
      <c r="L389" s="279"/>
      <c r="M389" s="279"/>
      <c r="N389" s="279"/>
      <c r="O389" s="279"/>
      <c r="P389" s="279"/>
      <c r="Q389" s="57"/>
      <c r="R389" s="281"/>
      <c r="S389" s="281"/>
      <c r="T389" s="58"/>
      <c r="U389" s="281"/>
      <c r="V389" s="311"/>
      <c r="W389" s="258"/>
      <c r="X389" s="60"/>
    </row>
    <row r="390" spans="1:24" ht="34.5" customHeight="1">
      <c r="A390" s="14">
        <v>10</v>
      </c>
      <c r="B390" s="308"/>
      <c r="C390" s="16"/>
      <c r="D390" s="15"/>
      <c r="E390" s="253"/>
      <c r="F390" s="310"/>
      <c r="G390" s="309"/>
      <c r="H390" s="18"/>
      <c r="I390" s="279"/>
      <c r="J390" s="50"/>
      <c r="K390" s="279"/>
      <c r="L390" s="279"/>
      <c r="M390" s="279"/>
      <c r="N390" s="279"/>
      <c r="O390" s="279"/>
      <c r="P390" s="279"/>
      <c r="Q390" s="57"/>
      <c r="R390" s="281"/>
      <c r="S390" s="281"/>
      <c r="T390" s="58"/>
      <c r="U390" s="281"/>
      <c r="V390" s="311"/>
      <c r="W390" s="258"/>
      <c r="X390" s="60"/>
    </row>
    <row r="391" spans="1:24" ht="34.5" customHeight="1">
      <c r="A391" s="286">
        <v>11</v>
      </c>
      <c r="B391" s="308"/>
      <c r="C391" s="16"/>
      <c r="D391" s="15"/>
      <c r="E391" s="253"/>
      <c r="F391" s="310"/>
      <c r="G391" s="309"/>
      <c r="H391" s="18"/>
      <c r="I391" s="279"/>
      <c r="J391" s="50"/>
      <c r="K391" s="279"/>
      <c r="L391" s="279"/>
      <c r="M391" s="279"/>
      <c r="N391" s="279"/>
      <c r="O391" s="279"/>
      <c r="P391" s="279"/>
      <c r="Q391" s="57"/>
      <c r="R391" s="281"/>
      <c r="S391" s="281"/>
      <c r="T391" s="58"/>
      <c r="U391" s="281"/>
      <c r="V391" s="311"/>
      <c r="W391" s="258"/>
      <c r="X391" s="60"/>
    </row>
    <row r="392" spans="1:24" ht="34.5" customHeight="1">
      <c r="A392" s="286">
        <v>12</v>
      </c>
      <c r="B392" s="308"/>
      <c r="C392" s="16"/>
      <c r="D392" s="15"/>
      <c r="E392" s="253"/>
      <c r="F392" s="310"/>
      <c r="G392" s="309"/>
      <c r="H392" s="18"/>
      <c r="I392" s="279"/>
      <c r="J392" s="50"/>
      <c r="K392" s="279"/>
      <c r="L392" s="279"/>
      <c r="M392" s="279"/>
      <c r="N392" s="279"/>
      <c r="O392" s="279"/>
      <c r="P392" s="279"/>
      <c r="Q392" s="57"/>
      <c r="R392" s="281"/>
      <c r="S392" s="281"/>
      <c r="T392" s="58"/>
      <c r="U392" s="281"/>
      <c r="V392" s="311"/>
      <c r="W392" s="258"/>
      <c r="X392" s="60"/>
    </row>
    <row r="393" spans="1:24" ht="34.5" customHeight="1">
      <c r="A393" s="14">
        <v>13</v>
      </c>
      <c r="B393" s="308"/>
      <c r="C393" s="16"/>
      <c r="D393" s="15"/>
      <c r="E393" s="253"/>
      <c r="F393" s="310"/>
      <c r="G393" s="309"/>
      <c r="H393" s="18"/>
      <c r="I393" s="279"/>
      <c r="J393" s="50"/>
      <c r="K393" s="279"/>
      <c r="L393" s="279"/>
      <c r="M393" s="279"/>
      <c r="N393" s="279"/>
      <c r="O393" s="279"/>
      <c r="P393" s="279"/>
      <c r="Q393" s="57"/>
      <c r="R393" s="281"/>
      <c r="S393" s="281"/>
      <c r="T393" s="58"/>
      <c r="U393" s="281"/>
      <c r="V393" s="311"/>
      <c r="W393" s="258"/>
      <c r="X393" s="60"/>
    </row>
    <row r="394" spans="1:24" ht="34.5" customHeight="1">
      <c r="A394" s="286">
        <v>14</v>
      </c>
      <c r="B394" s="308"/>
      <c r="C394" s="16"/>
      <c r="D394" s="15"/>
      <c r="E394" s="253"/>
      <c r="F394" s="310"/>
      <c r="G394" s="309"/>
      <c r="H394" s="18"/>
      <c r="I394" s="279"/>
      <c r="J394" s="50"/>
      <c r="K394" s="279"/>
      <c r="L394" s="279"/>
      <c r="M394" s="279"/>
      <c r="N394" s="279"/>
      <c r="O394" s="279"/>
      <c r="P394" s="279"/>
      <c r="Q394" s="57"/>
      <c r="R394" s="281"/>
      <c r="S394" s="281"/>
      <c r="T394" s="58"/>
      <c r="U394" s="281"/>
      <c r="V394" s="311"/>
      <c r="W394" s="258"/>
      <c r="X394" s="60"/>
    </row>
    <row r="395" spans="1:24" ht="34.5" customHeight="1">
      <c r="A395" s="286">
        <v>15</v>
      </c>
      <c r="B395" s="308"/>
      <c r="C395" s="16"/>
      <c r="D395" s="15"/>
      <c r="E395" s="253"/>
      <c r="F395" s="310"/>
      <c r="G395" s="309"/>
      <c r="H395" s="18"/>
      <c r="I395" s="279"/>
      <c r="J395" s="50"/>
      <c r="K395" s="279"/>
      <c r="L395" s="279"/>
      <c r="M395" s="279"/>
      <c r="N395" s="279"/>
      <c r="O395" s="279"/>
      <c r="P395" s="279"/>
      <c r="Q395" s="57"/>
      <c r="R395" s="281"/>
      <c r="S395" s="281"/>
      <c r="T395" s="58"/>
      <c r="U395" s="281"/>
      <c r="V395" s="311"/>
      <c r="W395" s="258"/>
      <c r="X395" s="60"/>
    </row>
    <row r="396" spans="1:24" ht="34.5" customHeight="1">
      <c r="A396" s="14">
        <v>16</v>
      </c>
      <c r="B396" s="308"/>
      <c r="C396" s="16"/>
      <c r="D396" s="15"/>
      <c r="E396" s="253"/>
      <c r="F396" s="310"/>
      <c r="G396" s="309"/>
      <c r="H396" s="18"/>
      <c r="I396" s="279"/>
      <c r="J396" s="50"/>
      <c r="K396" s="279"/>
      <c r="L396" s="279"/>
      <c r="M396" s="279"/>
      <c r="N396" s="279"/>
      <c r="O396" s="279"/>
      <c r="P396" s="279"/>
      <c r="Q396" s="57"/>
      <c r="R396" s="281"/>
      <c r="S396" s="281"/>
      <c r="T396" s="58"/>
      <c r="U396" s="281"/>
      <c r="V396" s="311"/>
      <c r="W396" s="258"/>
      <c r="X396" s="60"/>
    </row>
    <row r="397" spans="1:24" ht="34.5" customHeight="1">
      <c r="A397" s="286">
        <v>17</v>
      </c>
      <c r="B397" s="308"/>
      <c r="C397" s="16"/>
      <c r="D397" s="15"/>
      <c r="E397" s="253"/>
      <c r="F397" s="310"/>
      <c r="G397" s="309"/>
      <c r="H397" s="18"/>
      <c r="I397" s="279"/>
      <c r="J397" s="50"/>
      <c r="K397" s="279"/>
      <c r="L397" s="279"/>
      <c r="M397" s="279"/>
      <c r="N397" s="279"/>
      <c r="O397" s="279"/>
      <c r="P397" s="279"/>
      <c r="Q397" s="57"/>
      <c r="R397" s="281"/>
      <c r="S397" s="281"/>
      <c r="T397" s="58"/>
      <c r="U397" s="281"/>
      <c r="V397" s="311"/>
      <c r="W397" s="258"/>
      <c r="X397" s="60"/>
    </row>
    <row r="398" spans="1:24" ht="34.5" customHeight="1">
      <c r="A398" s="286">
        <v>18</v>
      </c>
      <c r="B398" s="308"/>
      <c r="C398" s="16"/>
      <c r="D398" s="15"/>
      <c r="E398" s="253"/>
      <c r="F398" s="310"/>
      <c r="G398" s="309"/>
      <c r="H398" s="18"/>
      <c r="I398" s="279"/>
      <c r="J398" s="50"/>
      <c r="K398" s="279"/>
      <c r="L398" s="279"/>
      <c r="M398" s="279"/>
      <c r="N398" s="279"/>
      <c r="O398" s="279"/>
      <c r="P398" s="279"/>
      <c r="Q398" s="57"/>
      <c r="R398" s="281"/>
      <c r="S398" s="281"/>
      <c r="T398" s="58"/>
      <c r="U398" s="281"/>
      <c r="V398" s="311"/>
      <c r="W398" s="258"/>
      <c r="X398" s="60"/>
    </row>
    <row r="399" spans="1:24" ht="34.5" customHeight="1">
      <c r="A399" s="14">
        <v>19</v>
      </c>
      <c r="B399" s="308"/>
      <c r="C399" s="16"/>
      <c r="D399" s="15"/>
      <c r="E399" s="253"/>
      <c r="F399" s="310"/>
      <c r="G399" s="309"/>
      <c r="H399" s="18"/>
      <c r="I399" s="279"/>
      <c r="J399" s="50"/>
      <c r="K399" s="279"/>
      <c r="L399" s="279"/>
      <c r="M399" s="279"/>
      <c r="N399" s="279"/>
      <c r="O399" s="279"/>
      <c r="P399" s="279"/>
      <c r="Q399" s="57"/>
      <c r="R399" s="281"/>
      <c r="S399" s="281"/>
      <c r="T399" s="58"/>
      <c r="U399" s="281"/>
      <c r="V399" s="311"/>
      <c r="W399" s="258"/>
      <c r="X399" s="60"/>
    </row>
    <row r="400" spans="1:24" ht="34.5" customHeight="1">
      <c r="A400" s="286">
        <v>20</v>
      </c>
      <c r="B400" s="308"/>
      <c r="C400" s="16"/>
      <c r="D400" s="15"/>
      <c r="E400" s="253"/>
      <c r="F400" s="310"/>
      <c r="G400" s="309"/>
      <c r="H400" s="18"/>
      <c r="I400" s="279"/>
      <c r="J400" s="50"/>
      <c r="K400" s="279"/>
      <c r="L400" s="279"/>
      <c r="M400" s="279"/>
      <c r="N400" s="279"/>
      <c r="O400" s="279"/>
      <c r="P400" s="279"/>
      <c r="Q400" s="57"/>
      <c r="R400" s="281"/>
      <c r="S400" s="281"/>
      <c r="T400" s="58"/>
      <c r="U400" s="281"/>
      <c r="V400" s="311"/>
      <c r="W400" s="258"/>
      <c r="X400" s="60"/>
    </row>
    <row r="401" spans="1:24" ht="34.5" customHeight="1">
      <c r="A401" s="286">
        <v>21</v>
      </c>
      <c r="B401" s="308"/>
      <c r="C401" s="16"/>
      <c r="D401" s="15"/>
      <c r="E401" s="253"/>
      <c r="F401" s="310"/>
      <c r="G401" s="309"/>
      <c r="H401" s="18"/>
      <c r="I401" s="279"/>
      <c r="J401" s="50"/>
      <c r="K401" s="279"/>
      <c r="L401" s="279"/>
      <c r="M401" s="279"/>
      <c r="N401" s="279"/>
      <c r="O401" s="279"/>
      <c r="P401" s="279"/>
      <c r="Q401" s="57"/>
      <c r="R401" s="281"/>
      <c r="S401" s="281"/>
      <c r="T401" s="58"/>
      <c r="U401" s="281"/>
      <c r="V401" s="311"/>
      <c r="W401" s="258"/>
      <c r="X401" s="60"/>
    </row>
    <row r="402" spans="1:24" ht="34.5" customHeight="1">
      <c r="A402" s="14">
        <v>22</v>
      </c>
      <c r="B402" s="308"/>
      <c r="C402" s="16"/>
      <c r="D402" s="15"/>
      <c r="E402" s="253"/>
      <c r="F402" s="310"/>
      <c r="G402" s="309"/>
      <c r="H402" s="18"/>
      <c r="I402" s="279"/>
      <c r="J402" s="50"/>
      <c r="K402" s="279"/>
      <c r="L402" s="279"/>
      <c r="M402" s="279"/>
      <c r="N402" s="279"/>
      <c r="O402" s="279"/>
      <c r="P402" s="279"/>
      <c r="Q402" s="57"/>
      <c r="R402" s="281"/>
      <c r="S402" s="281"/>
      <c r="T402" s="58"/>
      <c r="U402" s="281"/>
      <c r="V402" s="311"/>
      <c r="W402" s="258"/>
      <c r="X402" s="60"/>
    </row>
    <row r="403" spans="1:24" ht="34.5" customHeight="1">
      <c r="A403" s="286">
        <v>23</v>
      </c>
      <c r="B403" s="308"/>
      <c r="C403" s="16"/>
      <c r="D403" s="15"/>
      <c r="E403" s="253"/>
      <c r="F403" s="310"/>
      <c r="G403" s="309"/>
      <c r="H403" s="18"/>
      <c r="I403" s="279"/>
      <c r="J403" s="50"/>
      <c r="K403" s="279"/>
      <c r="L403" s="279"/>
      <c r="M403" s="279"/>
      <c r="N403" s="279"/>
      <c r="O403" s="279"/>
      <c r="P403" s="279"/>
      <c r="Q403" s="57"/>
      <c r="R403" s="281"/>
      <c r="S403" s="281"/>
      <c r="T403" s="58"/>
      <c r="U403" s="281"/>
      <c r="V403" s="311"/>
      <c r="W403" s="258"/>
      <c r="X403" s="60"/>
    </row>
    <row r="404" spans="1:24" ht="34.5" customHeight="1">
      <c r="A404" s="286">
        <v>24</v>
      </c>
      <c r="B404" s="308"/>
      <c r="C404" s="16"/>
      <c r="D404" s="15"/>
      <c r="E404" s="253"/>
      <c r="F404" s="310"/>
      <c r="G404" s="309"/>
      <c r="H404" s="18"/>
      <c r="I404" s="279"/>
      <c r="J404" s="50"/>
      <c r="K404" s="279"/>
      <c r="L404" s="279"/>
      <c r="M404" s="279"/>
      <c r="N404" s="279"/>
      <c r="O404" s="279"/>
      <c r="P404" s="279"/>
      <c r="Q404" s="57"/>
      <c r="R404" s="281"/>
      <c r="S404" s="281"/>
      <c r="T404" s="58"/>
      <c r="U404" s="281"/>
      <c r="V404" s="311"/>
      <c r="W404" s="258"/>
      <c r="X404" s="60"/>
    </row>
    <row r="405" spans="1:24" ht="34.5" customHeight="1">
      <c r="A405" s="14">
        <v>25</v>
      </c>
      <c r="B405" s="308"/>
      <c r="C405" s="16"/>
      <c r="D405" s="15"/>
      <c r="E405" s="253"/>
      <c r="F405" s="310"/>
      <c r="G405" s="309"/>
      <c r="H405" s="18"/>
      <c r="I405" s="279"/>
      <c r="J405" s="50"/>
      <c r="K405" s="279"/>
      <c r="L405" s="279"/>
      <c r="M405" s="279"/>
      <c r="N405" s="279"/>
      <c r="O405" s="279"/>
      <c r="P405" s="279"/>
      <c r="Q405" s="57"/>
      <c r="R405" s="281"/>
      <c r="S405" s="281"/>
      <c r="T405" s="58"/>
      <c r="U405" s="281"/>
      <c r="V405" s="311"/>
      <c r="W405" s="258"/>
      <c r="X405" s="60"/>
    </row>
    <row r="406" spans="1:24" ht="34.5" customHeight="1">
      <c r="A406" s="286">
        <v>26</v>
      </c>
      <c r="B406" s="308"/>
      <c r="C406" s="16"/>
      <c r="D406" s="15"/>
      <c r="E406" s="253"/>
      <c r="F406" s="310"/>
      <c r="G406" s="309"/>
      <c r="H406" s="18"/>
      <c r="I406" s="279"/>
      <c r="J406" s="50"/>
      <c r="K406" s="279"/>
      <c r="L406" s="279"/>
      <c r="M406" s="279"/>
      <c r="N406" s="279"/>
      <c r="O406" s="279"/>
      <c r="P406" s="279"/>
      <c r="Q406" s="57"/>
      <c r="R406" s="281"/>
      <c r="S406" s="281"/>
      <c r="T406" s="58"/>
      <c r="U406" s="281"/>
      <c r="V406" s="311"/>
      <c r="W406" s="258"/>
      <c r="X406" s="60"/>
    </row>
    <row r="407" spans="1:24" ht="34.5" customHeight="1">
      <c r="A407" s="286">
        <v>27</v>
      </c>
      <c r="B407" s="308"/>
      <c r="C407" s="16"/>
      <c r="D407" s="15"/>
      <c r="E407" s="253"/>
      <c r="F407" s="310"/>
      <c r="G407" s="309"/>
      <c r="H407" s="18"/>
      <c r="I407" s="279"/>
      <c r="J407" s="50"/>
      <c r="K407" s="279"/>
      <c r="L407" s="279"/>
      <c r="M407" s="279"/>
      <c r="N407" s="279"/>
      <c r="O407" s="279"/>
      <c r="P407" s="279"/>
      <c r="Q407" s="57"/>
      <c r="R407" s="281"/>
      <c r="S407" s="281"/>
      <c r="T407" s="58"/>
      <c r="U407" s="281"/>
      <c r="V407" s="311"/>
      <c r="W407" s="258"/>
      <c r="X407" s="60"/>
    </row>
    <row r="408" spans="1:24" ht="34.5" customHeight="1">
      <c r="A408" s="14">
        <v>28</v>
      </c>
      <c r="B408" s="308"/>
      <c r="C408" s="16"/>
      <c r="D408" s="15"/>
      <c r="E408" s="253"/>
      <c r="F408" s="310"/>
      <c r="G408" s="309"/>
      <c r="H408" s="18"/>
      <c r="I408" s="279"/>
      <c r="J408" s="50"/>
      <c r="K408" s="279"/>
      <c r="L408" s="279"/>
      <c r="M408" s="279"/>
      <c r="N408" s="279"/>
      <c r="O408" s="279"/>
      <c r="P408" s="279"/>
      <c r="Q408" s="57"/>
      <c r="R408" s="281"/>
      <c r="S408" s="281"/>
      <c r="T408" s="58"/>
      <c r="U408" s="281"/>
      <c r="V408" s="311"/>
      <c r="W408" s="258"/>
      <c r="X408" s="60"/>
    </row>
    <row r="409" spans="1:24" ht="34.5" customHeight="1">
      <c r="A409" s="286">
        <v>29</v>
      </c>
      <c r="B409" s="308"/>
      <c r="C409" s="16"/>
      <c r="D409" s="15"/>
      <c r="E409" s="253"/>
      <c r="F409" s="310"/>
      <c r="G409" s="309"/>
      <c r="H409" s="18"/>
      <c r="I409" s="279"/>
      <c r="J409" s="50"/>
      <c r="K409" s="279"/>
      <c r="L409" s="279"/>
      <c r="M409" s="279"/>
      <c r="N409" s="279"/>
      <c r="O409" s="279"/>
      <c r="P409" s="279"/>
      <c r="Q409" s="57"/>
      <c r="R409" s="281"/>
      <c r="S409" s="281"/>
      <c r="T409" s="58"/>
      <c r="U409" s="281"/>
      <c r="V409" s="311"/>
      <c r="W409" s="258"/>
      <c r="X409" s="60"/>
    </row>
    <row r="410" spans="1:24" ht="34.5" customHeight="1">
      <c r="A410" s="286">
        <v>30</v>
      </c>
      <c r="B410" s="308"/>
      <c r="C410" s="16"/>
      <c r="D410" s="15"/>
      <c r="E410" s="253"/>
      <c r="F410" s="310"/>
      <c r="G410" s="309"/>
      <c r="H410" s="18"/>
      <c r="I410" s="279"/>
      <c r="J410" s="50"/>
      <c r="K410" s="279"/>
      <c r="L410" s="279"/>
      <c r="M410" s="279"/>
      <c r="N410" s="279"/>
      <c r="O410" s="279"/>
      <c r="P410" s="279"/>
      <c r="Q410" s="57"/>
      <c r="R410" s="281"/>
      <c r="S410" s="281"/>
      <c r="T410" s="58"/>
      <c r="U410" s="281"/>
      <c r="V410" s="311"/>
      <c r="W410" s="258"/>
      <c r="X410" s="60"/>
    </row>
    <row r="411" spans="1:24" ht="34.5" customHeight="1">
      <c r="A411" s="14">
        <v>31</v>
      </c>
      <c r="B411" s="308"/>
      <c r="C411" s="16"/>
      <c r="D411" s="15"/>
      <c r="E411" s="253"/>
      <c r="F411" s="310"/>
      <c r="G411" s="309"/>
      <c r="H411" s="18"/>
      <c r="I411" s="279"/>
      <c r="J411" s="50"/>
      <c r="K411" s="279"/>
      <c r="L411" s="279"/>
      <c r="M411" s="279"/>
      <c r="N411" s="279"/>
      <c r="O411" s="279"/>
      <c r="P411" s="279"/>
      <c r="Q411" s="57"/>
      <c r="R411" s="281"/>
      <c r="S411" s="281"/>
      <c r="T411" s="58"/>
      <c r="U411" s="281"/>
      <c r="V411" s="311"/>
      <c r="W411" s="258"/>
      <c r="X411" s="60"/>
    </row>
    <row r="412" spans="1:24" ht="34.5" customHeight="1">
      <c r="A412" s="286">
        <v>32</v>
      </c>
      <c r="B412" s="308"/>
      <c r="C412" s="16"/>
      <c r="D412" s="15"/>
      <c r="E412" s="253"/>
      <c r="F412" s="310"/>
      <c r="G412" s="309"/>
      <c r="H412" s="18"/>
      <c r="I412" s="279"/>
      <c r="J412" s="50"/>
      <c r="K412" s="279"/>
      <c r="L412" s="279"/>
      <c r="M412" s="279"/>
      <c r="N412" s="279"/>
      <c r="O412" s="279"/>
      <c r="P412" s="279"/>
      <c r="Q412" s="57"/>
      <c r="R412" s="281"/>
      <c r="S412" s="281"/>
      <c r="T412" s="58"/>
      <c r="U412" s="281"/>
      <c r="V412" s="311"/>
      <c r="W412" s="258"/>
      <c r="X412" s="60"/>
    </row>
    <row r="413" spans="1:24" ht="34.5" customHeight="1">
      <c r="A413" s="286">
        <v>33</v>
      </c>
      <c r="B413" s="308"/>
      <c r="C413" s="16"/>
      <c r="D413" s="15"/>
      <c r="E413" s="253"/>
      <c r="F413" s="310"/>
      <c r="G413" s="309"/>
      <c r="H413" s="18"/>
      <c r="I413" s="279"/>
      <c r="J413" s="50"/>
      <c r="K413" s="279"/>
      <c r="L413" s="279"/>
      <c r="M413" s="279"/>
      <c r="N413" s="279"/>
      <c r="O413" s="279"/>
      <c r="P413" s="279"/>
      <c r="Q413" s="57"/>
      <c r="R413" s="281"/>
      <c r="S413" s="281"/>
      <c r="T413" s="58"/>
      <c r="U413" s="281"/>
      <c r="V413" s="311"/>
      <c r="W413" s="258"/>
      <c r="X413" s="60"/>
    </row>
    <row r="414" spans="1:24" ht="34.5" customHeight="1">
      <c r="A414" s="14">
        <v>34</v>
      </c>
      <c r="B414" s="308"/>
      <c r="C414" s="16"/>
      <c r="D414" s="15"/>
      <c r="E414" s="253"/>
      <c r="F414" s="310"/>
      <c r="G414" s="309"/>
      <c r="H414" s="18"/>
      <c r="I414" s="279"/>
      <c r="J414" s="50"/>
      <c r="K414" s="279"/>
      <c r="L414" s="279"/>
      <c r="M414" s="279"/>
      <c r="N414" s="279"/>
      <c r="O414" s="279"/>
      <c r="P414" s="279"/>
      <c r="Q414" s="57"/>
      <c r="R414" s="281"/>
      <c r="S414" s="281"/>
      <c r="T414" s="58"/>
      <c r="U414" s="281"/>
      <c r="V414" s="311"/>
      <c r="W414" s="258"/>
      <c r="X414" s="60"/>
    </row>
    <row r="415" spans="1:24" ht="34.5" customHeight="1">
      <c r="A415" s="286">
        <v>35</v>
      </c>
      <c r="B415" s="308"/>
      <c r="C415" s="16"/>
      <c r="D415" s="15"/>
      <c r="E415" s="253"/>
      <c r="F415" s="310"/>
      <c r="G415" s="309"/>
      <c r="H415" s="18"/>
      <c r="I415" s="279"/>
      <c r="J415" s="50"/>
      <c r="K415" s="279"/>
      <c r="L415" s="279"/>
      <c r="M415" s="279"/>
      <c r="N415" s="279"/>
      <c r="O415" s="279"/>
      <c r="P415" s="279"/>
      <c r="Q415" s="57"/>
      <c r="R415" s="281"/>
      <c r="S415" s="281"/>
      <c r="T415" s="58"/>
      <c r="U415" s="281"/>
      <c r="V415" s="311"/>
      <c r="W415" s="258"/>
      <c r="X415" s="60"/>
    </row>
    <row r="416" spans="1:24" ht="34.5" customHeight="1">
      <c r="A416" s="286">
        <v>36</v>
      </c>
      <c r="B416" s="308"/>
      <c r="C416" s="16"/>
      <c r="D416" s="15"/>
      <c r="E416" s="253"/>
      <c r="F416" s="310"/>
      <c r="G416" s="309"/>
      <c r="H416" s="18"/>
      <c r="I416" s="279"/>
      <c r="J416" s="50"/>
      <c r="K416" s="279"/>
      <c r="L416" s="279"/>
      <c r="M416" s="279"/>
      <c r="N416" s="279"/>
      <c r="O416" s="279"/>
      <c r="P416" s="279"/>
      <c r="Q416" s="57"/>
      <c r="R416" s="281"/>
      <c r="S416" s="281"/>
      <c r="T416" s="58"/>
      <c r="U416" s="281"/>
      <c r="V416" s="311"/>
      <c r="W416" s="258"/>
      <c r="X416" s="60"/>
    </row>
    <row r="417" spans="1:24" ht="34.5" customHeight="1">
      <c r="A417" s="14">
        <v>37</v>
      </c>
      <c r="B417" s="308"/>
      <c r="C417" s="16"/>
      <c r="D417" s="15"/>
      <c r="E417" s="253"/>
      <c r="F417" s="310"/>
      <c r="G417" s="309"/>
      <c r="H417" s="18"/>
      <c r="I417" s="279"/>
      <c r="J417" s="50"/>
      <c r="K417" s="279"/>
      <c r="L417" s="279"/>
      <c r="M417" s="279"/>
      <c r="N417" s="279"/>
      <c r="O417" s="279"/>
      <c r="P417" s="279"/>
      <c r="Q417" s="57"/>
      <c r="R417" s="281"/>
      <c r="S417" s="281"/>
      <c r="T417" s="58"/>
      <c r="U417" s="281"/>
      <c r="V417" s="311"/>
      <c r="W417" s="258"/>
      <c r="X417" s="60"/>
    </row>
    <row r="418" spans="1:24" ht="34.5" customHeight="1">
      <c r="A418" s="286">
        <v>38</v>
      </c>
      <c r="B418" s="308"/>
      <c r="C418" s="16"/>
      <c r="D418" s="15"/>
      <c r="E418" s="253"/>
      <c r="F418" s="310"/>
      <c r="G418" s="309"/>
      <c r="H418" s="18"/>
      <c r="I418" s="279"/>
      <c r="J418" s="50"/>
      <c r="K418" s="279"/>
      <c r="L418" s="279"/>
      <c r="M418" s="279"/>
      <c r="N418" s="279"/>
      <c r="O418" s="279"/>
      <c r="P418" s="279"/>
      <c r="Q418" s="57"/>
      <c r="R418" s="281"/>
      <c r="S418" s="281"/>
      <c r="T418" s="58"/>
      <c r="U418" s="281"/>
      <c r="V418" s="311"/>
      <c r="W418" s="258"/>
      <c r="X418" s="60"/>
    </row>
    <row r="419" spans="1:24" ht="34.5" customHeight="1">
      <c r="A419" s="286">
        <v>39</v>
      </c>
      <c r="B419" s="308"/>
      <c r="C419" s="16"/>
      <c r="D419" s="15"/>
      <c r="E419" s="253"/>
      <c r="F419" s="310"/>
      <c r="G419" s="309"/>
      <c r="H419" s="18"/>
      <c r="I419" s="279"/>
      <c r="J419" s="50"/>
      <c r="K419" s="279"/>
      <c r="L419" s="279"/>
      <c r="M419" s="279"/>
      <c r="N419" s="279"/>
      <c r="O419" s="279"/>
      <c r="P419" s="279"/>
      <c r="Q419" s="57"/>
      <c r="R419" s="281"/>
      <c r="S419" s="281"/>
      <c r="T419" s="58"/>
      <c r="U419" s="281"/>
      <c r="V419" s="311"/>
      <c r="W419" s="258"/>
      <c r="X419" s="60"/>
    </row>
    <row r="420" spans="1:24" ht="34.5" customHeight="1">
      <c r="A420" s="14">
        <v>40</v>
      </c>
      <c r="B420" s="308"/>
      <c r="C420" s="16"/>
      <c r="D420" s="15"/>
      <c r="E420" s="253"/>
      <c r="F420" s="310"/>
      <c r="G420" s="309"/>
      <c r="H420" s="18"/>
      <c r="I420" s="279"/>
      <c r="J420" s="50"/>
      <c r="K420" s="279"/>
      <c r="L420" s="279"/>
      <c r="M420" s="279"/>
      <c r="N420" s="279"/>
      <c r="O420" s="279"/>
      <c r="P420" s="279"/>
      <c r="Q420" s="57"/>
      <c r="R420" s="281"/>
      <c r="S420" s="281"/>
      <c r="T420" s="58"/>
      <c r="U420" s="281"/>
      <c r="V420" s="311"/>
      <c r="W420" s="258"/>
      <c r="X420" s="60"/>
    </row>
    <row r="421" spans="1:24" ht="34.5" customHeight="1">
      <c r="A421" s="286">
        <v>41</v>
      </c>
      <c r="B421" s="308"/>
      <c r="C421" s="16"/>
      <c r="D421" s="15"/>
      <c r="E421" s="253"/>
      <c r="F421" s="310"/>
      <c r="G421" s="309"/>
      <c r="H421" s="18"/>
      <c r="I421" s="279"/>
      <c r="J421" s="50"/>
      <c r="K421" s="279"/>
      <c r="L421" s="279"/>
      <c r="M421" s="279"/>
      <c r="N421" s="279"/>
      <c r="O421" s="279"/>
      <c r="P421" s="279"/>
      <c r="Q421" s="57"/>
      <c r="R421" s="281"/>
      <c r="S421" s="281"/>
      <c r="T421" s="58"/>
      <c r="U421" s="281"/>
      <c r="V421" s="311"/>
      <c r="W421" s="258"/>
      <c r="X421" s="60"/>
    </row>
    <row r="422" spans="1:24" ht="34.5" customHeight="1">
      <c r="A422" s="286">
        <v>42</v>
      </c>
      <c r="B422" s="308"/>
      <c r="C422" s="16"/>
      <c r="D422" s="15"/>
      <c r="E422" s="253"/>
      <c r="F422" s="310"/>
      <c r="G422" s="309"/>
      <c r="H422" s="18"/>
      <c r="I422" s="279"/>
      <c r="J422" s="50"/>
      <c r="K422" s="279"/>
      <c r="L422" s="279"/>
      <c r="M422" s="279"/>
      <c r="N422" s="279"/>
      <c r="O422" s="279"/>
      <c r="P422" s="279"/>
      <c r="Q422" s="57"/>
      <c r="R422" s="281"/>
      <c r="S422" s="281"/>
      <c r="T422" s="58"/>
      <c r="U422" s="281"/>
      <c r="V422" s="311"/>
      <c r="W422" s="258"/>
      <c r="X422" s="60"/>
    </row>
    <row r="423" spans="1:24" ht="34.5" customHeight="1">
      <c r="A423" s="14">
        <v>43</v>
      </c>
      <c r="B423" s="308"/>
      <c r="C423" s="16"/>
      <c r="D423" s="15"/>
      <c r="E423" s="253"/>
      <c r="F423" s="310"/>
      <c r="G423" s="309"/>
      <c r="H423" s="18"/>
      <c r="I423" s="279"/>
      <c r="J423" s="50"/>
      <c r="K423" s="279"/>
      <c r="L423" s="279"/>
      <c r="M423" s="279"/>
      <c r="N423" s="279"/>
      <c r="O423" s="279"/>
      <c r="P423" s="279"/>
      <c r="Q423" s="57"/>
      <c r="R423" s="281"/>
      <c r="S423" s="281"/>
      <c r="T423" s="58"/>
      <c r="U423" s="281"/>
      <c r="V423" s="311"/>
      <c r="W423" s="258"/>
      <c r="X423" s="60"/>
    </row>
    <row r="424" spans="1:24" ht="34.5" customHeight="1">
      <c r="A424" s="286">
        <v>44</v>
      </c>
      <c r="B424" s="308"/>
      <c r="C424" s="16"/>
      <c r="D424" s="15"/>
      <c r="E424" s="253"/>
      <c r="F424" s="310"/>
      <c r="G424" s="309"/>
      <c r="H424" s="18"/>
      <c r="I424" s="279"/>
      <c r="J424" s="50"/>
      <c r="K424" s="279"/>
      <c r="L424" s="279"/>
      <c r="M424" s="279"/>
      <c r="N424" s="279"/>
      <c r="O424" s="279"/>
      <c r="P424" s="279"/>
      <c r="Q424" s="57"/>
      <c r="R424" s="281"/>
      <c r="S424" s="281"/>
      <c r="T424" s="58"/>
      <c r="U424" s="281"/>
      <c r="V424" s="311"/>
      <c r="W424" s="258"/>
      <c r="X424" s="60"/>
    </row>
    <row r="425" spans="1:24" ht="34.5" customHeight="1">
      <c r="A425" s="286">
        <v>45</v>
      </c>
      <c r="B425" s="308"/>
      <c r="C425" s="16"/>
      <c r="D425" s="15"/>
      <c r="E425" s="253"/>
      <c r="F425" s="310"/>
      <c r="G425" s="309"/>
      <c r="H425" s="18"/>
      <c r="I425" s="279"/>
      <c r="J425" s="50"/>
      <c r="K425" s="279"/>
      <c r="L425" s="279"/>
      <c r="M425" s="279"/>
      <c r="N425" s="279"/>
      <c r="O425" s="279"/>
      <c r="P425" s="279"/>
      <c r="Q425" s="57"/>
      <c r="R425" s="281"/>
      <c r="S425" s="281"/>
      <c r="T425" s="58"/>
      <c r="U425" s="281"/>
      <c r="V425" s="311"/>
      <c r="W425" s="258"/>
      <c r="X425" s="60"/>
    </row>
    <row r="426" spans="1:24" ht="34.5" customHeight="1">
      <c r="A426" s="14">
        <v>46</v>
      </c>
      <c r="B426" s="308"/>
      <c r="C426" s="16"/>
      <c r="D426" s="15"/>
      <c r="E426" s="253"/>
      <c r="F426" s="310"/>
      <c r="G426" s="309"/>
      <c r="H426" s="18"/>
      <c r="I426" s="279"/>
      <c r="J426" s="50"/>
      <c r="K426" s="279"/>
      <c r="L426" s="279"/>
      <c r="M426" s="279"/>
      <c r="N426" s="279"/>
      <c r="O426" s="279"/>
      <c r="P426" s="279"/>
      <c r="Q426" s="57"/>
      <c r="R426" s="281"/>
      <c r="S426" s="281"/>
      <c r="T426" s="58"/>
      <c r="U426" s="281"/>
      <c r="V426" s="311"/>
      <c r="W426" s="258"/>
      <c r="X426" s="60"/>
    </row>
    <row r="427" spans="1:24" ht="34.5" customHeight="1">
      <c r="A427" s="286">
        <v>47</v>
      </c>
      <c r="B427" s="308"/>
      <c r="C427" s="16"/>
      <c r="D427" s="15"/>
      <c r="E427" s="253"/>
      <c r="F427" s="310"/>
      <c r="G427" s="309"/>
      <c r="H427" s="18"/>
      <c r="I427" s="279"/>
      <c r="J427" s="50"/>
      <c r="K427" s="279"/>
      <c r="L427" s="279"/>
      <c r="M427" s="279"/>
      <c r="N427" s="279"/>
      <c r="O427" s="279"/>
      <c r="P427" s="279"/>
      <c r="Q427" s="57"/>
      <c r="R427" s="281"/>
      <c r="S427" s="281"/>
      <c r="T427" s="58"/>
      <c r="U427" s="281"/>
      <c r="V427" s="311"/>
      <c r="W427" s="258"/>
      <c r="X427" s="60"/>
    </row>
    <row r="428" spans="1:24" ht="34.5" customHeight="1">
      <c r="A428" s="286">
        <v>48</v>
      </c>
      <c r="B428" s="308"/>
      <c r="C428" s="16"/>
      <c r="D428" s="15"/>
      <c r="E428" s="253"/>
      <c r="F428" s="310"/>
      <c r="G428" s="309"/>
      <c r="H428" s="18"/>
      <c r="I428" s="279"/>
      <c r="J428" s="50"/>
      <c r="K428" s="279"/>
      <c r="L428" s="279"/>
      <c r="M428" s="279"/>
      <c r="N428" s="279"/>
      <c r="O428" s="279"/>
      <c r="P428" s="279"/>
      <c r="Q428" s="57"/>
      <c r="R428" s="281"/>
      <c r="S428" s="281"/>
      <c r="T428" s="58"/>
      <c r="U428" s="281"/>
      <c r="V428" s="311"/>
      <c r="W428" s="258"/>
      <c r="X428" s="60"/>
    </row>
    <row r="429" spans="1:24" ht="34.5" customHeight="1">
      <c r="A429" s="14">
        <v>49</v>
      </c>
      <c r="B429" s="308"/>
      <c r="C429" s="16"/>
      <c r="D429" s="15"/>
      <c r="E429" s="253"/>
      <c r="F429" s="310"/>
      <c r="G429" s="309"/>
      <c r="H429" s="18"/>
      <c r="I429" s="279"/>
      <c r="J429" s="50"/>
      <c r="K429" s="279"/>
      <c r="L429" s="279"/>
      <c r="M429" s="279"/>
      <c r="N429" s="279"/>
      <c r="O429" s="279"/>
      <c r="P429" s="279"/>
      <c r="Q429" s="57"/>
      <c r="R429" s="281"/>
      <c r="S429" s="281"/>
      <c r="T429" s="58"/>
      <c r="U429" s="281"/>
      <c r="V429" s="311"/>
      <c r="W429" s="258"/>
      <c r="X429" s="60"/>
    </row>
    <row r="430" spans="1:24" ht="34.5" customHeight="1">
      <c r="A430" s="286">
        <v>50</v>
      </c>
      <c r="B430" s="308"/>
      <c r="C430" s="16"/>
      <c r="D430" s="15"/>
      <c r="E430" s="253"/>
      <c r="F430" s="310"/>
      <c r="G430" s="309"/>
      <c r="H430" s="18"/>
      <c r="I430" s="279"/>
      <c r="J430" s="50"/>
      <c r="K430" s="279"/>
      <c r="L430" s="279"/>
      <c r="M430" s="279"/>
      <c r="N430" s="279"/>
      <c r="O430" s="279"/>
      <c r="P430" s="279"/>
      <c r="Q430" s="57"/>
      <c r="R430" s="281"/>
      <c r="S430" s="281"/>
      <c r="T430" s="58"/>
      <c r="U430" s="281"/>
      <c r="V430" s="311"/>
      <c r="W430" s="258"/>
      <c r="X430" s="60"/>
    </row>
    <row r="431" spans="1:24" ht="34.5" customHeight="1">
      <c r="A431" s="286">
        <v>51</v>
      </c>
      <c r="B431" s="308"/>
      <c r="C431" s="16"/>
      <c r="D431" s="15"/>
      <c r="E431" s="253"/>
      <c r="F431" s="310"/>
      <c r="G431" s="309"/>
      <c r="H431" s="18"/>
      <c r="I431" s="279"/>
      <c r="J431" s="50"/>
      <c r="K431" s="279"/>
      <c r="L431" s="279"/>
      <c r="M431" s="279"/>
      <c r="N431" s="279"/>
      <c r="O431" s="279"/>
      <c r="P431" s="279"/>
      <c r="Q431" s="57"/>
      <c r="R431" s="281"/>
      <c r="S431" s="281"/>
      <c r="T431" s="58"/>
      <c r="U431" s="281"/>
      <c r="V431" s="311"/>
      <c r="W431" s="258"/>
      <c r="X431" s="60"/>
    </row>
    <row r="432" spans="1:24" ht="34.5" customHeight="1">
      <c r="A432" s="14">
        <v>52</v>
      </c>
      <c r="B432" s="308"/>
      <c r="C432" s="16"/>
      <c r="D432" s="15"/>
      <c r="E432" s="253"/>
      <c r="F432" s="310"/>
      <c r="G432" s="309"/>
      <c r="H432" s="18"/>
      <c r="I432" s="279"/>
      <c r="J432" s="50"/>
      <c r="K432" s="279"/>
      <c r="L432" s="279"/>
      <c r="M432" s="279"/>
      <c r="N432" s="279"/>
      <c r="O432" s="279"/>
      <c r="P432" s="279"/>
      <c r="Q432" s="57"/>
      <c r="R432" s="281"/>
      <c r="S432" s="281"/>
      <c r="T432" s="58"/>
      <c r="U432" s="281"/>
      <c r="V432" s="311"/>
      <c r="W432" s="258"/>
      <c r="X432" s="60"/>
    </row>
    <row r="433" spans="1:24" ht="34.5" customHeight="1">
      <c r="A433" s="286">
        <v>53</v>
      </c>
      <c r="B433" s="308"/>
      <c r="C433" s="16"/>
      <c r="D433" s="15"/>
      <c r="E433" s="253"/>
      <c r="F433" s="310"/>
      <c r="G433" s="309"/>
      <c r="H433" s="18"/>
      <c r="I433" s="279"/>
      <c r="J433" s="50"/>
      <c r="K433" s="279"/>
      <c r="L433" s="279"/>
      <c r="M433" s="279"/>
      <c r="N433" s="279"/>
      <c r="O433" s="279"/>
      <c r="P433" s="279"/>
      <c r="Q433" s="57"/>
      <c r="R433" s="281"/>
      <c r="S433" s="281"/>
      <c r="T433" s="58"/>
      <c r="U433" s="281"/>
      <c r="V433" s="311"/>
      <c r="W433" s="258"/>
      <c r="X433" s="60"/>
    </row>
    <row r="434" spans="1:24" ht="34.5" customHeight="1">
      <c r="A434" s="286">
        <v>54</v>
      </c>
      <c r="B434" s="308"/>
      <c r="C434" s="16"/>
      <c r="D434" s="15"/>
      <c r="E434" s="253"/>
      <c r="F434" s="310"/>
      <c r="G434" s="309"/>
      <c r="H434" s="18"/>
      <c r="I434" s="279"/>
      <c r="J434" s="50"/>
      <c r="K434" s="279"/>
      <c r="L434" s="279"/>
      <c r="M434" s="279"/>
      <c r="N434" s="279"/>
      <c r="O434" s="279"/>
      <c r="P434" s="279"/>
      <c r="Q434" s="57"/>
      <c r="R434" s="281"/>
      <c r="S434" s="281"/>
      <c r="T434" s="58"/>
      <c r="U434" s="281"/>
      <c r="V434" s="311"/>
      <c r="W434" s="258"/>
      <c r="X434" s="60"/>
    </row>
    <row r="435" spans="1:24" ht="34.5" customHeight="1">
      <c r="A435" s="14">
        <v>55</v>
      </c>
      <c r="B435" s="308"/>
      <c r="C435" s="16"/>
      <c r="D435" s="15"/>
      <c r="E435" s="253"/>
      <c r="F435" s="310"/>
      <c r="G435" s="309"/>
      <c r="H435" s="18"/>
      <c r="I435" s="279"/>
      <c r="J435" s="50"/>
      <c r="K435" s="279"/>
      <c r="L435" s="279"/>
      <c r="M435" s="279"/>
      <c r="N435" s="279"/>
      <c r="O435" s="279"/>
      <c r="P435" s="279"/>
      <c r="Q435" s="57"/>
      <c r="R435" s="281"/>
      <c r="S435" s="281"/>
      <c r="T435" s="58"/>
      <c r="U435" s="281"/>
      <c r="V435" s="311"/>
      <c r="W435" s="258"/>
      <c r="X435" s="60"/>
    </row>
    <row r="436" spans="1:24" ht="34.5" customHeight="1">
      <c r="A436" s="286">
        <v>56</v>
      </c>
      <c r="B436" s="308"/>
      <c r="C436" s="16"/>
      <c r="D436" s="15"/>
      <c r="E436" s="253"/>
      <c r="F436" s="310"/>
      <c r="G436" s="309"/>
      <c r="H436" s="18"/>
      <c r="I436" s="279"/>
      <c r="J436" s="50"/>
      <c r="K436" s="279"/>
      <c r="L436" s="279"/>
      <c r="M436" s="279"/>
      <c r="N436" s="279"/>
      <c r="O436" s="279"/>
      <c r="P436" s="279"/>
      <c r="Q436" s="57"/>
      <c r="R436" s="281"/>
      <c r="S436" s="281"/>
      <c r="T436" s="58"/>
      <c r="U436" s="281"/>
      <c r="V436" s="311"/>
      <c r="W436" s="258"/>
      <c r="X436" s="60"/>
    </row>
    <row r="437" spans="1:24" ht="34.5" customHeight="1">
      <c r="A437" s="286">
        <v>57</v>
      </c>
      <c r="B437" s="308"/>
      <c r="C437" s="16"/>
      <c r="D437" s="15"/>
      <c r="E437" s="253"/>
      <c r="F437" s="310"/>
      <c r="G437" s="309"/>
      <c r="H437" s="18"/>
      <c r="I437" s="279"/>
      <c r="J437" s="50"/>
      <c r="K437" s="279"/>
      <c r="L437" s="279"/>
      <c r="M437" s="279"/>
      <c r="N437" s="279"/>
      <c r="O437" s="279"/>
      <c r="P437" s="279"/>
      <c r="Q437" s="57"/>
      <c r="R437" s="281"/>
      <c r="S437" s="281"/>
      <c r="T437" s="58"/>
      <c r="U437" s="281"/>
      <c r="V437" s="311"/>
      <c r="W437" s="258"/>
      <c r="X437" s="60"/>
    </row>
    <row r="438" spans="1:24" ht="34.5" customHeight="1">
      <c r="A438" s="14">
        <v>58</v>
      </c>
      <c r="B438" s="308"/>
      <c r="C438" s="16"/>
      <c r="D438" s="15"/>
      <c r="E438" s="253"/>
      <c r="F438" s="310"/>
      <c r="G438" s="309"/>
      <c r="H438" s="18"/>
      <c r="I438" s="279"/>
      <c r="J438" s="50"/>
      <c r="K438" s="279"/>
      <c r="L438" s="279"/>
      <c r="M438" s="279"/>
      <c r="N438" s="279"/>
      <c r="O438" s="279"/>
      <c r="P438" s="279"/>
      <c r="Q438" s="57"/>
      <c r="R438" s="281"/>
      <c r="S438" s="281"/>
      <c r="T438" s="58"/>
      <c r="U438" s="281"/>
      <c r="V438" s="311"/>
      <c r="W438" s="258"/>
      <c r="X438" s="60"/>
    </row>
    <row r="439" spans="1:24" ht="34.5" customHeight="1">
      <c r="A439" s="286">
        <v>59</v>
      </c>
      <c r="B439" s="308"/>
      <c r="C439" s="16"/>
      <c r="D439" s="15"/>
      <c r="E439" s="253"/>
      <c r="F439" s="310"/>
      <c r="G439" s="309"/>
      <c r="H439" s="18"/>
      <c r="I439" s="279"/>
      <c r="J439" s="50"/>
      <c r="K439" s="279"/>
      <c r="L439" s="279"/>
      <c r="M439" s="279"/>
      <c r="N439" s="279"/>
      <c r="O439" s="279"/>
      <c r="P439" s="279"/>
      <c r="Q439" s="57"/>
      <c r="R439" s="281"/>
      <c r="S439" s="281"/>
      <c r="T439" s="58"/>
      <c r="U439" s="281"/>
      <c r="V439" s="311"/>
      <c r="W439" s="258"/>
      <c r="X439" s="60"/>
    </row>
    <row r="440" spans="1:24" ht="34.5" customHeight="1">
      <c r="A440" s="286">
        <v>60</v>
      </c>
      <c r="B440" s="308"/>
      <c r="C440" s="16"/>
      <c r="D440" s="15"/>
      <c r="E440" s="253"/>
      <c r="F440" s="310"/>
      <c r="G440" s="309"/>
      <c r="H440" s="18"/>
      <c r="I440" s="279"/>
      <c r="J440" s="50"/>
      <c r="K440" s="279"/>
      <c r="L440" s="279"/>
      <c r="M440" s="279"/>
      <c r="N440" s="279"/>
      <c r="O440" s="279"/>
      <c r="P440" s="279"/>
      <c r="Q440" s="57"/>
      <c r="R440" s="281"/>
      <c r="S440" s="281"/>
      <c r="T440" s="58"/>
      <c r="U440" s="281"/>
      <c r="V440" s="311"/>
      <c r="W440" s="258"/>
      <c r="X440" s="60"/>
    </row>
    <row r="441" spans="1:24" ht="34.5" customHeight="1">
      <c r="A441" s="14">
        <v>61</v>
      </c>
      <c r="B441" s="308"/>
      <c r="C441" s="16"/>
      <c r="D441" s="15"/>
      <c r="E441" s="253"/>
      <c r="F441" s="310"/>
      <c r="G441" s="309"/>
      <c r="H441" s="18"/>
      <c r="I441" s="279"/>
      <c r="J441" s="50"/>
      <c r="K441" s="279"/>
      <c r="L441" s="279"/>
      <c r="M441" s="279"/>
      <c r="N441" s="279"/>
      <c r="O441" s="279"/>
      <c r="P441" s="279"/>
      <c r="Q441" s="57"/>
      <c r="R441" s="281"/>
      <c r="S441" s="281"/>
      <c r="T441" s="58"/>
      <c r="U441" s="281"/>
      <c r="V441" s="311"/>
      <c r="W441" s="258"/>
      <c r="X441" s="60"/>
    </row>
    <row r="442" spans="1:24" ht="34.5" customHeight="1">
      <c r="A442" s="286">
        <v>62</v>
      </c>
      <c r="B442" s="308"/>
      <c r="C442" s="16"/>
      <c r="D442" s="15"/>
      <c r="E442" s="253"/>
      <c r="F442" s="310"/>
      <c r="G442" s="309"/>
      <c r="H442" s="18"/>
      <c r="I442" s="279"/>
      <c r="J442" s="50"/>
      <c r="K442" s="279"/>
      <c r="L442" s="279"/>
      <c r="M442" s="279"/>
      <c r="N442" s="279"/>
      <c r="O442" s="279"/>
      <c r="P442" s="279"/>
      <c r="Q442" s="57"/>
      <c r="R442" s="281"/>
      <c r="S442" s="281"/>
      <c r="T442" s="58"/>
      <c r="U442" s="281"/>
      <c r="V442" s="311"/>
      <c r="W442" s="258"/>
      <c r="X442" s="60"/>
    </row>
    <row r="443" spans="1:24" ht="34.5" customHeight="1">
      <c r="A443" s="286">
        <v>63</v>
      </c>
      <c r="B443" s="308"/>
      <c r="C443" s="16"/>
      <c r="D443" s="15"/>
      <c r="E443" s="253"/>
      <c r="F443" s="310"/>
      <c r="G443" s="309"/>
      <c r="H443" s="18"/>
      <c r="I443" s="279"/>
      <c r="J443" s="50"/>
      <c r="K443" s="279"/>
      <c r="L443" s="279"/>
      <c r="M443" s="279"/>
      <c r="N443" s="279"/>
      <c r="O443" s="279"/>
      <c r="P443" s="279"/>
      <c r="Q443" s="57"/>
      <c r="R443" s="281"/>
      <c r="S443" s="281"/>
      <c r="T443" s="58"/>
      <c r="U443" s="281"/>
      <c r="V443" s="311"/>
      <c r="W443" s="258"/>
      <c r="X443" s="60"/>
    </row>
    <row r="444" spans="1:24" ht="34.5" customHeight="1">
      <c r="A444" s="14">
        <v>64</v>
      </c>
      <c r="B444" s="308"/>
      <c r="C444" s="16"/>
      <c r="D444" s="15"/>
      <c r="E444" s="253"/>
      <c r="F444" s="310"/>
      <c r="G444" s="309"/>
      <c r="H444" s="18"/>
      <c r="I444" s="279"/>
      <c r="J444" s="50"/>
      <c r="K444" s="279"/>
      <c r="L444" s="279"/>
      <c r="M444" s="279"/>
      <c r="N444" s="279"/>
      <c r="O444" s="279"/>
      <c r="P444" s="279"/>
      <c r="Q444" s="57"/>
      <c r="R444" s="281"/>
      <c r="S444" s="281"/>
      <c r="T444" s="58"/>
      <c r="U444" s="281"/>
      <c r="V444" s="311"/>
      <c r="W444" s="258"/>
      <c r="X444" s="60"/>
    </row>
    <row r="445" spans="1:24" ht="34.5" customHeight="1">
      <c r="A445" s="286">
        <v>65</v>
      </c>
      <c r="B445" s="308"/>
      <c r="C445" s="16"/>
      <c r="D445" s="15"/>
      <c r="E445" s="253"/>
      <c r="F445" s="310"/>
      <c r="G445" s="309"/>
      <c r="H445" s="18"/>
      <c r="I445" s="279"/>
      <c r="J445" s="50"/>
      <c r="K445" s="279"/>
      <c r="L445" s="279"/>
      <c r="M445" s="279"/>
      <c r="N445" s="279"/>
      <c r="O445" s="279"/>
      <c r="P445" s="279"/>
      <c r="Q445" s="57"/>
      <c r="R445" s="281"/>
      <c r="S445" s="281"/>
      <c r="T445" s="58"/>
      <c r="U445" s="281"/>
      <c r="V445" s="311"/>
      <c r="W445" s="258"/>
      <c r="X445" s="60"/>
    </row>
    <row r="446" spans="1:24" ht="34.5" customHeight="1">
      <c r="A446" s="286">
        <v>66</v>
      </c>
      <c r="B446" s="308"/>
      <c r="C446" s="16"/>
      <c r="D446" s="15"/>
      <c r="E446" s="253"/>
      <c r="F446" s="310"/>
      <c r="G446" s="309"/>
      <c r="H446" s="18"/>
      <c r="I446" s="279"/>
      <c r="J446" s="50"/>
      <c r="K446" s="279"/>
      <c r="L446" s="279"/>
      <c r="M446" s="279"/>
      <c r="N446" s="279"/>
      <c r="O446" s="279"/>
      <c r="P446" s="279"/>
      <c r="Q446" s="57"/>
      <c r="R446" s="281"/>
      <c r="S446" s="281"/>
      <c r="T446" s="58"/>
      <c r="U446" s="281"/>
      <c r="V446" s="311"/>
      <c r="W446" s="258"/>
      <c r="X446" s="60"/>
    </row>
    <row r="447" spans="1:24" ht="34.5" customHeight="1">
      <c r="A447" s="14">
        <v>67</v>
      </c>
      <c r="B447" s="308"/>
      <c r="C447" s="16"/>
      <c r="D447" s="15"/>
      <c r="E447" s="253"/>
      <c r="F447" s="310"/>
      <c r="G447" s="309"/>
      <c r="H447" s="18"/>
      <c r="I447" s="279"/>
      <c r="J447" s="50"/>
      <c r="K447" s="279"/>
      <c r="L447" s="279"/>
      <c r="M447" s="279"/>
      <c r="N447" s="279"/>
      <c r="O447" s="279"/>
      <c r="P447" s="279"/>
      <c r="Q447" s="57"/>
      <c r="R447" s="281"/>
      <c r="S447" s="281"/>
      <c r="T447" s="58"/>
      <c r="U447" s="281"/>
      <c r="V447" s="311"/>
      <c r="W447" s="258"/>
      <c r="X447" s="60"/>
    </row>
    <row r="448" spans="1:24" ht="34.5" customHeight="1">
      <c r="A448" s="286">
        <v>68</v>
      </c>
      <c r="B448" s="308"/>
      <c r="C448" s="16"/>
      <c r="D448" s="15"/>
      <c r="E448" s="253"/>
      <c r="F448" s="310"/>
      <c r="G448" s="309"/>
      <c r="H448" s="18"/>
      <c r="I448" s="279"/>
      <c r="J448" s="50"/>
      <c r="K448" s="279"/>
      <c r="L448" s="279"/>
      <c r="M448" s="279"/>
      <c r="N448" s="279"/>
      <c r="O448" s="279"/>
      <c r="P448" s="279"/>
      <c r="Q448" s="57"/>
      <c r="R448" s="281"/>
      <c r="S448" s="281"/>
      <c r="T448" s="58"/>
      <c r="U448" s="281"/>
      <c r="V448" s="311"/>
      <c r="W448" s="258"/>
      <c r="X448" s="60"/>
    </row>
    <row r="449" spans="1:24" ht="34.5" customHeight="1">
      <c r="A449" s="286">
        <v>69</v>
      </c>
      <c r="B449" s="308"/>
      <c r="C449" s="16"/>
      <c r="D449" s="15"/>
      <c r="E449" s="253"/>
      <c r="F449" s="310"/>
      <c r="G449" s="309"/>
      <c r="H449" s="18"/>
      <c r="I449" s="279"/>
      <c r="J449" s="50"/>
      <c r="K449" s="279"/>
      <c r="L449" s="279"/>
      <c r="M449" s="279"/>
      <c r="N449" s="279"/>
      <c r="O449" s="279"/>
      <c r="P449" s="279"/>
      <c r="Q449" s="57"/>
      <c r="R449" s="281"/>
      <c r="S449" s="281"/>
      <c r="T449" s="58"/>
      <c r="U449" s="281"/>
      <c r="V449" s="311"/>
      <c r="W449" s="258"/>
      <c r="X449" s="60"/>
    </row>
    <row r="450" spans="1:24" ht="34.5" customHeight="1">
      <c r="A450" s="14">
        <v>70</v>
      </c>
      <c r="B450" s="308"/>
      <c r="C450" s="16"/>
      <c r="D450" s="15"/>
      <c r="E450" s="253"/>
      <c r="F450" s="310"/>
      <c r="G450" s="309"/>
      <c r="H450" s="18"/>
      <c r="I450" s="279"/>
      <c r="J450" s="50"/>
      <c r="K450" s="279"/>
      <c r="L450" s="279"/>
      <c r="M450" s="279"/>
      <c r="N450" s="279"/>
      <c r="O450" s="279"/>
      <c r="P450" s="279"/>
      <c r="Q450" s="57"/>
      <c r="R450" s="281"/>
      <c r="S450" s="281"/>
      <c r="T450" s="58"/>
      <c r="U450" s="281"/>
      <c r="V450" s="311"/>
      <c r="W450" s="258"/>
      <c r="X450" s="60"/>
    </row>
    <row r="451" spans="1:24" ht="34.5" customHeight="1">
      <c r="A451" s="286">
        <v>71</v>
      </c>
      <c r="B451" s="308"/>
      <c r="C451" s="16"/>
      <c r="D451" s="15"/>
      <c r="E451" s="253"/>
      <c r="F451" s="310"/>
      <c r="G451" s="309"/>
      <c r="H451" s="18"/>
      <c r="I451" s="279"/>
      <c r="J451" s="50"/>
      <c r="K451" s="279"/>
      <c r="L451" s="279"/>
      <c r="M451" s="279"/>
      <c r="N451" s="279"/>
      <c r="O451" s="279"/>
      <c r="P451" s="279"/>
      <c r="Q451" s="57"/>
      <c r="R451" s="281"/>
      <c r="S451" s="281"/>
      <c r="T451" s="58"/>
      <c r="U451" s="281"/>
      <c r="V451" s="311"/>
      <c r="W451" s="258"/>
      <c r="X451" s="60"/>
    </row>
    <row r="452" spans="1:24" ht="34.5" customHeight="1">
      <c r="A452" s="286">
        <v>72</v>
      </c>
      <c r="B452" s="308"/>
      <c r="C452" s="16"/>
      <c r="D452" s="15"/>
      <c r="E452" s="253"/>
      <c r="F452" s="310"/>
      <c r="G452" s="309"/>
      <c r="H452" s="18"/>
      <c r="I452" s="279"/>
      <c r="J452" s="50"/>
      <c r="K452" s="279"/>
      <c r="L452" s="279"/>
      <c r="M452" s="279"/>
      <c r="N452" s="279"/>
      <c r="O452" s="279"/>
      <c r="P452" s="279"/>
      <c r="Q452" s="57"/>
      <c r="R452" s="281"/>
      <c r="S452" s="281"/>
      <c r="T452" s="58"/>
      <c r="U452" s="281"/>
      <c r="V452" s="311"/>
      <c r="W452" s="258"/>
      <c r="X452" s="60"/>
    </row>
    <row r="453" spans="1:24" ht="34.5" customHeight="1">
      <c r="A453" s="14">
        <v>73</v>
      </c>
      <c r="B453" s="308"/>
      <c r="C453" s="16"/>
      <c r="D453" s="15"/>
      <c r="E453" s="253"/>
      <c r="F453" s="310"/>
      <c r="G453" s="309"/>
      <c r="H453" s="18"/>
      <c r="I453" s="279"/>
      <c r="J453" s="50"/>
      <c r="K453" s="279"/>
      <c r="L453" s="279"/>
      <c r="M453" s="279"/>
      <c r="N453" s="279"/>
      <c r="O453" s="279"/>
      <c r="P453" s="279"/>
      <c r="Q453" s="57"/>
      <c r="R453" s="281"/>
      <c r="S453" s="281"/>
      <c r="T453" s="58"/>
      <c r="U453" s="281"/>
      <c r="V453" s="311"/>
      <c r="W453" s="258"/>
      <c r="X453" s="60"/>
    </row>
    <row r="454" spans="1:24" ht="44.1" customHeight="1">
      <c r="A454" s="14"/>
      <c r="B454" s="19"/>
      <c r="C454" s="20"/>
      <c r="D454" s="19"/>
      <c r="E454" s="20"/>
      <c r="F454" s="17"/>
      <c r="G454" s="21">
        <f>SUM(I454:P454)</f>
        <v>0</v>
      </c>
      <c r="H454" s="21"/>
      <c r="I454" s="51"/>
      <c r="J454" s="51">
        <f>SUM(J381:J453)</f>
        <v>0</v>
      </c>
      <c r="K454" s="51">
        <f>SUM(K327:K453)</f>
        <v>0</v>
      </c>
      <c r="L454" s="51">
        <f>SUM(L327:L453)</f>
        <v>0</v>
      </c>
      <c r="M454" s="51">
        <f>SUM(M381:M453)</f>
        <v>0</v>
      </c>
      <c r="N454" s="51">
        <f>SUM(N327:N453)</f>
        <v>0</v>
      </c>
      <c r="O454" s="51">
        <f>SUM(O327:O453)</f>
        <v>0</v>
      </c>
      <c r="P454" s="51">
        <f>SUM(P327:P453)</f>
        <v>0</v>
      </c>
      <c r="Q454" s="57"/>
      <c r="R454" s="58"/>
      <c r="S454" s="58"/>
      <c r="T454" s="58"/>
      <c r="U454" s="58"/>
      <c r="V454" s="254"/>
      <c r="W454" s="59"/>
      <c r="X454" s="60"/>
    </row>
    <row r="455" spans="1:24" ht="27.75" customHeight="1">
      <c r="A455" s="87" t="s">
        <v>379</v>
      </c>
      <c r="B455" s="88"/>
      <c r="C455" s="88"/>
      <c r="D455" s="88"/>
      <c r="E455" s="88"/>
      <c r="F455" s="88"/>
      <c r="G455" s="88"/>
      <c r="H455" s="88"/>
      <c r="I455" s="88"/>
      <c r="J455" s="88"/>
      <c r="K455" s="88"/>
      <c r="L455" s="88"/>
      <c r="M455" s="88"/>
      <c r="N455" s="88"/>
      <c r="O455" s="88"/>
      <c r="P455" s="89"/>
      <c r="Q455" s="90"/>
      <c r="R455" s="91"/>
      <c r="S455" s="501">
        <f>G505</f>
        <v>0</v>
      </c>
      <c r="T455" s="501"/>
      <c r="U455" s="522" t="s">
        <v>206</v>
      </c>
      <c r="V455" s="522"/>
      <c r="W455" s="92"/>
      <c r="X455" s="92"/>
    </row>
    <row r="456" spans="1:24" ht="27.75" customHeight="1">
      <c r="A456" s="14">
        <v>1</v>
      </c>
      <c r="B456" s="312"/>
      <c r="C456" s="16"/>
      <c r="D456" s="15"/>
      <c r="E456" s="253"/>
      <c r="F456" s="314"/>
      <c r="G456" s="313"/>
      <c r="H456" s="18"/>
      <c r="I456" s="50"/>
      <c r="J456" s="50"/>
      <c r="K456" s="50"/>
      <c r="L456" s="50"/>
      <c r="M456" s="50"/>
      <c r="N456" s="50"/>
      <c r="O456" s="50"/>
      <c r="P456" s="50"/>
      <c r="Q456" s="57"/>
      <c r="R456" s="58"/>
      <c r="S456" s="58"/>
      <c r="T456" s="58"/>
      <c r="U456" s="58"/>
      <c r="V456" s="312"/>
      <c r="W456" s="59"/>
      <c r="X456" s="60"/>
    </row>
    <row r="457" spans="1:24" ht="27.75" customHeight="1">
      <c r="A457" s="14">
        <v>2</v>
      </c>
      <c r="B457" s="312"/>
      <c r="C457" s="16"/>
      <c r="D457" s="15"/>
      <c r="E457" s="253"/>
      <c r="F457" s="314"/>
      <c r="G457" s="313"/>
      <c r="H457" s="18"/>
      <c r="I457" s="50"/>
      <c r="J457" s="50"/>
      <c r="K457" s="50"/>
      <c r="L457" s="50"/>
      <c r="M457" s="50"/>
      <c r="N457" s="50"/>
      <c r="O457" s="50"/>
      <c r="P457" s="50"/>
      <c r="Q457" s="57"/>
      <c r="R457" s="58"/>
      <c r="S457" s="58"/>
      <c r="T457" s="58"/>
      <c r="U457" s="58"/>
      <c r="V457" s="312"/>
      <c r="W457" s="59"/>
      <c r="X457" s="60"/>
    </row>
    <row r="458" spans="1:24" ht="41.45" customHeight="1">
      <c r="A458" s="14">
        <v>3</v>
      </c>
      <c r="B458" s="312"/>
      <c r="C458" s="16"/>
      <c r="D458" s="15"/>
      <c r="E458" s="253"/>
      <c r="F458" s="314"/>
      <c r="G458" s="313"/>
      <c r="H458" s="18"/>
      <c r="I458" s="50"/>
      <c r="J458" s="50"/>
      <c r="K458" s="50"/>
      <c r="L458" s="50"/>
      <c r="M458" s="50"/>
      <c r="N458" s="50"/>
      <c r="O458" s="50"/>
      <c r="P458" s="50"/>
      <c r="Q458" s="57"/>
      <c r="R458" s="58"/>
      <c r="S458" s="58"/>
      <c r="T458" s="58"/>
      <c r="U458" s="58"/>
      <c r="V458" s="312"/>
      <c r="W458" s="59"/>
      <c r="X458" s="60"/>
    </row>
    <row r="459" spans="1:24" ht="39.6" customHeight="1">
      <c r="A459" s="14">
        <v>4</v>
      </c>
      <c r="B459" s="312"/>
      <c r="C459" s="16"/>
      <c r="D459" s="15"/>
      <c r="E459" s="253"/>
      <c r="F459" s="314"/>
      <c r="G459" s="313"/>
      <c r="H459" s="18"/>
      <c r="I459" s="50"/>
      <c r="J459" s="50"/>
      <c r="K459" s="50"/>
      <c r="L459" s="50"/>
      <c r="M459" s="50"/>
      <c r="N459" s="50"/>
      <c r="O459" s="50"/>
      <c r="P459" s="50"/>
      <c r="Q459" s="57"/>
      <c r="R459" s="58"/>
      <c r="S459" s="58"/>
      <c r="T459" s="58"/>
      <c r="U459" s="58"/>
      <c r="V459" s="312"/>
      <c r="W459" s="59"/>
      <c r="X459" s="60"/>
    </row>
    <row r="460" spans="1:24" ht="41.45" customHeight="1">
      <c r="A460" s="14">
        <v>5</v>
      </c>
      <c r="B460" s="312"/>
      <c r="C460" s="16"/>
      <c r="D460" s="15"/>
      <c r="E460" s="253"/>
      <c r="F460" s="314"/>
      <c r="G460" s="313"/>
      <c r="H460" s="18"/>
      <c r="I460" s="50"/>
      <c r="J460" s="50"/>
      <c r="K460" s="50"/>
      <c r="L460" s="50"/>
      <c r="M460" s="50"/>
      <c r="N460" s="50"/>
      <c r="O460" s="50"/>
      <c r="P460" s="50"/>
      <c r="Q460" s="57"/>
      <c r="R460" s="58"/>
      <c r="S460" s="58"/>
      <c r="T460" s="58"/>
      <c r="U460" s="58"/>
      <c r="V460" s="312"/>
      <c r="W460" s="59"/>
      <c r="X460" s="60"/>
    </row>
    <row r="461" spans="1:24" ht="38.1" customHeight="1">
      <c r="A461" s="14">
        <v>6</v>
      </c>
      <c r="B461" s="312"/>
      <c r="C461" s="16"/>
      <c r="D461" s="15"/>
      <c r="E461" s="253"/>
      <c r="F461" s="314"/>
      <c r="G461" s="313"/>
      <c r="H461" s="18"/>
      <c r="I461" s="50"/>
      <c r="J461" s="50"/>
      <c r="K461" s="50"/>
      <c r="L461" s="50"/>
      <c r="M461" s="50"/>
      <c r="N461" s="50"/>
      <c r="O461" s="50"/>
      <c r="P461" s="50"/>
      <c r="Q461" s="57"/>
      <c r="R461" s="58"/>
      <c r="S461" s="58"/>
      <c r="T461" s="58"/>
      <c r="U461" s="58"/>
      <c r="V461" s="312"/>
      <c r="W461" s="59"/>
      <c r="X461" s="60"/>
    </row>
    <row r="462" spans="1:24" ht="27.75" customHeight="1">
      <c r="A462" s="14">
        <v>7</v>
      </c>
      <c r="B462" s="312"/>
      <c r="C462" s="16"/>
      <c r="D462" s="15"/>
      <c r="E462" s="253"/>
      <c r="F462" s="314"/>
      <c r="G462" s="313"/>
      <c r="H462" s="18"/>
      <c r="I462" s="50"/>
      <c r="J462" s="50"/>
      <c r="K462" s="50"/>
      <c r="L462" s="50"/>
      <c r="M462" s="50"/>
      <c r="N462" s="50"/>
      <c r="O462" s="50"/>
      <c r="P462" s="50"/>
      <c r="Q462" s="57"/>
      <c r="R462" s="58"/>
      <c r="S462" s="58"/>
      <c r="T462" s="58"/>
      <c r="U462" s="58"/>
      <c r="V462" s="312"/>
      <c r="W462" s="59"/>
      <c r="X462" s="60"/>
    </row>
    <row r="463" spans="1:24" ht="27.75" customHeight="1">
      <c r="A463" s="14">
        <v>8</v>
      </c>
      <c r="B463" s="312"/>
      <c r="C463" s="16"/>
      <c r="D463" s="15"/>
      <c r="E463" s="253"/>
      <c r="F463" s="314"/>
      <c r="G463" s="313"/>
      <c r="H463" s="18"/>
      <c r="I463" s="50"/>
      <c r="J463" s="50"/>
      <c r="K463" s="50"/>
      <c r="L463" s="50"/>
      <c r="M463" s="50"/>
      <c r="N463" s="50"/>
      <c r="O463" s="50"/>
      <c r="P463" s="50"/>
      <c r="Q463" s="57"/>
      <c r="R463" s="58"/>
      <c r="S463" s="58"/>
      <c r="T463" s="58"/>
      <c r="U463" s="58"/>
      <c r="V463" s="312"/>
      <c r="W463" s="59"/>
      <c r="X463" s="60"/>
    </row>
    <row r="464" spans="1:24" ht="27.75" customHeight="1">
      <c r="A464" s="14">
        <v>9</v>
      </c>
      <c r="B464" s="312"/>
      <c r="C464" s="16"/>
      <c r="D464" s="15"/>
      <c r="E464" s="253"/>
      <c r="F464" s="314"/>
      <c r="G464" s="313"/>
      <c r="H464" s="18"/>
      <c r="I464" s="50"/>
      <c r="J464" s="50"/>
      <c r="K464" s="50"/>
      <c r="L464" s="50"/>
      <c r="M464" s="50"/>
      <c r="N464" s="50"/>
      <c r="O464" s="50"/>
      <c r="P464" s="50"/>
      <c r="Q464" s="57"/>
      <c r="R464" s="58"/>
      <c r="S464" s="58"/>
      <c r="T464" s="58"/>
      <c r="U464" s="58"/>
      <c r="V464" s="312"/>
      <c r="W464" s="59"/>
      <c r="X464" s="60"/>
    </row>
    <row r="465" spans="1:24" ht="36.6" customHeight="1">
      <c r="A465" s="14">
        <v>10</v>
      </c>
      <c r="B465" s="312"/>
      <c r="C465" s="16"/>
      <c r="D465" s="15"/>
      <c r="E465" s="253"/>
      <c r="F465" s="314"/>
      <c r="G465" s="313"/>
      <c r="H465" s="18"/>
      <c r="I465" s="50"/>
      <c r="J465" s="50"/>
      <c r="K465" s="50"/>
      <c r="L465" s="50"/>
      <c r="M465" s="50"/>
      <c r="N465" s="50"/>
      <c r="O465" s="50"/>
      <c r="P465" s="50"/>
      <c r="Q465" s="57"/>
      <c r="R465" s="58"/>
      <c r="S465" s="58"/>
      <c r="T465" s="58"/>
      <c r="U465" s="58"/>
      <c r="V465" s="312"/>
      <c r="W465" s="59"/>
      <c r="X465" s="60"/>
    </row>
    <row r="466" spans="1:24" ht="36.6" customHeight="1">
      <c r="A466" s="14">
        <v>11</v>
      </c>
      <c r="B466" s="312"/>
      <c r="C466" s="16"/>
      <c r="D466" s="15"/>
      <c r="E466" s="253"/>
      <c r="F466" s="314"/>
      <c r="G466" s="313"/>
      <c r="H466" s="18"/>
      <c r="I466" s="50"/>
      <c r="J466" s="50"/>
      <c r="K466" s="50"/>
      <c r="L466" s="50"/>
      <c r="M466" s="50"/>
      <c r="N466" s="50"/>
      <c r="O466" s="50"/>
      <c r="P466" s="50"/>
      <c r="Q466" s="57"/>
      <c r="R466" s="58"/>
      <c r="S466" s="58"/>
      <c r="T466" s="58"/>
      <c r="U466" s="58"/>
      <c r="V466" s="312"/>
      <c r="W466" s="59"/>
      <c r="X466" s="60"/>
    </row>
    <row r="467" spans="1:24" ht="27.75" customHeight="1">
      <c r="A467" s="14">
        <v>12</v>
      </c>
      <c r="B467" s="312"/>
      <c r="C467" s="16"/>
      <c r="D467" s="15"/>
      <c r="E467" s="253"/>
      <c r="F467" s="314"/>
      <c r="G467" s="313"/>
      <c r="H467" s="18"/>
      <c r="I467" s="50"/>
      <c r="J467" s="50"/>
      <c r="K467" s="50"/>
      <c r="L467" s="50"/>
      <c r="M467" s="50"/>
      <c r="N467" s="50"/>
      <c r="O467" s="50"/>
      <c r="P467" s="50"/>
      <c r="Q467" s="57"/>
      <c r="R467" s="58"/>
      <c r="S467" s="58"/>
      <c r="T467" s="58"/>
      <c r="U467" s="58"/>
      <c r="V467" s="312"/>
      <c r="W467" s="59"/>
      <c r="X467" s="60"/>
    </row>
    <row r="468" spans="1:24" ht="27.75" customHeight="1">
      <c r="A468" s="14">
        <v>13</v>
      </c>
      <c r="B468" s="312"/>
      <c r="C468" s="16"/>
      <c r="D468" s="15"/>
      <c r="E468" s="253"/>
      <c r="F468" s="314"/>
      <c r="G468" s="313"/>
      <c r="H468" s="18"/>
      <c r="I468" s="50"/>
      <c r="J468" s="50"/>
      <c r="K468" s="50"/>
      <c r="L468" s="50"/>
      <c r="M468" s="50"/>
      <c r="N468" s="50"/>
      <c r="O468" s="50"/>
      <c r="P468" s="50"/>
      <c r="Q468" s="57"/>
      <c r="R468" s="58"/>
      <c r="S468" s="58"/>
      <c r="T468" s="58"/>
      <c r="U468" s="58"/>
      <c r="V468" s="312"/>
      <c r="W468" s="59"/>
      <c r="X468" s="60"/>
    </row>
    <row r="469" spans="1:24" ht="27.75" customHeight="1">
      <c r="A469" s="285">
        <v>14</v>
      </c>
      <c r="B469" s="312"/>
      <c r="C469" s="16"/>
      <c r="D469" s="15"/>
      <c r="E469" s="253"/>
      <c r="F469" s="314"/>
      <c r="G469" s="313"/>
      <c r="H469" s="18"/>
      <c r="I469" s="50"/>
      <c r="J469" s="50"/>
      <c r="K469" s="50"/>
      <c r="L469" s="50"/>
      <c r="M469" s="50"/>
      <c r="N469" s="50"/>
      <c r="O469" s="50"/>
      <c r="P469" s="50"/>
      <c r="Q469" s="57"/>
      <c r="R469" s="58"/>
      <c r="S469" s="58"/>
      <c r="T469" s="58"/>
      <c r="U469" s="58"/>
      <c r="V469" s="312"/>
      <c r="W469" s="80"/>
      <c r="X469" s="81"/>
    </row>
    <row r="470" spans="1:24" ht="27.75" customHeight="1">
      <c r="A470" s="286">
        <v>15</v>
      </c>
      <c r="B470" s="312"/>
      <c r="C470" s="16"/>
      <c r="D470" s="15"/>
      <c r="E470" s="253"/>
      <c r="F470" s="314"/>
      <c r="G470" s="313"/>
      <c r="H470" s="18"/>
      <c r="I470" s="50"/>
      <c r="J470" s="50"/>
      <c r="K470" s="50"/>
      <c r="L470" s="50"/>
      <c r="M470" s="50"/>
      <c r="N470" s="50"/>
      <c r="O470" s="50"/>
      <c r="P470" s="50"/>
      <c r="Q470" s="280"/>
      <c r="R470" s="58"/>
      <c r="S470" s="58"/>
      <c r="T470" s="58"/>
      <c r="U470" s="58"/>
      <c r="V470" s="312"/>
      <c r="W470" s="258"/>
      <c r="X470" s="259"/>
    </row>
    <row r="471" spans="1:24" ht="27.75" customHeight="1">
      <c r="A471" s="286">
        <v>16</v>
      </c>
      <c r="B471" s="312"/>
      <c r="C471" s="16"/>
      <c r="D471" s="15"/>
      <c r="E471" s="253"/>
      <c r="F471" s="314"/>
      <c r="G471" s="313"/>
      <c r="H471" s="18"/>
      <c r="I471" s="50"/>
      <c r="J471" s="50"/>
      <c r="K471" s="50"/>
      <c r="L471" s="50"/>
      <c r="M471" s="50"/>
      <c r="N471" s="50"/>
      <c r="O471" s="50"/>
      <c r="P471" s="50"/>
      <c r="Q471" s="280"/>
      <c r="R471" s="58"/>
      <c r="S471" s="58"/>
      <c r="T471" s="58"/>
      <c r="U471" s="58"/>
      <c r="V471" s="312"/>
      <c r="W471" s="258"/>
      <c r="X471" s="259"/>
    </row>
    <row r="472" spans="1:24" ht="39.950000000000003" customHeight="1">
      <c r="A472" s="286">
        <v>17</v>
      </c>
      <c r="B472" s="312"/>
      <c r="C472" s="16"/>
      <c r="D472" s="15"/>
      <c r="E472" s="253"/>
      <c r="F472" s="314"/>
      <c r="G472" s="313"/>
      <c r="H472" s="18"/>
      <c r="I472" s="50"/>
      <c r="J472" s="50"/>
      <c r="K472" s="50"/>
      <c r="L472" s="50"/>
      <c r="M472" s="50"/>
      <c r="N472" s="50"/>
      <c r="O472" s="50"/>
      <c r="P472" s="50"/>
      <c r="Q472" s="280"/>
      <c r="R472" s="58"/>
      <c r="S472" s="58"/>
      <c r="T472" s="58"/>
      <c r="U472" s="58"/>
      <c r="V472" s="312"/>
      <c r="W472" s="258"/>
      <c r="X472" s="259"/>
    </row>
    <row r="473" spans="1:24" ht="27.75" customHeight="1">
      <c r="A473" s="286">
        <v>18</v>
      </c>
      <c r="B473" s="312"/>
      <c r="C473" s="16"/>
      <c r="D473" s="15"/>
      <c r="E473" s="253"/>
      <c r="F473" s="314"/>
      <c r="G473" s="313"/>
      <c r="H473" s="18"/>
      <c r="I473" s="50"/>
      <c r="J473" s="50"/>
      <c r="K473" s="50"/>
      <c r="L473" s="50"/>
      <c r="M473" s="50"/>
      <c r="N473" s="50"/>
      <c r="O473" s="50"/>
      <c r="P473" s="50"/>
      <c r="Q473" s="280"/>
      <c r="R473" s="58"/>
      <c r="S473" s="58"/>
      <c r="T473" s="58"/>
      <c r="U473" s="58"/>
      <c r="V473" s="312"/>
      <c r="W473" s="258"/>
      <c r="X473" s="259"/>
    </row>
    <row r="474" spans="1:24" ht="27.75" customHeight="1">
      <c r="A474" s="286">
        <v>19</v>
      </c>
      <c r="B474" s="312"/>
      <c r="C474" s="16"/>
      <c r="D474" s="15"/>
      <c r="E474" s="253"/>
      <c r="F474" s="314"/>
      <c r="G474" s="313"/>
      <c r="H474" s="18"/>
      <c r="I474" s="50"/>
      <c r="J474" s="50"/>
      <c r="K474" s="50"/>
      <c r="L474" s="50"/>
      <c r="M474" s="50"/>
      <c r="N474" s="50"/>
      <c r="O474" s="50"/>
      <c r="P474" s="50"/>
      <c r="Q474" s="280"/>
      <c r="R474" s="58"/>
      <c r="S474" s="58"/>
      <c r="T474" s="58"/>
      <c r="U474" s="58"/>
      <c r="V474" s="312"/>
      <c r="W474" s="258"/>
      <c r="X474" s="259"/>
    </row>
    <row r="475" spans="1:24" ht="27.75" customHeight="1">
      <c r="A475" s="286">
        <v>20</v>
      </c>
      <c r="B475" s="312"/>
      <c r="C475" s="16"/>
      <c r="D475" s="15"/>
      <c r="E475" s="253"/>
      <c r="F475" s="314"/>
      <c r="G475" s="313"/>
      <c r="H475" s="18"/>
      <c r="I475" s="50"/>
      <c r="J475" s="50"/>
      <c r="K475" s="50"/>
      <c r="L475" s="50"/>
      <c r="M475" s="50"/>
      <c r="N475" s="50"/>
      <c r="O475" s="50"/>
      <c r="P475" s="50"/>
      <c r="Q475" s="280"/>
      <c r="R475" s="58"/>
      <c r="S475" s="58"/>
      <c r="T475" s="58"/>
      <c r="U475" s="58"/>
      <c r="V475" s="312"/>
      <c r="W475" s="258"/>
      <c r="X475" s="259"/>
    </row>
    <row r="476" spans="1:24" ht="27.75" customHeight="1">
      <c r="A476" s="286">
        <v>21</v>
      </c>
      <c r="B476" s="312"/>
      <c r="C476" s="16"/>
      <c r="D476" s="15"/>
      <c r="E476" s="253"/>
      <c r="F476" s="314"/>
      <c r="G476" s="313"/>
      <c r="H476" s="18"/>
      <c r="I476" s="50"/>
      <c r="J476" s="50"/>
      <c r="K476" s="50"/>
      <c r="L476" s="50"/>
      <c r="M476" s="50"/>
      <c r="N476" s="50"/>
      <c r="O476" s="50"/>
      <c r="P476" s="50"/>
      <c r="Q476" s="280"/>
      <c r="R476" s="58"/>
      <c r="S476" s="58"/>
      <c r="T476" s="58"/>
      <c r="U476" s="58"/>
      <c r="V476" s="312"/>
      <c r="W476" s="258"/>
      <c r="X476" s="259"/>
    </row>
    <row r="477" spans="1:24" ht="39.6" customHeight="1">
      <c r="A477" s="286">
        <v>22</v>
      </c>
      <c r="B477" s="312"/>
      <c r="C477" s="16"/>
      <c r="D477" s="15"/>
      <c r="E477" s="253"/>
      <c r="F477" s="314"/>
      <c r="G477" s="313"/>
      <c r="H477" s="18"/>
      <c r="I477" s="50"/>
      <c r="J477" s="50"/>
      <c r="K477" s="50"/>
      <c r="L477" s="50"/>
      <c r="M477" s="50"/>
      <c r="N477" s="50"/>
      <c r="O477" s="50"/>
      <c r="P477" s="50"/>
      <c r="Q477" s="280"/>
      <c r="R477" s="58"/>
      <c r="S477" s="58"/>
      <c r="T477" s="58"/>
      <c r="U477" s="58"/>
      <c r="V477" s="312"/>
      <c r="W477" s="258"/>
      <c r="X477" s="259"/>
    </row>
    <row r="478" spans="1:24" ht="27.75" customHeight="1">
      <c r="A478" s="286">
        <v>23</v>
      </c>
      <c r="B478" s="312"/>
      <c r="C478" s="16"/>
      <c r="D478" s="15"/>
      <c r="E478" s="253"/>
      <c r="F478" s="314"/>
      <c r="G478" s="313"/>
      <c r="H478" s="18"/>
      <c r="I478" s="50"/>
      <c r="J478" s="50"/>
      <c r="K478" s="50"/>
      <c r="L478" s="50"/>
      <c r="M478" s="50"/>
      <c r="N478" s="50"/>
      <c r="O478" s="50"/>
      <c r="P478" s="50"/>
      <c r="Q478" s="280"/>
      <c r="R478" s="58"/>
      <c r="S478" s="58"/>
      <c r="T478" s="58"/>
      <c r="U478" s="58"/>
      <c r="V478" s="312"/>
      <c r="W478" s="258"/>
      <c r="X478" s="259"/>
    </row>
    <row r="479" spans="1:24" ht="27.75" customHeight="1">
      <c r="A479" s="286">
        <v>24</v>
      </c>
      <c r="B479" s="312"/>
      <c r="C479" s="16"/>
      <c r="D479" s="15"/>
      <c r="E479" s="253"/>
      <c r="F479" s="314"/>
      <c r="G479" s="313"/>
      <c r="H479" s="18"/>
      <c r="I479" s="50"/>
      <c r="J479" s="50"/>
      <c r="K479" s="50"/>
      <c r="L479" s="50"/>
      <c r="M479" s="50"/>
      <c r="N479" s="50"/>
      <c r="O479" s="50"/>
      <c r="P479" s="50"/>
      <c r="Q479" s="280"/>
      <c r="R479" s="58"/>
      <c r="S479" s="58"/>
      <c r="T479" s="58"/>
      <c r="U479" s="58"/>
      <c r="V479" s="312"/>
      <c r="W479" s="258"/>
      <c r="X479" s="259"/>
    </row>
    <row r="480" spans="1:24" ht="38.450000000000003" customHeight="1">
      <c r="A480" s="286">
        <v>25</v>
      </c>
      <c r="B480" s="312"/>
      <c r="C480" s="16"/>
      <c r="D480" s="15"/>
      <c r="E480" s="253"/>
      <c r="F480" s="314"/>
      <c r="G480" s="313"/>
      <c r="H480" s="18"/>
      <c r="I480" s="50"/>
      <c r="J480" s="50"/>
      <c r="K480" s="50"/>
      <c r="L480" s="50"/>
      <c r="M480" s="50"/>
      <c r="N480" s="50"/>
      <c r="O480" s="50"/>
      <c r="P480" s="50"/>
      <c r="Q480" s="280"/>
      <c r="R480" s="58"/>
      <c r="S480" s="58"/>
      <c r="T480" s="58"/>
      <c r="U480" s="58"/>
      <c r="V480" s="312"/>
      <c r="W480" s="258"/>
      <c r="X480" s="259"/>
    </row>
    <row r="481" spans="1:24" ht="27.75" customHeight="1">
      <c r="A481" s="286">
        <v>26</v>
      </c>
      <c r="B481" s="312"/>
      <c r="C481" s="16"/>
      <c r="D481" s="15"/>
      <c r="E481" s="253"/>
      <c r="F481" s="314"/>
      <c r="G481" s="313"/>
      <c r="H481" s="18"/>
      <c r="I481" s="50"/>
      <c r="J481" s="50"/>
      <c r="K481" s="50"/>
      <c r="L481" s="50"/>
      <c r="M481" s="50"/>
      <c r="N481" s="50"/>
      <c r="O481" s="50"/>
      <c r="P481" s="50"/>
      <c r="Q481" s="280"/>
      <c r="R481" s="58"/>
      <c r="S481" s="58"/>
      <c r="T481" s="58"/>
      <c r="U481" s="58"/>
      <c r="V481" s="312"/>
      <c r="W481" s="258"/>
      <c r="X481" s="259"/>
    </row>
    <row r="482" spans="1:24" ht="27.75" customHeight="1">
      <c r="A482" s="286">
        <v>27</v>
      </c>
      <c r="B482" s="312"/>
      <c r="C482" s="16"/>
      <c r="D482" s="15"/>
      <c r="E482" s="253"/>
      <c r="F482" s="314"/>
      <c r="G482" s="313"/>
      <c r="H482" s="18"/>
      <c r="I482" s="50"/>
      <c r="J482" s="50"/>
      <c r="K482" s="50"/>
      <c r="L482" s="50"/>
      <c r="M482" s="50"/>
      <c r="N482" s="50"/>
      <c r="O482" s="50"/>
      <c r="P482" s="50"/>
      <c r="Q482" s="280"/>
      <c r="R482" s="58"/>
      <c r="S482" s="58"/>
      <c r="T482" s="58"/>
      <c r="U482" s="58"/>
      <c r="V482" s="312"/>
      <c r="W482" s="258"/>
      <c r="X482" s="259"/>
    </row>
    <row r="483" spans="1:24" ht="42" customHeight="1">
      <c r="A483" s="286">
        <v>28</v>
      </c>
      <c r="B483" s="312"/>
      <c r="C483" s="16"/>
      <c r="D483" s="15"/>
      <c r="E483" s="253"/>
      <c r="F483" s="314"/>
      <c r="G483" s="313"/>
      <c r="H483" s="18"/>
      <c r="I483" s="50"/>
      <c r="J483" s="50"/>
      <c r="K483" s="50"/>
      <c r="L483" s="50"/>
      <c r="M483" s="50"/>
      <c r="N483" s="50"/>
      <c r="O483" s="50"/>
      <c r="P483" s="50"/>
      <c r="Q483" s="280"/>
      <c r="R483" s="58"/>
      <c r="S483" s="58"/>
      <c r="T483" s="58"/>
      <c r="U483" s="58"/>
      <c r="V483" s="312"/>
      <c r="W483" s="258"/>
      <c r="X483" s="259"/>
    </row>
    <row r="484" spans="1:24" ht="27.75" customHeight="1">
      <c r="A484" s="286">
        <v>29</v>
      </c>
      <c r="B484" s="312"/>
      <c r="C484" s="16"/>
      <c r="D484" s="15"/>
      <c r="E484" s="253"/>
      <c r="F484" s="314"/>
      <c r="G484" s="313"/>
      <c r="H484" s="18"/>
      <c r="I484" s="50"/>
      <c r="J484" s="50"/>
      <c r="K484" s="50"/>
      <c r="L484" s="50"/>
      <c r="M484" s="50"/>
      <c r="N484" s="50"/>
      <c r="O484" s="50"/>
      <c r="P484" s="50"/>
      <c r="Q484" s="280"/>
      <c r="R484" s="58"/>
      <c r="S484" s="58"/>
      <c r="T484" s="58"/>
      <c r="U484" s="58"/>
      <c r="V484" s="312"/>
      <c r="W484" s="258"/>
      <c r="X484" s="259"/>
    </row>
    <row r="485" spans="1:24" ht="27.75" customHeight="1">
      <c r="A485" s="286">
        <v>30</v>
      </c>
      <c r="B485" s="312"/>
      <c r="C485" s="16"/>
      <c r="D485" s="15"/>
      <c r="E485" s="253"/>
      <c r="F485" s="314"/>
      <c r="G485" s="313"/>
      <c r="H485" s="18"/>
      <c r="I485" s="50"/>
      <c r="J485" s="50"/>
      <c r="K485" s="50"/>
      <c r="L485" s="50"/>
      <c r="M485" s="50"/>
      <c r="N485" s="50"/>
      <c r="O485" s="50"/>
      <c r="P485" s="50"/>
      <c r="Q485" s="280"/>
      <c r="R485" s="58"/>
      <c r="S485" s="58"/>
      <c r="T485" s="58"/>
      <c r="U485" s="58"/>
      <c r="V485" s="312"/>
      <c r="W485" s="258"/>
      <c r="X485" s="259"/>
    </row>
    <row r="486" spans="1:24" ht="27.75" customHeight="1">
      <c r="A486" s="286">
        <v>31</v>
      </c>
      <c r="B486" s="312"/>
      <c r="C486" s="16"/>
      <c r="D486" s="15"/>
      <c r="E486" s="253"/>
      <c r="F486" s="314"/>
      <c r="G486" s="313"/>
      <c r="H486" s="18"/>
      <c r="I486" s="50"/>
      <c r="J486" s="50"/>
      <c r="K486" s="50"/>
      <c r="L486" s="50"/>
      <c r="M486" s="50"/>
      <c r="N486" s="50"/>
      <c r="O486" s="50"/>
      <c r="P486" s="50"/>
      <c r="Q486" s="280"/>
      <c r="R486" s="58"/>
      <c r="S486" s="58"/>
      <c r="T486" s="58"/>
      <c r="U486" s="58"/>
      <c r="V486" s="312"/>
      <c r="W486" s="258"/>
      <c r="X486" s="259"/>
    </row>
    <row r="487" spans="1:24" ht="27.75" customHeight="1">
      <c r="A487" s="286">
        <v>32</v>
      </c>
      <c r="B487" s="312"/>
      <c r="C487" s="16"/>
      <c r="D487" s="15"/>
      <c r="E487" s="253"/>
      <c r="F487" s="314"/>
      <c r="G487" s="313"/>
      <c r="H487" s="18"/>
      <c r="I487" s="50"/>
      <c r="J487" s="50"/>
      <c r="K487" s="50"/>
      <c r="L487" s="50"/>
      <c r="M487" s="50"/>
      <c r="N487" s="50"/>
      <c r="O487" s="50"/>
      <c r="P487" s="50"/>
      <c r="Q487" s="280"/>
      <c r="R487" s="58"/>
      <c r="S487" s="58"/>
      <c r="T487" s="58"/>
      <c r="U487" s="58"/>
      <c r="V487" s="312"/>
      <c r="W487" s="258"/>
      <c r="X487" s="259"/>
    </row>
    <row r="488" spans="1:24" ht="27.75" customHeight="1">
      <c r="A488" s="286">
        <v>33</v>
      </c>
      <c r="B488" s="312"/>
      <c r="C488" s="16"/>
      <c r="D488" s="15"/>
      <c r="E488" s="253"/>
      <c r="F488" s="314"/>
      <c r="G488" s="313"/>
      <c r="H488" s="18"/>
      <c r="I488" s="50"/>
      <c r="J488" s="50"/>
      <c r="K488" s="50"/>
      <c r="L488" s="50"/>
      <c r="M488" s="50"/>
      <c r="N488" s="50"/>
      <c r="O488" s="50"/>
      <c r="P488" s="50"/>
      <c r="Q488" s="280"/>
      <c r="R488" s="58"/>
      <c r="S488" s="58"/>
      <c r="T488" s="58"/>
      <c r="U488" s="58"/>
      <c r="V488" s="312"/>
      <c r="W488" s="258"/>
      <c r="X488" s="259"/>
    </row>
    <row r="489" spans="1:24" ht="40.5" customHeight="1">
      <c r="A489" s="286">
        <v>34</v>
      </c>
      <c r="B489" s="312"/>
      <c r="C489" s="16"/>
      <c r="D489" s="15"/>
      <c r="E489" s="253"/>
      <c r="F489" s="314"/>
      <c r="G489" s="313"/>
      <c r="H489" s="18"/>
      <c r="I489" s="50"/>
      <c r="J489" s="50"/>
      <c r="K489" s="50"/>
      <c r="L489" s="50"/>
      <c r="M489" s="50"/>
      <c r="N489" s="50"/>
      <c r="O489" s="50"/>
      <c r="P489" s="50"/>
      <c r="Q489" s="280"/>
      <c r="R489" s="58"/>
      <c r="S489" s="58"/>
      <c r="T489" s="58"/>
      <c r="U489" s="58"/>
      <c r="V489" s="312"/>
      <c r="W489" s="258"/>
      <c r="X489" s="259"/>
    </row>
    <row r="490" spans="1:24" ht="27.75" customHeight="1">
      <c r="A490" s="286">
        <v>35</v>
      </c>
      <c r="B490" s="312"/>
      <c r="C490" s="16"/>
      <c r="D490" s="15"/>
      <c r="E490" s="253"/>
      <c r="F490" s="314"/>
      <c r="G490" s="313"/>
      <c r="H490" s="18"/>
      <c r="I490" s="50"/>
      <c r="J490" s="50"/>
      <c r="K490" s="50"/>
      <c r="L490" s="50"/>
      <c r="M490" s="50"/>
      <c r="N490" s="50"/>
      <c r="O490" s="50"/>
      <c r="P490" s="50"/>
      <c r="Q490" s="280"/>
      <c r="R490" s="58"/>
      <c r="S490" s="58"/>
      <c r="T490" s="58"/>
      <c r="U490" s="58"/>
      <c r="V490" s="312"/>
      <c r="W490" s="258"/>
      <c r="X490" s="259"/>
    </row>
    <row r="491" spans="1:24" ht="36.6" customHeight="1">
      <c r="A491" s="286">
        <v>36</v>
      </c>
      <c r="B491" s="312"/>
      <c r="C491" s="16"/>
      <c r="D491" s="15"/>
      <c r="E491" s="253"/>
      <c r="F491" s="314"/>
      <c r="G491" s="313"/>
      <c r="H491" s="18"/>
      <c r="I491" s="50"/>
      <c r="J491" s="50"/>
      <c r="K491" s="50"/>
      <c r="L491" s="50"/>
      <c r="M491" s="50"/>
      <c r="N491" s="50"/>
      <c r="O491" s="50"/>
      <c r="P491" s="50"/>
      <c r="Q491" s="280"/>
      <c r="R491" s="58"/>
      <c r="S491" s="58"/>
      <c r="T491" s="58"/>
      <c r="U491" s="58"/>
      <c r="V491" s="312"/>
      <c r="W491" s="258"/>
      <c r="X491" s="259"/>
    </row>
    <row r="492" spans="1:24" ht="39.6" customHeight="1">
      <c r="A492" s="286">
        <v>37</v>
      </c>
      <c r="B492" s="312"/>
      <c r="C492" s="16"/>
      <c r="D492" s="15"/>
      <c r="E492" s="253"/>
      <c r="F492" s="314"/>
      <c r="G492" s="313"/>
      <c r="H492" s="18"/>
      <c r="I492" s="50"/>
      <c r="J492" s="50"/>
      <c r="K492" s="50"/>
      <c r="L492" s="50"/>
      <c r="M492" s="50"/>
      <c r="N492" s="50"/>
      <c r="O492" s="50"/>
      <c r="P492" s="50"/>
      <c r="Q492" s="280"/>
      <c r="R492" s="58"/>
      <c r="S492" s="58"/>
      <c r="T492" s="58"/>
      <c r="U492" s="58"/>
      <c r="V492" s="312"/>
      <c r="W492" s="258"/>
      <c r="X492" s="259"/>
    </row>
    <row r="493" spans="1:24" ht="38.450000000000003" customHeight="1">
      <c r="A493" s="286">
        <v>38</v>
      </c>
      <c r="B493" s="312"/>
      <c r="C493" s="16"/>
      <c r="D493" s="15"/>
      <c r="E493" s="253"/>
      <c r="F493" s="314"/>
      <c r="G493" s="313"/>
      <c r="H493" s="18"/>
      <c r="I493" s="50"/>
      <c r="J493" s="50"/>
      <c r="K493" s="50"/>
      <c r="L493" s="50"/>
      <c r="M493" s="50"/>
      <c r="N493" s="50"/>
      <c r="O493" s="50"/>
      <c r="P493" s="50"/>
      <c r="Q493" s="280"/>
      <c r="R493" s="58"/>
      <c r="S493" s="58"/>
      <c r="T493" s="58"/>
      <c r="U493" s="58"/>
      <c r="V493" s="312"/>
      <c r="W493" s="258"/>
      <c r="X493" s="259"/>
    </row>
    <row r="494" spans="1:24" ht="36.950000000000003" customHeight="1">
      <c r="A494" s="286">
        <v>39</v>
      </c>
      <c r="B494" s="312"/>
      <c r="C494" s="16"/>
      <c r="D494" s="15"/>
      <c r="E494" s="253"/>
      <c r="F494" s="314"/>
      <c r="G494" s="313"/>
      <c r="H494" s="18"/>
      <c r="I494" s="50"/>
      <c r="J494" s="50"/>
      <c r="K494" s="50"/>
      <c r="L494" s="50"/>
      <c r="M494" s="50"/>
      <c r="N494" s="50"/>
      <c r="O494" s="50"/>
      <c r="P494" s="50"/>
      <c r="Q494" s="280"/>
      <c r="R494" s="58"/>
      <c r="S494" s="58"/>
      <c r="T494" s="58"/>
      <c r="U494" s="58"/>
      <c r="V494" s="312"/>
      <c r="W494" s="258"/>
      <c r="X494" s="259"/>
    </row>
    <row r="495" spans="1:24" ht="27.75" customHeight="1">
      <c r="A495" s="286">
        <v>40</v>
      </c>
      <c r="B495" s="312"/>
      <c r="C495" s="16"/>
      <c r="D495" s="15"/>
      <c r="E495" s="253"/>
      <c r="F495" s="314"/>
      <c r="G495" s="313"/>
      <c r="H495" s="18"/>
      <c r="I495" s="50"/>
      <c r="J495" s="50"/>
      <c r="K495" s="50"/>
      <c r="L495" s="50"/>
      <c r="M495" s="50"/>
      <c r="N495" s="50"/>
      <c r="O495" s="50"/>
      <c r="P495" s="50"/>
      <c r="Q495" s="280"/>
      <c r="R495" s="58"/>
      <c r="S495" s="58"/>
      <c r="T495" s="58"/>
      <c r="U495" s="58"/>
      <c r="V495" s="312"/>
      <c r="W495" s="258"/>
      <c r="X495" s="259"/>
    </row>
    <row r="496" spans="1:24" ht="38.1" customHeight="1">
      <c r="A496" s="286">
        <v>41</v>
      </c>
      <c r="B496" s="312"/>
      <c r="C496" s="16"/>
      <c r="D496" s="15"/>
      <c r="E496" s="253"/>
      <c r="F496" s="314"/>
      <c r="G496" s="313"/>
      <c r="H496" s="18"/>
      <c r="I496" s="50"/>
      <c r="J496" s="50"/>
      <c r="K496" s="50"/>
      <c r="L496" s="50"/>
      <c r="M496" s="50"/>
      <c r="N496" s="50"/>
      <c r="O496" s="50"/>
      <c r="P496" s="50"/>
      <c r="Q496" s="280"/>
      <c r="R496" s="58"/>
      <c r="S496" s="58"/>
      <c r="T496" s="58"/>
      <c r="U496" s="58"/>
      <c r="V496" s="312"/>
      <c r="W496" s="258"/>
      <c r="X496" s="259"/>
    </row>
    <row r="497" spans="1:24" ht="27.75" customHeight="1">
      <c r="A497" s="286">
        <v>42</v>
      </c>
      <c r="B497" s="312"/>
      <c r="C497" s="16"/>
      <c r="D497" s="15"/>
      <c r="E497" s="253"/>
      <c r="F497" s="314"/>
      <c r="G497" s="313"/>
      <c r="H497" s="18"/>
      <c r="I497" s="50"/>
      <c r="J497" s="50"/>
      <c r="K497" s="50"/>
      <c r="L497" s="50"/>
      <c r="M497" s="50"/>
      <c r="N497" s="50"/>
      <c r="O497" s="50"/>
      <c r="P497" s="50"/>
      <c r="Q497" s="280"/>
      <c r="R497" s="58"/>
      <c r="S497" s="58"/>
      <c r="T497" s="58"/>
      <c r="U497" s="58"/>
      <c r="V497" s="312"/>
      <c r="W497" s="258"/>
      <c r="X497" s="259"/>
    </row>
    <row r="498" spans="1:24" ht="27.75" customHeight="1">
      <c r="A498" s="286">
        <v>43</v>
      </c>
      <c r="B498" s="312"/>
      <c r="C498" s="16"/>
      <c r="D498" s="15"/>
      <c r="E498" s="253"/>
      <c r="F498" s="314"/>
      <c r="G498" s="313"/>
      <c r="H498" s="18"/>
      <c r="I498" s="50"/>
      <c r="J498" s="50"/>
      <c r="K498" s="50"/>
      <c r="L498" s="50"/>
      <c r="M498" s="50"/>
      <c r="N498" s="50"/>
      <c r="O498" s="50"/>
      <c r="P498" s="50"/>
      <c r="Q498" s="280"/>
      <c r="R498" s="58"/>
      <c r="S498" s="58"/>
      <c r="T498" s="58"/>
      <c r="U498" s="58"/>
      <c r="V498" s="312"/>
      <c r="W498" s="258"/>
      <c r="X498" s="259"/>
    </row>
    <row r="499" spans="1:24" ht="27.75" customHeight="1">
      <c r="A499" s="286">
        <v>44</v>
      </c>
      <c r="B499" s="312"/>
      <c r="C499" s="16"/>
      <c r="D499" s="15"/>
      <c r="E499" s="253"/>
      <c r="F499" s="314"/>
      <c r="G499" s="313"/>
      <c r="H499" s="18"/>
      <c r="I499" s="50"/>
      <c r="J499" s="50"/>
      <c r="K499" s="50"/>
      <c r="L499" s="50"/>
      <c r="M499" s="50"/>
      <c r="N499" s="50"/>
      <c r="O499" s="50"/>
      <c r="P499" s="50"/>
      <c r="Q499" s="280"/>
      <c r="R499" s="58"/>
      <c r="S499" s="58"/>
      <c r="T499" s="58"/>
      <c r="U499" s="58"/>
      <c r="V499" s="312"/>
      <c r="W499" s="258"/>
      <c r="X499" s="259"/>
    </row>
    <row r="500" spans="1:24" ht="27.75" customHeight="1">
      <c r="A500" s="286">
        <v>45</v>
      </c>
      <c r="B500" s="312"/>
      <c r="C500" s="16"/>
      <c r="D500" s="15"/>
      <c r="E500" s="253"/>
      <c r="F500" s="314"/>
      <c r="G500" s="313"/>
      <c r="H500" s="18"/>
      <c r="I500" s="50"/>
      <c r="J500" s="50"/>
      <c r="K500" s="50"/>
      <c r="L500" s="50"/>
      <c r="M500" s="50"/>
      <c r="N500" s="50"/>
      <c r="O500" s="50"/>
      <c r="P500" s="50"/>
      <c r="Q500" s="280"/>
      <c r="R500" s="58"/>
      <c r="S500" s="58"/>
      <c r="T500" s="58"/>
      <c r="U500" s="58"/>
      <c r="V500" s="312"/>
      <c r="W500" s="258"/>
      <c r="X500" s="259"/>
    </row>
    <row r="501" spans="1:24" ht="27.75" customHeight="1">
      <c r="A501" s="286">
        <v>46</v>
      </c>
      <c r="B501" s="312"/>
      <c r="C501" s="16"/>
      <c r="D501" s="15"/>
      <c r="E501" s="253"/>
      <c r="F501" s="314"/>
      <c r="G501" s="313"/>
      <c r="H501" s="18"/>
      <c r="I501" s="50"/>
      <c r="J501" s="50"/>
      <c r="K501" s="50"/>
      <c r="L501" s="50"/>
      <c r="M501" s="50"/>
      <c r="N501" s="50"/>
      <c r="O501" s="50"/>
      <c r="P501" s="50"/>
      <c r="Q501" s="280"/>
      <c r="R501" s="58"/>
      <c r="S501" s="58"/>
      <c r="T501" s="58"/>
      <c r="U501" s="58"/>
      <c r="V501" s="312"/>
      <c r="W501" s="258"/>
      <c r="X501" s="259"/>
    </row>
    <row r="502" spans="1:24" ht="27.75" customHeight="1">
      <c r="A502" s="286">
        <v>47</v>
      </c>
      <c r="B502" s="312"/>
      <c r="C502" s="16"/>
      <c r="D502" s="15"/>
      <c r="E502" s="253"/>
      <c r="F502" s="314"/>
      <c r="G502" s="313"/>
      <c r="H502" s="18"/>
      <c r="I502" s="50"/>
      <c r="J502" s="50"/>
      <c r="K502" s="50"/>
      <c r="L502" s="50"/>
      <c r="M502" s="50"/>
      <c r="N502" s="50"/>
      <c r="O502" s="50"/>
      <c r="P502" s="50"/>
      <c r="Q502" s="280"/>
      <c r="R502" s="58"/>
      <c r="S502" s="58"/>
      <c r="T502" s="58"/>
      <c r="U502" s="58"/>
      <c r="V502" s="312"/>
      <c r="W502" s="258"/>
      <c r="X502" s="259"/>
    </row>
    <row r="503" spans="1:24" ht="27.75" customHeight="1">
      <c r="A503" s="286">
        <v>48</v>
      </c>
      <c r="B503" s="312"/>
      <c r="C503" s="16"/>
      <c r="D503" s="15"/>
      <c r="E503" s="253"/>
      <c r="F503" s="314"/>
      <c r="G503" s="313"/>
      <c r="H503" s="18"/>
      <c r="I503" s="50"/>
      <c r="J503" s="50"/>
      <c r="K503" s="50"/>
      <c r="L503" s="50"/>
      <c r="M503" s="50"/>
      <c r="N503" s="50"/>
      <c r="O503" s="50"/>
      <c r="P503" s="50"/>
      <c r="Q503" s="280"/>
      <c r="R503" s="58"/>
      <c r="S503" s="58"/>
      <c r="T503" s="58"/>
      <c r="U503" s="58"/>
      <c r="V503" s="312"/>
      <c r="W503" s="258"/>
      <c r="X503" s="259"/>
    </row>
    <row r="504" spans="1:24" ht="27.75" customHeight="1">
      <c r="A504" s="286">
        <v>49</v>
      </c>
      <c r="B504" s="312"/>
      <c r="C504" s="16"/>
      <c r="D504" s="15"/>
      <c r="E504" s="253"/>
      <c r="F504" s="314"/>
      <c r="G504" s="313"/>
      <c r="H504" s="18"/>
      <c r="I504" s="50"/>
      <c r="J504" s="50"/>
      <c r="K504" s="50"/>
      <c r="L504" s="50"/>
      <c r="M504" s="50"/>
      <c r="N504" s="50"/>
      <c r="O504" s="50"/>
      <c r="P504" s="50"/>
      <c r="Q504" s="280"/>
      <c r="R504" s="58"/>
      <c r="S504" s="58"/>
      <c r="T504" s="58"/>
      <c r="U504" s="58"/>
      <c r="V504" s="312"/>
      <c r="W504" s="258"/>
      <c r="X504" s="259"/>
    </row>
    <row r="505" spans="1:24" ht="27.75" customHeight="1">
      <c r="A505" s="286"/>
      <c r="B505" s="288"/>
      <c r="C505" s="289"/>
      <c r="D505" s="288"/>
      <c r="E505" s="289"/>
      <c r="F505" s="287"/>
      <c r="G505" s="290">
        <f>SUM(I505:P505)</f>
        <v>0</v>
      </c>
      <c r="H505" s="290"/>
      <c r="I505" s="291">
        <f t="shared" ref="I505:P505" si="2">SUM(I456:I504)</f>
        <v>0</v>
      </c>
      <c r="J505" s="291">
        <f t="shared" si="2"/>
        <v>0</v>
      </c>
      <c r="K505" s="291">
        <f t="shared" si="2"/>
        <v>0</v>
      </c>
      <c r="L505" s="291">
        <f t="shared" si="2"/>
        <v>0</v>
      </c>
      <c r="M505" s="291">
        <f t="shared" si="2"/>
        <v>0</v>
      </c>
      <c r="N505" s="291">
        <f t="shared" si="2"/>
        <v>0</v>
      </c>
      <c r="O505" s="291">
        <f t="shared" si="2"/>
        <v>0</v>
      </c>
      <c r="P505" s="291">
        <f t="shared" si="2"/>
        <v>0</v>
      </c>
      <c r="Q505" s="280"/>
      <c r="R505" s="281"/>
      <c r="S505" s="281"/>
      <c r="T505" s="281"/>
      <c r="U505" s="281"/>
      <c r="V505" s="292"/>
      <c r="W505" s="258"/>
      <c r="X505" s="259"/>
    </row>
    <row r="506" spans="1:24" ht="27.75" customHeight="1">
      <c r="A506" s="28" t="s">
        <v>237</v>
      </c>
      <c r="B506" s="29"/>
      <c r="C506" s="29"/>
      <c r="D506" s="29"/>
      <c r="E506" s="29"/>
      <c r="F506" s="29"/>
      <c r="G506" s="29"/>
      <c r="H506" s="29"/>
      <c r="I506" s="29"/>
      <c r="J506" s="29"/>
      <c r="K506" s="29"/>
      <c r="L506" s="29"/>
      <c r="M506" s="29"/>
      <c r="N506" s="498" t="s">
        <v>205</v>
      </c>
      <c r="O506" s="498"/>
      <c r="P506" s="498"/>
      <c r="Q506" s="498"/>
      <c r="R506" s="498"/>
      <c r="S506" s="498">
        <f>G510</f>
        <v>0</v>
      </c>
      <c r="T506" s="498"/>
      <c r="U506" s="499" t="s">
        <v>206</v>
      </c>
      <c r="V506" s="499"/>
    </row>
    <row r="507" spans="1:24" ht="27.75" customHeight="1">
      <c r="A507" s="30" t="s">
        <v>207</v>
      </c>
      <c r="B507" s="31" t="s">
        <v>208</v>
      </c>
      <c r="C507" s="31" t="s">
        <v>209</v>
      </c>
      <c r="D507" s="30" t="s">
        <v>211</v>
      </c>
      <c r="E507" s="30" t="s">
        <v>211</v>
      </c>
      <c r="F507" s="31" t="s">
        <v>212</v>
      </c>
      <c r="G507" s="30" t="s">
        <v>213</v>
      </c>
      <c r="H507" s="30" t="s">
        <v>214</v>
      </c>
      <c r="I507" s="52" t="s">
        <v>214</v>
      </c>
      <c r="J507" s="52"/>
      <c r="K507" s="52"/>
      <c r="L507" s="52"/>
      <c r="M507" s="52"/>
      <c r="N507" s="52"/>
      <c r="O507" s="52"/>
      <c r="P507" s="52"/>
      <c r="Q507" s="62"/>
      <c r="R507" s="500" t="s">
        <v>215</v>
      </c>
      <c r="S507" s="500"/>
      <c r="T507" s="500"/>
      <c r="U507" s="500"/>
      <c r="V507" s="31" t="s">
        <v>216</v>
      </c>
    </row>
    <row r="508" spans="1:24" ht="27.75" customHeight="1" thickBot="1">
      <c r="A508" s="32">
        <v>1</v>
      </c>
      <c r="B508" s="86" t="s">
        <v>272</v>
      </c>
      <c r="C508" s="23"/>
      <c r="D508" s="22"/>
      <c r="E508" s="86"/>
      <c r="F508" s="25"/>
      <c r="G508" s="36"/>
      <c r="H508" s="24"/>
      <c r="I508" s="50"/>
      <c r="J508" s="50"/>
      <c r="K508" s="50"/>
      <c r="L508" s="50"/>
      <c r="M508" s="50"/>
      <c r="N508" s="50"/>
      <c r="O508" s="50"/>
      <c r="P508" s="50"/>
      <c r="Q508" s="57"/>
      <c r="R508" s="58"/>
      <c r="S508" s="58"/>
      <c r="T508" s="58"/>
      <c r="U508" s="58"/>
      <c r="V508" s="35"/>
    </row>
    <row r="509" spans="1:24" ht="27.75" customHeight="1" thickBot="1">
      <c r="A509" s="32"/>
      <c r="B509" s="282"/>
      <c r="C509" s="85"/>
      <c r="D509" s="22"/>
      <c r="E509" s="282"/>
      <c r="F509" s="78"/>
      <c r="G509" s="36"/>
      <c r="H509" s="24"/>
      <c r="I509" s="50"/>
      <c r="J509" s="50"/>
      <c r="K509" s="50"/>
      <c r="L509" s="50"/>
      <c r="M509" s="50"/>
      <c r="N509" s="50"/>
      <c r="O509" s="50"/>
      <c r="P509" s="50"/>
      <c r="Q509" s="57"/>
      <c r="R509" s="58"/>
      <c r="S509" s="58"/>
      <c r="T509" s="58"/>
      <c r="U509" s="58"/>
      <c r="V509" s="35"/>
    </row>
    <row r="510" spans="1:24" ht="27.75" customHeight="1">
      <c r="A510" s="32"/>
      <c r="B510" s="76"/>
      <c r="C510" s="21"/>
      <c r="D510" s="33"/>
      <c r="E510" s="74"/>
      <c r="F510" s="34"/>
      <c r="G510" s="21">
        <f>SUM(I510:P510)</f>
        <v>0</v>
      </c>
      <c r="H510" s="21"/>
      <c r="I510" s="51">
        <f t="shared" ref="I510:P510" si="3">SUM(I508:I509)</f>
        <v>0</v>
      </c>
      <c r="J510" s="51">
        <f t="shared" si="3"/>
        <v>0</v>
      </c>
      <c r="K510" s="51">
        <f t="shared" si="3"/>
        <v>0</v>
      </c>
      <c r="L510" s="51">
        <f t="shared" si="3"/>
        <v>0</v>
      </c>
      <c r="M510" s="51">
        <f t="shared" si="3"/>
        <v>0</v>
      </c>
      <c r="N510" s="51">
        <f t="shared" si="3"/>
        <v>0</v>
      </c>
      <c r="O510" s="51">
        <f t="shared" si="3"/>
        <v>0</v>
      </c>
      <c r="P510" s="51">
        <f t="shared" si="3"/>
        <v>0</v>
      </c>
      <c r="Q510" s="63"/>
      <c r="R510" s="64"/>
      <c r="S510" s="64"/>
      <c r="T510" s="64"/>
      <c r="U510" s="64"/>
      <c r="V510" s="33"/>
    </row>
    <row r="512" spans="1:24" ht="27.75" customHeight="1">
      <c r="C512" s="37"/>
      <c r="D512" s="38" t="s">
        <v>2</v>
      </c>
      <c r="E512" s="38" t="s">
        <v>273</v>
      </c>
      <c r="F512" s="9"/>
    </row>
    <row r="513" spans="2:22" ht="27.75" customHeight="1">
      <c r="C513" s="39" t="s">
        <v>274</v>
      </c>
      <c r="D513" s="40">
        <f>COUNTIF(C9:C509,Parameters!D22)</f>
        <v>0</v>
      </c>
      <c r="E513" s="40">
        <f>COUNTIF(D9:D509,Parameters!F27)</f>
        <v>0</v>
      </c>
      <c r="F513" s="9"/>
    </row>
    <row r="514" spans="2:22" ht="27.75" customHeight="1">
      <c r="C514" s="41"/>
      <c r="D514" s="529">
        <f>SUM(D513:F513)</f>
        <v>0</v>
      </c>
      <c r="E514" s="530"/>
      <c r="F514" s="9"/>
    </row>
    <row r="515" spans="2:22" ht="27.75" customHeight="1">
      <c r="C515" s="41"/>
      <c r="F515" s="9"/>
    </row>
    <row r="516" spans="2:22" ht="27.75" customHeight="1">
      <c r="C516" s="37"/>
      <c r="D516" s="42" t="s">
        <v>2</v>
      </c>
      <c r="E516" s="42" t="s">
        <v>272</v>
      </c>
      <c r="F516" s="9"/>
    </row>
    <row r="517" spans="2:22" ht="27.75" customHeight="1">
      <c r="C517" s="43" t="s">
        <v>275</v>
      </c>
      <c r="D517" s="44">
        <f>COUNTIF(C9:C509,Parameters!D23)</f>
        <v>0</v>
      </c>
      <c r="E517" s="44">
        <f>COUNTIF(D9:D509,Parameters!F35)</f>
        <v>0</v>
      </c>
      <c r="F517" s="9"/>
      <c r="J517" s="531">
        <f>D518+D514</f>
        <v>0</v>
      </c>
      <c r="K517" s="532"/>
      <c r="L517" s="532"/>
    </row>
    <row r="518" spans="2:22" ht="27.75" customHeight="1">
      <c r="D518" s="475">
        <f>SUM(D517:I517)</f>
        <v>0</v>
      </c>
      <c r="E518" s="476"/>
      <c r="F518" s="9"/>
    </row>
    <row r="520" spans="2:22" ht="27.75" customHeight="1">
      <c r="B520" s="478" t="s">
        <v>239</v>
      </c>
      <c r="C520" s="478"/>
      <c r="D520" s="478"/>
      <c r="E520" s="478"/>
      <c r="F520" s="478"/>
      <c r="G520" s="478"/>
      <c r="H520" s="478"/>
      <c r="I520" s="478"/>
      <c r="J520" s="478"/>
      <c r="K520" s="478"/>
      <c r="L520" s="478"/>
      <c r="M520" s="478"/>
      <c r="N520" s="478"/>
      <c r="O520" s="478"/>
      <c r="P520" s="478"/>
      <c r="Q520" s="478"/>
      <c r="R520" s="478"/>
      <c r="S520" s="478"/>
      <c r="T520" s="478"/>
      <c r="U520" s="478"/>
      <c r="V520" s="478"/>
    </row>
    <row r="521" spans="2:22" ht="27.75" customHeight="1">
      <c r="B521" s="479" t="s">
        <v>240</v>
      </c>
      <c r="C521" s="480"/>
      <c r="D521" s="480"/>
      <c r="E521" s="480"/>
      <c r="F521" s="480"/>
      <c r="G521" s="480"/>
      <c r="H521" s="480"/>
      <c r="I521" s="480"/>
      <c r="J521" s="480"/>
      <c r="K521" s="480"/>
      <c r="L521" s="480"/>
      <c r="M521" s="480"/>
      <c r="N521" s="480"/>
      <c r="O521" s="480"/>
      <c r="P521" s="480"/>
      <c r="Q521" s="480"/>
      <c r="R521" s="480"/>
      <c r="S521" s="480"/>
      <c r="T521" s="480"/>
      <c r="U521" s="481"/>
      <c r="V521" s="65" t="s">
        <v>5</v>
      </c>
    </row>
    <row r="522" spans="2:22" ht="27.75" customHeight="1">
      <c r="B522" s="482" t="s">
        <v>241</v>
      </c>
      <c r="C522" s="483"/>
      <c r="D522" s="483"/>
      <c r="E522" s="483"/>
      <c r="F522" s="483"/>
      <c r="G522" s="483"/>
      <c r="H522" s="483"/>
      <c r="I522" s="483"/>
      <c r="J522" s="484"/>
      <c r="K522" s="491" t="s">
        <v>242</v>
      </c>
      <c r="L522" s="492"/>
      <c r="M522" s="492"/>
      <c r="N522" s="492"/>
      <c r="O522" s="492"/>
      <c r="P522" s="492"/>
      <c r="Q522" s="492"/>
      <c r="R522" s="492"/>
      <c r="S522" s="492"/>
      <c r="T522" s="492"/>
      <c r="U522" s="493"/>
      <c r="V522" s="66"/>
    </row>
    <row r="523" spans="2:22" ht="27.75" customHeight="1">
      <c r="B523" s="485"/>
      <c r="C523" s="486"/>
      <c r="D523" s="486"/>
      <c r="E523" s="486"/>
      <c r="F523" s="486"/>
      <c r="G523" s="486"/>
      <c r="H523" s="486"/>
      <c r="I523" s="486"/>
      <c r="J523" s="487"/>
      <c r="K523" s="491" t="s">
        <v>243</v>
      </c>
      <c r="L523" s="492"/>
      <c r="M523" s="492"/>
      <c r="N523" s="492"/>
      <c r="O523" s="492"/>
      <c r="P523" s="492"/>
      <c r="Q523" s="492"/>
      <c r="R523" s="492"/>
      <c r="S523" s="492"/>
      <c r="T523" s="492"/>
      <c r="U523" s="493"/>
      <c r="V523" s="66"/>
    </row>
    <row r="524" spans="2:22" ht="27.75" customHeight="1">
      <c r="B524" s="485"/>
      <c r="C524" s="486"/>
      <c r="D524" s="486"/>
      <c r="E524" s="486"/>
      <c r="F524" s="486"/>
      <c r="G524" s="486"/>
      <c r="H524" s="486"/>
      <c r="I524" s="486"/>
      <c r="J524" s="487"/>
      <c r="K524" s="491" t="s">
        <v>244</v>
      </c>
      <c r="L524" s="492"/>
      <c r="M524" s="492"/>
      <c r="N524" s="492"/>
      <c r="O524" s="492"/>
      <c r="P524" s="492"/>
      <c r="Q524" s="492"/>
      <c r="R524" s="492"/>
      <c r="S524" s="492"/>
      <c r="T524" s="492"/>
      <c r="U524" s="493"/>
      <c r="V524" s="66"/>
    </row>
    <row r="525" spans="2:22" ht="27.75" customHeight="1">
      <c r="B525" s="485"/>
      <c r="C525" s="486"/>
      <c r="D525" s="486"/>
      <c r="E525" s="486"/>
      <c r="F525" s="486"/>
      <c r="G525" s="486"/>
      <c r="H525" s="486"/>
      <c r="I525" s="486"/>
      <c r="J525" s="487"/>
      <c r="K525" s="494" t="s">
        <v>245</v>
      </c>
      <c r="L525" s="494"/>
      <c r="M525" s="494"/>
      <c r="N525" s="494"/>
      <c r="O525" s="494"/>
      <c r="P525" s="494"/>
      <c r="Q525" s="494"/>
      <c r="R525" s="494"/>
      <c r="S525" s="494"/>
      <c r="T525" s="494"/>
      <c r="U525" s="494"/>
      <c r="V525" s="66"/>
    </row>
    <row r="526" spans="2:22" ht="27.75" customHeight="1">
      <c r="B526" s="485"/>
      <c r="C526" s="486"/>
      <c r="D526" s="486"/>
      <c r="E526" s="486"/>
      <c r="F526" s="486"/>
      <c r="G526" s="486"/>
      <c r="H526" s="486"/>
      <c r="I526" s="486"/>
      <c r="J526" s="487"/>
      <c r="K526" s="494" t="s">
        <v>246</v>
      </c>
      <c r="L526" s="494"/>
      <c r="M526" s="494"/>
      <c r="N526" s="494"/>
      <c r="O526" s="494"/>
      <c r="P526" s="494"/>
      <c r="Q526" s="494"/>
      <c r="R526" s="494"/>
      <c r="S526" s="494"/>
      <c r="T526" s="494"/>
      <c r="U526" s="494"/>
      <c r="V526" s="66"/>
    </row>
    <row r="527" spans="2:22" ht="27.75" customHeight="1">
      <c r="B527" s="488"/>
      <c r="C527" s="489"/>
      <c r="D527" s="489"/>
      <c r="E527" s="489"/>
      <c r="F527" s="489"/>
      <c r="G527" s="489"/>
      <c r="H527" s="489"/>
      <c r="I527" s="489"/>
      <c r="J527" s="490"/>
      <c r="K527" s="494" t="s">
        <v>247</v>
      </c>
      <c r="L527" s="494"/>
      <c r="M527" s="494"/>
      <c r="N527" s="494"/>
      <c r="O527" s="494"/>
      <c r="P527" s="494"/>
      <c r="Q527" s="494"/>
      <c r="R527" s="494"/>
      <c r="S527" s="494"/>
      <c r="T527" s="494"/>
      <c r="U527" s="494"/>
      <c r="V527" s="66"/>
    </row>
    <row r="528" spans="2:22" ht="27.75" customHeight="1">
      <c r="B528" s="482" t="s">
        <v>248</v>
      </c>
      <c r="C528" s="483"/>
      <c r="D528" s="483"/>
      <c r="E528" s="483"/>
      <c r="F528" s="483"/>
      <c r="G528" s="483"/>
      <c r="H528" s="483"/>
      <c r="I528" s="483"/>
      <c r="J528" s="484"/>
      <c r="K528" s="477" t="s">
        <v>249</v>
      </c>
      <c r="L528" s="477"/>
      <c r="M528" s="477"/>
      <c r="N528" s="477"/>
      <c r="O528" s="477"/>
      <c r="P528" s="477"/>
      <c r="Q528" s="477"/>
      <c r="R528" s="477"/>
      <c r="S528" s="477"/>
      <c r="T528" s="477"/>
      <c r="U528" s="477"/>
      <c r="V528" s="67"/>
    </row>
    <row r="529" spans="2:22" ht="27.75" customHeight="1">
      <c r="B529" s="485"/>
      <c r="C529" s="486"/>
      <c r="D529" s="486"/>
      <c r="E529" s="486"/>
      <c r="F529" s="486"/>
      <c r="G529" s="486"/>
      <c r="H529" s="486"/>
      <c r="I529" s="486"/>
      <c r="J529" s="487"/>
      <c r="K529" s="477" t="s">
        <v>250</v>
      </c>
      <c r="L529" s="477"/>
      <c r="M529" s="477"/>
      <c r="N529" s="477"/>
      <c r="O529" s="477"/>
      <c r="P529" s="477"/>
      <c r="Q529" s="477"/>
      <c r="R529" s="477"/>
      <c r="S529" s="477"/>
      <c r="T529" s="477"/>
      <c r="U529" s="477"/>
      <c r="V529" s="67"/>
    </row>
    <row r="530" spans="2:22" ht="27.75" customHeight="1">
      <c r="B530" s="485"/>
      <c r="C530" s="486"/>
      <c r="D530" s="486"/>
      <c r="E530" s="486"/>
      <c r="F530" s="486"/>
      <c r="G530" s="486"/>
      <c r="H530" s="486"/>
      <c r="I530" s="486"/>
      <c r="J530" s="487"/>
      <c r="K530" s="477" t="s">
        <v>251</v>
      </c>
      <c r="L530" s="477"/>
      <c r="M530" s="477"/>
      <c r="N530" s="477"/>
      <c r="O530" s="477"/>
      <c r="P530" s="477"/>
      <c r="Q530" s="477"/>
      <c r="R530" s="477"/>
      <c r="S530" s="477"/>
      <c r="T530" s="477"/>
      <c r="U530" s="477"/>
      <c r="V530" s="67"/>
    </row>
    <row r="531" spans="2:22" ht="27.75" customHeight="1">
      <c r="B531" s="485"/>
      <c r="C531" s="486"/>
      <c r="D531" s="486"/>
      <c r="E531" s="486"/>
      <c r="F531" s="486"/>
      <c r="G531" s="486"/>
      <c r="H531" s="486"/>
      <c r="I531" s="486"/>
      <c r="J531" s="487"/>
      <c r="K531" s="477" t="s">
        <v>252</v>
      </c>
      <c r="L531" s="477"/>
      <c r="M531" s="477"/>
      <c r="N531" s="477"/>
      <c r="O531" s="477"/>
      <c r="P531" s="477"/>
      <c r="Q531" s="477"/>
      <c r="R531" s="477"/>
      <c r="S531" s="477"/>
      <c r="T531" s="477"/>
      <c r="U531" s="477"/>
      <c r="V531" s="67"/>
    </row>
    <row r="532" spans="2:22" ht="27.75" customHeight="1">
      <c r="B532" s="485"/>
      <c r="C532" s="486"/>
      <c r="D532" s="486"/>
      <c r="E532" s="486"/>
      <c r="F532" s="486"/>
      <c r="G532" s="486"/>
      <c r="H532" s="486"/>
      <c r="I532" s="486"/>
      <c r="J532" s="487"/>
      <c r="K532" s="477" t="s">
        <v>253</v>
      </c>
      <c r="L532" s="477"/>
      <c r="M532" s="477"/>
      <c r="N532" s="477"/>
      <c r="O532" s="477"/>
      <c r="P532" s="477"/>
      <c r="Q532" s="477"/>
      <c r="R532" s="477"/>
      <c r="S532" s="477"/>
      <c r="T532" s="477"/>
      <c r="U532" s="477"/>
      <c r="V532" s="67"/>
    </row>
    <row r="533" spans="2:22" ht="27.75" customHeight="1">
      <c r="B533" s="485"/>
      <c r="C533" s="486"/>
      <c r="D533" s="486"/>
      <c r="E533" s="486"/>
      <c r="F533" s="486"/>
      <c r="G533" s="486"/>
      <c r="H533" s="486"/>
      <c r="I533" s="486"/>
      <c r="J533" s="487"/>
      <c r="K533" s="477" t="s">
        <v>254</v>
      </c>
      <c r="L533" s="477"/>
      <c r="M533" s="477"/>
      <c r="N533" s="477"/>
      <c r="O533" s="477"/>
      <c r="P533" s="477"/>
      <c r="Q533" s="477"/>
      <c r="R533" s="477"/>
      <c r="S533" s="477"/>
      <c r="T533" s="477"/>
      <c r="U533" s="477"/>
      <c r="V533" s="67"/>
    </row>
    <row r="534" spans="2:22" ht="27.75" customHeight="1">
      <c r="B534" s="485"/>
      <c r="C534" s="486"/>
      <c r="D534" s="486"/>
      <c r="E534" s="486"/>
      <c r="F534" s="486"/>
      <c r="G534" s="486"/>
      <c r="H534" s="486"/>
      <c r="I534" s="486"/>
      <c r="J534" s="487"/>
      <c r="K534" s="477" t="s">
        <v>255</v>
      </c>
      <c r="L534" s="477"/>
      <c r="M534" s="477"/>
      <c r="N534" s="477"/>
      <c r="O534" s="477"/>
      <c r="P534" s="477"/>
      <c r="Q534" s="477"/>
      <c r="R534" s="477"/>
      <c r="S534" s="477"/>
      <c r="T534" s="477"/>
      <c r="U534" s="477"/>
      <c r="V534" s="67"/>
    </row>
    <row r="535" spans="2:22" ht="27.75" customHeight="1">
      <c r="B535" s="485"/>
      <c r="C535" s="486"/>
      <c r="D535" s="486"/>
      <c r="E535" s="486"/>
      <c r="F535" s="486"/>
      <c r="G535" s="486"/>
      <c r="H535" s="486"/>
      <c r="I535" s="486"/>
      <c r="J535" s="487"/>
      <c r="K535" s="477" t="s">
        <v>256</v>
      </c>
      <c r="L535" s="477"/>
      <c r="M535" s="477"/>
      <c r="N535" s="477"/>
      <c r="O535" s="477"/>
      <c r="P535" s="477"/>
      <c r="Q535" s="477"/>
      <c r="R535" s="477"/>
      <c r="S535" s="477"/>
      <c r="T535" s="477"/>
      <c r="U535" s="477"/>
      <c r="V535" s="67"/>
    </row>
    <row r="536" spans="2:22" ht="27.75" customHeight="1">
      <c r="B536" s="485"/>
      <c r="C536" s="486"/>
      <c r="D536" s="486"/>
      <c r="E536" s="486"/>
      <c r="F536" s="486"/>
      <c r="G536" s="486"/>
      <c r="H536" s="486"/>
      <c r="I536" s="486"/>
      <c r="J536" s="487"/>
      <c r="K536" s="477" t="s">
        <v>257</v>
      </c>
      <c r="L536" s="477"/>
      <c r="M536" s="477"/>
      <c r="N536" s="477"/>
      <c r="O536" s="477"/>
      <c r="P536" s="477"/>
      <c r="Q536" s="477"/>
      <c r="R536" s="477"/>
      <c r="S536" s="477"/>
      <c r="T536" s="477"/>
      <c r="U536" s="477"/>
      <c r="V536" s="67"/>
    </row>
    <row r="537" spans="2:22" ht="27.75" customHeight="1">
      <c r="B537" s="485"/>
      <c r="C537" s="486"/>
      <c r="D537" s="486"/>
      <c r="E537" s="486"/>
      <c r="F537" s="486"/>
      <c r="G537" s="486"/>
      <c r="H537" s="486"/>
      <c r="I537" s="486"/>
      <c r="J537" s="487"/>
      <c r="K537" s="477" t="s">
        <v>258</v>
      </c>
      <c r="L537" s="477"/>
      <c r="M537" s="477"/>
      <c r="N537" s="477"/>
      <c r="O537" s="477"/>
      <c r="P537" s="477"/>
      <c r="Q537" s="477"/>
      <c r="R537" s="477"/>
      <c r="S537" s="477"/>
      <c r="T537" s="477"/>
      <c r="U537" s="477"/>
      <c r="V537" s="67"/>
    </row>
    <row r="538" spans="2:22" ht="27.75" customHeight="1">
      <c r="B538" s="485"/>
      <c r="C538" s="486"/>
      <c r="D538" s="486"/>
      <c r="E538" s="486"/>
      <c r="F538" s="486"/>
      <c r="G538" s="486"/>
      <c r="H538" s="486"/>
      <c r="I538" s="486"/>
      <c r="J538" s="487"/>
      <c r="K538" s="477" t="s">
        <v>259</v>
      </c>
      <c r="L538" s="477"/>
      <c r="M538" s="477"/>
      <c r="N538" s="477"/>
      <c r="O538" s="477"/>
      <c r="P538" s="477"/>
      <c r="Q538" s="477"/>
      <c r="R538" s="477"/>
      <c r="S538" s="477"/>
      <c r="T538" s="477"/>
      <c r="U538" s="477"/>
      <c r="V538" s="67"/>
    </row>
    <row r="539" spans="2:22" ht="27.75" customHeight="1">
      <c r="B539" s="485"/>
      <c r="C539" s="486"/>
      <c r="D539" s="486"/>
      <c r="E539" s="486"/>
      <c r="F539" s="486"/>
      <c r="G539" s="486"/>
      <c r="H539" s="486"/>
      <c r="I539" s="486"/>
      <c r="J539" s="487"/>
      <c r="K539" s="477" t="s">
        <v>260</v>
      </c>
      <c r="L539" s="477"/>
      <c r="M539" s="477"/>
      <c r="N539" s="477"/>
      <c r="O539" s="477"/>
      <c r="P539" s="477"/>
      <c r="Q539" s="477"/>
      <c r="R539" s="477"/>
      <c r="S539" s="477"/>
      <c r="T539" s="477"/>
      <c r="U539" s="477"/>
      <c r="V539" s="67"/>
    </row>
    <row r="540" spans="2:22" ht="27.75" customHeight="1">
      <c r="B540" s="485"/>
      <c r="C540" s="486"/>
      <c r="D540" s="486"/>
      <c r="E540" s="486"/>
      <c r="F540" s="486"/>
      <c r="G540" s="486"/>
      <c r="H540" s="486"/>
      <c r="I540" s="486"/>
      <c r="J540" s="487"/>
      <c r="K540" s="477" t="s">
        <v>261</v>
      </c>
      <c r="L540" s="477"/>
      <c r="M540" s="477"/>
      <c r="N540" s="477"/>
      <c r="O540" s="477"/>
      <c r="P540" s="477"/>
      <c r="Q540" s="477"/>
      <c r="R540" s="477"/>
      <c r="S540" s="477"/>
      <c r="T540" s="477"/>
      <c r="U540" s="477"/>
      <c r="V540" s="67"/>
    </row>
    <row r="541" spans="2:22" ht="27.75" customHeight="1">
      <c r="B541" s="485"/>
      <c r="C541" s="486"/>
      <c r="D541" s="486"/>
      <c r="E541" s="486"/>
      <c r="F541" s="486"/>
      <c r="G541" s="486"/>
      <c r="H541" s="486"/>
      <c r="I541" s="486"/>
      <c r="J541" s="487"/>
      <c r="K541" s="477" t="s">
        <v>262</v>
      </c>
      <c r="L541" s="477"/>
      <c r="M541" s="477"/>
      <c r="N541" s="477"/>
      <c r="O541" s="477"/>
      <c r="P541" s="477"/>
      <c r="Q541" s="477"/>
      <c r="R541" s="477"/>
      <c r="S541" s="477"/>
      <c r="T541" s="477"/>
      <c r="U541" s="477"/>
      <c r="V541" s="67"/>
    </row>
    <row r="542" spans="2:22" ht="27.75" customHeight="1">
      <c r="B542" s="485"/>
      <c r="C542" s="486"/>
      <c r="D542" s="486"/>
      <c r="E542" s="486"/>
      <c r="F542" s="486"/>
      <c r="G542" s="486"/>
      <c r="H542" s="486"/>
      <c r="I542" s="486"/>
      <c r="J542" s="487"/>
      <c r="K542" s="477" t="s">
        <v>263</v>
      </c>
      <c r="L542" s="477"/>
      <c r="M542" s="477"/>
      <c r="N542" s="477"/>
      <c r="O542" s="477"/>
      <c r="P542" s="477"/>
      <c r="Q542" s="477"/>
      <c r="R542" s="477"/>
      <c r="S542" s="477"/>
      <c r="T542" s="477"/>
      <c r="U542" s="477"/>
      <c r="V542" s="67"/>
    </row>
    <row r="543" spans="2:22" ht="27.75" customHeight="1">
      <c r="B543" s="485"/>
      <c r="C543" s="486"/>
      <c r="D543" s="486"/>
      <c r="E543" s="486"/>
      <c r="F543" s="486"/>
      <c r="G543" s="486"/>
      <c r="H543" s="486"/>
      <c r="I543" s="486"/>
      <c r="J543" s="487"/>
      <c r="K543" s="477" t="s">
        <v>264</v>
      </c>
      <c r="L543" s="477"/>
      <c r="M543" s="477"/>
      <c r="N543" s="477"/>
      <c r="O543" s="477"/>
      <c r="P543" s="477"/>
      <c r="Q543" s="477"/>
      <c r="R543" s="477"/>
      <c r="S543" s="477"/>
      <c r="T543" s="477"/>
      <c r="U543" s="477"/>
      <c r="V543" s="67"/>
    </row>
    <row r="544" spans="2:22" ht="27.75" customHeight="1">
      <c r="B544" s="485"/>
      <c r="C544" s="486"/>
      <c r="D544" s="486"/>
      <c r="E544" s="486"/>
      <c r="F544" s="486"/>
      <c r="G544" s="486"/>
      <c r="H544" s="486"/>
      <c r="I544" s="486"/>
      <c r="J544" s="487"/>
      <c r="K544" s="477" t="s">
        <v>265</v>
      </c>
      <c r="L544" s="477"/>
      <c r="M544" s="477"/>
      <c r="N544" s="477"/>
      <c r="O544" s="477"/>
      <c r="P544" s="477"/>
      <c r="Q544" s="477"/>
      <c r="R544" s="477"/>
      <c r="S544" s="477"/>
      <c r="T544" s="477"/>
      <c r="U544" s="477"/>
      <c r="V544" s="67"/>
    </row>
    <row r="545" spans="2:22" ht="27.75" customHeight="1">
      <c r="B545" s="485"/>
      <c r="C545" s="486"/>
      <c r="D545" s="486"/>
      <c r="E545" s="486"/>
      <c r="F545" s="486"/>
      <c r="G545" s="486"/>
      <c r="H545" s="486"/>
      <c r="I545" s="486"/>
      <c r="J545" s="487"/>
      <c r="K545" s="477" t="s">
        <v>266</v>
      </c>
      <c r="L545" s="477"/>
      <c r="M545" s="477"/>
      <c r="N545" s="477"/>
      <c r="O545" s="477"/>
      <c r="P545" s="477"/>
      <c r="Q545" s="477"/>
      <c r="R545" s="477"/>
      <c r="S545" s="477"/>
      <c r="T545" s="477"/>
      <c r="U545" s="477"/>
      <c r="V545" s="67"/>
    </row>
    <row r="546" spans="2:22" ht="27.75" customHeight="1">
      <c r="B546" s="485"/>
      <c r="C546" s="486"/>
      <c r="D546" s="486"/>
      <c r="E546" s="486"/>
      <c r="F546" s="486"/>
      <c r="G546" s="486"/>
      <c r="H546" s="486"/>
      <c r="I546" s="486"/>
      <c r="J546" s="487"/>
      <c r="K546" s="477" t="s">
        <v>267</v>
      </c>
      <c r="L546" s="477"/>
      <c r="M546" s="477"/>
      <c r="N546" s="477"/>
      <c r="O546" s="477"/>
      <c r="P546" s="477"/>
      <c r="Q546" s="477"/>
      <c r="R546" s="477"/>
      <c r="S546" s="477"/>
      <c r="T546" s="477"/>
      <c r="U546" s="477"/>
      <c r="V546" s="67"/>
    </row>
    <row r="547" spans="2:22" ht="27.75" customHeight="1">
      <c r="B547" s="488"/>
      <c r="C547" s="489"/>
      <c r="D547" s="489"/>
      <c r="E547" s="489"/>
      <c r="F547" s="489"/>
      <c r="G547" s="489"/>
      <c r="H547" s="489"/>
      <c r="I547" s="489"/>
      <c r="J547" s="490"/>
      <c r="K547" s="477" t="s">
        <v>268</v>
      </c>
      <c r="L547" s="477"/>
      <c r="M547" s="477"/>
      <c r="N547" s="477"/>
      <c r="O547" s="477"/>
      <c r="P547" s="477"/>
      <c r="Q547" s="477"/>
      <c r="R547" s="477"/>
      <c r="S547" s="477"/>
      <c r="T547" s="477"/>
      <c r="U547" s="477"/>
      <c r="V547" s="67"/>
    </row>
    <row r="548" spans="2:22" ht="27.75" customHeight="1">
      <c r="B548" s="495" t="s">
        <v>269</v>
      </c>
      <c r="C548" s="496"/>
      <c r="D548" s="496"/>
      <c r="E548" s="496"/>
      <c r="F548" s="496"/>
      <c r="G548" s="496"/>
      <c r="H548" s="496"/>
      <c r="I548" s="496"/>
      <c r="J548" s="496"/>
      <c r="K548" s="496"/>
      <c r="L548" s="496"/>
      <c r="M548" s="496"/>
      <c r="N548" s="496"/>
      <c r="O548" s="496"/>
      <c r="P548" s="496"/>
      <c r="Q548" s="496"/>
      <c r="R548" s="496"/>
      <c r="S548" s="496"/>
      <c r="T548" s="496"/>
      <c r="U548" s="497"/>
      <c r="V548" s="72"/>
    </row>
    <row r="549" spans="2:22" ht="27.75" customHeight="1">
      <c r="C549"/>
    </row>
  </sheetData>
  <mergeCells count="68">
    <mergeCell ref="B548:U548"/>
    <mergeCell ref="K543:U543"/>
    <mergeCell ref="K544:U544"/>
    <mergeCell ref="K545:U545"/>
    <mergeCell ref="K546:U546"/>
    <mergeCell ref="K547:U547"/>
    <mergeCell ref="B528:J547"/>
    <mergeCell ref="K528:U528"/>
    <mergeCell ref="K529:U529"/>
    <mergeCell ref="K530:U530"/>
    <mergeCell ref="K531:U531"/>
    <mergeCell ref="K532:U532"/>
    <mergeCell ref="K533:U533"/>
    <mergeCell ref="K534:U534"/>
    <mergeCell ref="K535:U535"/>
    <mergeCell ref="K536:U536"/>
    <mergeCell ref="K542:U542"/>
    <mergeCell ref="B521:U521"/>
    <mergeCell ref="B522:J527"/>
    <mergeCell ref="K522:U522"/>
    <mergeCell ref="K523:U523"/>
    <mergeCell ref="K524:U524"/>
    <mergeCell ref="K525:U525"/>
    <mergeCell ref="K526:U526"/>
    <mergeCell ref="K527:U527"/>
    <mergeCell ref="K537:U537"/>
    <mergeCell ref="K538:U538"/>
    <mergeCell ref="K539:U539"/>
    <mergeCell ref="K540:U540"/>
    <mergeCell ref="K541:U541"/>
    <mergeCell ref="R507:U507"/>
    <mergeCell ref="D514:E514"/>
    <mergeCell ref="J517:L517"/>
    <mergeCell ref="D518:E518"/>
    <mergeCell ref="B520:V520"/>
    <mergeCell ref="S455:T455"/>
    <mergeCell ref="U455:V455"/>
    <mergeCell ref="N506:R506"/>
    <mergeCell ref="S506:T506"/>
    <mergeCell ref="U506:V506"/>
    <mergeCell ref="S327:T327"/>
    <mergeCell ref="U327:V327"/>
    <mergeCell ref="S350:T350"/>
    <mergeCell ref="U350:V350"/>
    <mergeCell ref="S380:T380"/>
    <mergeCell ref="U380:V380"/>
    <mergeCell ref="S288:T288"/>
    <mergeCell ref="U288:V288"/>
    <mergeCell ref="F6:F7"/>
    <mergeCell ref="B2:V3"/>
    <mergeCell ref="A4:L4"/>
    <mergeCell ref="N4:P4"/>
    <mergeCell ref="Q4:R4"/>
    <mergeCell ref="S4:V4"/>
    <mergeCell ref="A6:A7"/>
    <mergeCell ref="B6:B7"/>
    <mergeCell ref="C6:C7"/>
    <mergeCell ref="D6:D7"/>
    <mergeCell ref="E6:E7"/>
    <mergeCell ref="S8:T8"/>
    <mergeCell ref="U8:V8"/>
    <mergeCell ref="W6:X6"/>
    <mergeCell ref="Y4:AC4"/>
    <mergeCell ref="G6:G7"/>
    <mergeCell ref="H6:H7"/>
    <mergeCell ref="Q6:Q7"/>
    <mergeCell ref="R6:U6"/>
    <mergeCell ref="V6:V7"/>
  </mergeCell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showInputMessage="1" showErrorMessage="1" xr:uid="{646F8DE3-96BB-4C26-B33E-FEFE65BADAC1}">
          <x14:formula1>
            <xm:f>Parameters!$H$4:$H$8</xm:f>
          </x14:formula1>
          <xm:sqref>H508:H509 H351:H378 H9:H286 H381:H453 H289:H325 H328:H348 H456:H504</xm:sqref>
        </x14:dataValidation>
        <x14:dataValidation type="list" allowBlank="1" showInputMessage="1" showErrorMessage="1" xr:uid="{844FEEAC-8408-4111-BCF4-94ECE3A1A27C}">
          <x14:formula1>
            <xm:f>Parameters!$D$4:$D$23</xm:f>
          </x14:formula1>
          <xm:sqref>C508:C509 C351:C378 C289:C325 C381:C453 C9:C286 C328:C348 C456:C504</xm:sqref>
        </x14:dataValidation>
        <x14:dataValidation type="list" allowBlank="1" showInputMessage="1" showErrorMessage="1" xr:uid="{037D4E10-E0D7-4EBB-8F6A-BA8AA7EB2A27}">
          <x14:formula1>
            <xm:f>Parameters!$F$4:$F$96</xm:f>
          </x14:formula1>
          <xm:sqref>D508:D509</xm:sqref>
        </x14:dataValidation>
        <x14:dataValidation type="list" allowBlank="1" showInputMessage="1" showErrorMessage="1" xr:uid="{BC7B6EED-F9ED-4579-AEE7-B0B234CA1916}">
          <x14:formula1>
            <xm:f>Parameters!$F$4:$F$85</xm:f>
          </x14:formula1>
          <xm:sqref>E328:E348 E381:E453 E289:E325 E351:E378 E9:E286 D289:D326 D351:D379 D456:E504 D381:D454 D328:D349 D9:D287 D505</xm:sqref>
        </x14:dataValidation>
        <x14:dataValidation type="list" allowBlank="1" showInputMessage="1" showErrorMessage="1" xr:uid="{59329431-B756-40C3-B336-9A46A2BEBA74}">
          <x14:formula1>
            <xm:f>Parameters!$B$4:$B$92</xm:f>
          </x14:formula1>
          <xm:sqref>F328:F349 F9:F287 F289:F326 F351:F379 F381:F454 F456:F509</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3:K137"/>
  <sheetViews>
    <sheetView topLeftCell="A65" workbookViewId="0">
      <selection activeCell="H39" sqref="H39"/>
    </sheetView>
  </sheetViews>
  <sheetFormatPr defaultColWidth="9.140625" defaultRowHeight="15"/>
  <cols>
    <col min="2" max="2" width="40.140625" customWidth="1"/>
    <col min="3" max="3" width="15.5703125" customWidth="1"/>
    <col min="4" max="4" width="21.28515625" customWidth="1"/>
    <col min="5" max="5" width="2.28515625" customWidth="1"/>
    <col min="6" max="6" width="23.140625" customWidth="1"/>
    <col min="7" max="7" width="2.7109375" customWidth="1"/>
    <col min="8" max="8" width="23.140625" customWidth="1"/>
  </cols>
  <sheetData>
    <row r="3" spans="2:11" ht="18" customHeight="1">
      <c r="B3" s="1" t="s">
        <v>596</v>
      </c>
      <c r="C3" s="2"/>
      <c r="D3" s="1" t="s">
        <v>291</v>
      </c>
      <c r="E3" s="2"/>
      <c r="F3" s="1" t="s">
        <v>292</v>
      </c>
      <c r="G3" s="2"/>
      <c r="H3" s="3" t="s">
        <v>293</v>
      </c>
    </row>
    <row r="4" spans="2:11" ht="26.25">
      <c r="B4" s="4" t="s">
        <v>410</v>
      </c>
      <c r="C4" s="5"/>
      <c r="D4" s="5" t="s">
        <v>466</v>
      </c>
      <c r="E4" s="5"/>
      <c r="F4" s="5" t="s">
        <v>183</v>
      </c>
      <c r="G4" s="5"/>
      <c r="H4" s="5" t="s">
        <v>218</v>
      </c>
      <c r="I4" s="2"/>
      <c r="J4" s="2"/>
    </row>
    <row r="5" spans="2:11" ht="26.25">
      <c r="B5" s="4" t="s">
        <v>407</v>
      </c>
      <c r="C5" s="5"/>
      <c r="D5" s="5" t="s">
        <v>467</v>
      </c>
      <c r="E5" s="5"/>
      <c r="F5" s="5" t="s">
        <v>190</v>
      </c>
      <c r="G5" s="5"/>
      <c r="H5" s="5" t="s">
        <v>233</v>
      </c>
      <c r="I5" s="2"/>
      <c r="J5" s="2"/>
    </row>
    <row r="6" spans="2:11" ht="26.25">
      <c r="B6" s="4" t="s">
        <v>409</v>
      </c>
      <c r="C6" s="5"/>
      <c r="D6" s="5" t="s">
        <v>469</v>
      </c>
      <c r="E6" s="5"/>
      <c r="F6" s="5" t="s">
        <v>163</v>
      </c>
      <c r="G6" s="5"/>
      <c r="H6" s="5" t="s">
        <v>236</v>
      </c>
      <c r="I6" s="2"/>
      <c r="J6" s="2"/>
    </row>
    <row r="7" spans="2:11" ht="26.25">
      <c r="B7" s="4" t="s">
        <v>408</v>
      </c>
      <c r="C7" s="5"/>
      <c r="D7" s="5" t="s">
        <v>468</v>
      </c>
      <c r="E7" s="5"/>
      <c r="F7" s="5" t="s">
        <v>294</v>
      </c>
      <c r="G7" s="5"/>
      <c r="H7" s="5" t="s">
        <v>295</v>
      </c>
      <c r="I7" s="2"/>
      <c r="J7" s="2"/>
    </row>
    <row r="8" spans="2:11" ht="26.25">
      <c r="B8" s="4" t="s">
        <v>411</v>
      </c>
      <c r="C8" s="5"/>
      <c r="D8" s="5" t="s">
        <v>123</v>
      </c>
      <c r="E8" s="5"/>
      <c r="F8" s="5" t="s">
        <v>169</v>
      </c>
      <c r="G8" s="5"/>
      <c r="H8" s="5" t="s">
        <v>223</v>
      </c>
      <c r="I8" s="2"/>
      <c r="J8" s="2"/>
    </row>
    <row r="9" spans="2:11" ht="26.25">
      <c r="B9" s="4" t="s">
        <v>412</v>
      </c>
      <c r="C9" s="5"/>
      <c r="D9" s="5" t="s">
        <v>124</v>
      </c>
      <c r="E9" s="5"/>
      <c r="F9" s="5" t="s">
        <v>296</v>
      </c>
      <c r="G9" s="5"/>
      <c r="H9" s="5"/>
      <c r="I9" s="2"/>
      <c r="J9" s="2"/>
      <c r="K9" s="2"/>
    </row>
    <row r="10" spans="2:11" ht="26.25">
      <c r="B10" s="4" t="s">
        <v>413</v>
      </c>
      <c r="C10" s="5"/>
      <c r="D10" s="5" t="s">
        <v>125</v>
      </c>
      <c r="E10" s="5"/>
      <c r="F10" s="5" t="s">
        <v>170</v>
      </c>
      <c r="G10" s="5"/>
      <c r="H10" s="5"/>
      <c r="I10" s="2"/>
      <c r="J10" s="2"/>
      <c r="K10" s="2"/>
    </row>
    <row r="11" spans="2:11" ht="26.25">
      <c r="B11" s="4" t="s">
        <v>414</v>
      </c>
      <c r="C11" s="5"/>
      <c r="D11" s="5" t="s">
        <v>290</v>
      </c>
      <c r="E11" s="5"/>
      <c r="F11" s="5" t="s">
        <v>175</v>
      </c>
      <c r="G11" s="5"/>
      <c r="H11" s="5"/>
      <c r="I11" s="2"/>
      <c r="J11" s="2"/>
      <c r="K11" s="2"/>
    </row>
    <row r="12" spans="2:11" ht="26.25">
      <c r="B12" s="4" t="s">
        <v>415</v>
      </c>
      <c r="C12" s="5"/>
      <c r="D12" s="5" t="s">
        <v>126</v>
      </c>
      <c r="E12" s="5"/>
      <c r="F12" s="5" t="s">
        <v>162</v>
      </c>
      <c r="G12" s="5"/>
      <c r="H12" s="5"/>
      <c r="I12" s="2"/>
      <c r="J12" s="2"/>
      <c r="K12" s="2"/>
    </row>
    <row r="13" spans="2:11" ht="26.25">
      <c r="B13" s="4" t="s">
        <v>416</v>
      </c>
      <c r="C13" s="5"/>
      <c r="D13" s="5" t="s">
        <v>127</v>
      </c>
      <c r="E13" s="5"/>
      <c r="F13" s="5" t="s">
        <v>297</v>
      </c>
      <c r="G13" s="5"/>
      <c r="H13" s="5"/>
      <c r="I13" s="2"/>
      <c r="J13" s="2"/>
      <c r="K13" s="2"/>
    </row>
    <row r="14" spans="2:11" ht="26.25">
      <c r="B14" s="4" t="s">
        <v>417</v>
      </c>
      <c r="C14" s="5"/>
      <c r="D14" s="5" t="s">
        <v>128</v>
      </c>
      <c r="E14" s="5"/>
      <c r="F14" s="5" t="s">
        <v>178</v>
      </c>
      <c r="G14" s="5"/>
      <c r="H14" s="5"/>
      <c r="I14" s="2"/>
      <c r="J14" s="2"/>
      <c r="K14" s="2"/>
    </row>
    <row r="15" spans="2:11" ht="26.25">
      <c r="B15" s="4" t="s">
        <v>418</v>
      </c>
      <c r="C15" s="5"/>
      <c r="D15" s="5" t="s">
        <v>129</v>
      </c>
      <c r="E15" s="5"/>
      <c r="F15" s="5" t="s">
        <v>298</v>
      </c>
      <c r="G15" s="5"/>
      <c r="H15" s="5"/>
      <c r="I15" s="2"/>
      <c r="J15" s="2"/>
      <c r="K15" s="2"/>
    </row>
    <row r="16" spans="2:11" ht="26.25">
      <c r="B16" s="4" t="s">
        <v>419</v>
      </c>
      <c r="C16" s="5"/>
      <c r="D16" s="5" t="s">
        <v>130</v>
      </c>
      <c r="E16" s="5"/>
      <c r="F16" s="5" t="s">
        <v>199</v>
      </c>
      <c r="G16" s="5"/>
      <c r="H16" s="5"/>
      <c r="I16" s="2"/>
      <c r="J16" s="2"/>
      <c r="K16" s="2"/>
    </row>
    <row r="17" spans="2:11" ht="26.25">
      <c r="B17" s="4" t="s">
        <v>420</v>
      </c>
      <c r="C17" s="5"/>
      <c r="D17" s="5" t="s">
        <v>131</v>
      </c>
      <c r="E17" s="5"/>
      <c r="F17" s="5" t="s">
        <v>299</v>
      </c>
      <c r="G17" s="5"/>
      <c r="H17" s="5"/>
      <c r="I17" s="2"/>
      <c r="J17" s="2"/>
    </row>
    <row r="18" spans="2:11" ht="26.25">
      <c r="B18" s="4" t="s">
        <v>421</v>
      </c>
      <c r="C18" s="5"/>
      <c r="D18" s="5" t="s">
        <v>278</v>
      </c>
      <c r="E18" s="5"/>
      <c r="F18" s="5" t="s">
        <v>300</v>
      </c>
      <c r="G18" s="5"/>
      <c r="H18" s="5"/>
      <c r="I18" s="2"/>
      <c r="J18" s="2"/>
      <c r="K18" s="2"/>
    </row>
    <row r="19" spans="2:11" ht="26.25">
      <c r="B19" s="4" t="s">
        <v>422</v>
      </c>
      <c r="C19" s="5"/>
      <c r="D19" s="5" t="s">
        <v>133</v>
      </c>
      <c r="E19" s="5"/>
      <c r="F19" s="5" t="s">
        <v>164</v>
      </c>
      <c r="G19" s="5"/>
      <c r="H19" s="5"/>
      <c r="I19" s="2"/>
      <c r="J19" s="2"/>
      <c r="K19" s="2"/>
    </row>
    <row r="20" spans="2:11" ht="26.25">
      <c r="B20" s="4" t="s">
        <v>423</v>
      </c>
      <c r="C20" s="5"/>
      <c r="D20" s="5" t="s">
        <v>134</v>
      </c>
      <c r="E20" s="5"/>
      <c r="F20" s="5" t="s">
        <v>172</v>
      </c>
      <c r="G20" s="5"/>
      <c r="H20" s="5"/>
      <c r="I20" s="2"/>
      <c r="J20" s="2"/>
      <c r="K20" s="2"/>
    </row>
    <row r="21" spans="2:11" ht="26.25">
      <c r="B21" s="4" t="s">
        <v>289</v>
      </c>
      <c r="C21" s="5"/>
      <c r="D21" s="5" t="s">
        <v>288</v>
      </c>
      <c r="E21" s="5"/>
      <c r="F21" s="5" t="s">
        <v>194</v>
      </c>
      <c r="G21" s="5"/>
      <c r="H21" s="5"/>
      <c r="I21" s="2"/>
      <c r="J21" s="2"/>
      <c r="K21" s="2"/>
    </row>
    <row r="22" spans="2:11" ht="26.25">
      <c r="B22" s="4" t="s">
        <v>425</v>
      </c>
      <c r="C22" s="5"/>
      <c r="D22" s="5" t="s">
        <v>238</v>
      </c>
      <c r="E22" s="5"/>
      <c r="F22" s="5" t="s">
        <v>301</v>
      </c>
      <c r="G22" s="5"/>
      <c r="H22" s="5"/>
      <c r="I22" s="2"/>
      <c r="J22" s="2"/>
      <c r="K22" s="2"/>
    </row>
    <row r="23" spans="2:11" ht="26.25">
      <c r="B23" s="4" t="s">
        <v>424</v>
      </c>
      <c r="C23" s="5"/>
      <c r="D23" s="5"/>
      <c r="E23" s="5"/>
      <c r="F23" s="5" t="s">
        <v>302</v>
      </c>
      <c r="G23" s="5"/>
      <c r="H23" s="5"/>
      <c r="I23" s="2"/>
      <c r="J23" s="2"/>
      <c r="K23" s="2"/>
    </row>
    <row r="24" spans="2:11" ht="26.25">
      <c r="B24" s="4" t="s">
        <v>426</v>
      </c>
      <c r="C24" s="5"/>
      <c r="D24" s="5"/>
      <c r="E24" s="5"/>
      <c r="F24" s="5" t="s">
        <v>176</v>
      </c>
      <c r="G24" s="5"/>
      <c r="H24" s="5"/>
      <c r="I24" s="2"/>
      <c r="J24" s="2"/>
      <c r="K24" s="2"/>
    </row>
    <row r="25" spans="2:11" ht="26.25">
      <c r="B25" s="4" t="s">
        <v>427</v>
      </c>
      <c r="C25" s="5"/>
      <c r="D25" s="5"/>
      <c r="E25" s="5"/>
      <c r="F25" s="5" t="s">
        <v>303</v>
      </c>
      <c r="G25" s="5"/>
      <c r="H25" s="5"/>
      <c r="I25" s="2"/>
      <c r="J25" s="2"/>
      <c r="K25" s="2"/>
    </row>
    <row r="26" spans="2:11" ht="26.25">
      <c r="B26" s="4" t="s">
        <v>429</v>
      </c>
      <c r="C26" s="5"/>
      <c r="D26" s="5"/>
      <c r="E26" s="5"/>
      <c r="F26" s="5" t="s">
        <v>304</v>
      </c>
      <c r="G26" s="5"/>
      <c r="H26" s="5"/>
      <c r="I26" s="2"/>
      <c r="J26" s="2"/>
      <c r="K26" s="2"/>
    </row>
    <row r="27" spans="2:11" ht="26.25">
      <c r="B27" s="4" t="s">
        <v>430</v>
      </c>
      <c r="C27" s="5"/>
      <c r="D27" s="5"/>
      <c r="E27" s="5"/>
      <c r="F27" s="5" t="s">
        <v>273</v>
      </c>
      <c r="G27" s="5"/>
      <c r="H27" s="5"/>
      <c r="I27" s="2"/>
      <c r="J27" s="2"/>
      <c r="K27" s="2"/>
    </row>
    <row r="28" spans="2:11" ht="26.25">
      <c r="B28" s="4" t="s">
        <v>431</v>
      </c>
      <c r="C28" s="5"/>
      <c r="D28" s="5"/>
      <c r="E28" s="5"/>
      <c r="F28" s="5" t="s">
        <v>305</v>
      </c>
      <c r="G28" s="5"/>
      <c r="H28" s="5"/>
      <c r="I28" s="2"/>
      <c r="J28" s="2"/>
      <c r="K28" s="2"/>
    </row>
    <row r="29" spans="2:11" ht="26.25">
      <c r="B29" s="4" t="s">
        <v>428</v>
      </c>
      <c r="C29" s="5"/>
      <c r="D29" s="5"/>
      <c r="E29" s="5"/>
      <c r="F29" s="5" t="s">
        <v>306</v>
      </c>
      <c r="G29" s="5"/>
      <c r="H29" s="5"/>
      <c r="I29" s="2"/>
      <c r="J29" s="2"/>
      <c r="K29" s="2"/>
    </row>
    <row r="30" spans="2:11" ht="26.25">
      <c r="B30" s="6" t="s">
        <v>232</v>
      </c>
      <c r="C30" s="5"/>
      <c r="D30" s="5"/>
      <c r="E30" s="5"/>
      <c r="F30" s="5" t="s">
        <v>307</v>
      </c>
      <c r="G30" s="5"/>
      <c r="H30" s="5"/>
      <c r="I30" s="2"/>
      <c r="J30" s="2"/>
      <c r="K30" s="2"/>
    </row>
    <row r="31" spans="2:11" ht="26.25">
      <c r="B31" s="6" t="s">
        <v>286</v>
      </c>
      <c r="C31" s="5"/>
      <c r="D31" s="5"/>
      <c r="E31" s="5"/>
      <c r="F31" s="5" t="s">
        <v>155</v>
      </c>
      <c r="G31" s="5"/>
      <c r="H31" s="5"/>
      <c r="I31" s="2"/>
      <c r="J31" s="2"/>
      <c r="K31" s="2"/>
    </row>
    <row r="32" spans="2:11" ht="26.25">
      <c r="B32" s="6" t="s">
        <v>434</v>
      </c>
      <c r="C32" s="5"/>
      <c r="D32" s="5"/>
      <c r="E32" s="5"/>
      <c r="F32" s="5" t="s">
        <v>171</v>
      </c>
      <c r="G32" s="5"/>
      <c r="H32" s="5"/>
      <c r="I32" s="2"/>
      <c r="J32" s="2"/>
      <c r="K32" s="2"/>
    </row>
    <row r="33" spans="2:11" ht="26.25">
      <c r="B33" s="6" t="s">
        <v>435</v>
      </c>
      <c r="C33" s="5"/>
      <c r="D33" s="5"/>
      <c r="E33" s="5"/>
      <c r="F33" s="5" t="s">
        <v>279</v>
      </c>
      <c r="G33" s="5"/>
      <c r="H33" s="5"/>
      <c r="I33" s="2"/>
      <c r="J33" s="2"/>
      <c r="K33" s="2"/>
    </row>
    <row r="34" spans="2:11" ht="26.25">
      <c r="B34" s="6" t="s">
        <v>436</v>
      </c>
      <c r="C34" s="5"/>
      <c r="D34" s="5"/>
      <c r="E34" s="5"/>
      <c r="F34" s="5" t="s">
        <v>177</v>
      </c>
      <c r="G34" s="5"/>
      <c r="H34" s="5"/>
      <c r="I34" s="2"/>
      <c r="J34" s="2"/>
      <c r="K34" s="2"/>
    </row>
    <row r="35" spans="2:11" ht="26.25">
      <c r="B35" s="6" t="s">
        <v>373</v>
      </c>
      <c r="C35" s="5"/>
      <c r="D35" s="5"/>
      <c r="E35" s="5"/>
      <c r="F35" s="5" t="s">
        <v>308</v>
      </c>
      <c r="G35" s="5"/>
      <c r="H35" s="5"/>
      <c r="I35" s="2"/>
      <c r="J35" s="2"/>
      <c r="K35" s="2"/>
    </row>
    <row r="36" spans="2:11" ht="26.25">
      <c r="B36" s="6" t="s">
        <v>470</v>
      </c>
      <c r="C36" s="5"/>
      <c r="D36" s="5"/>
      <c r="E36" s="5"/>
      <c r="F36" s="5" t="s">
        <v>309</v>
      </c>
      <c r="G36" s="5"/>
      <c r="H36" s="5"/>
      <c r="I36" s="2"/>
      <c r="J36" s="2"/>
      <c r="K36" s="2"/>
    </row>
    <row r="37" spans="2:11" ht="26.25">
      <c r="B37" s="6"/>
      <c r="C37" s="5"/>
      <c r="D37" s="5"/>
      <c r="E37" s="5"/>
      <c r="F37" s="5" t="s">
        <v>1717</v>
      </c>
      <c r="G37" s="5"/>
      <c r="H37" s="5"/>
      <c r="I37" s="2"/>
      <c r="J37" s="2"/>
      <c r="K37" s="2"/>
    </row>
    <row r="38" spans="2:11" ht="26.25">
      <c r="B38" s="6" t="s">
        <v>437</v>
      </c>
      <c r="C38" s="5"/>
      <c r="D38" s="5"/>
      <c r="E38" s="5"/>
      <c r="F38" s="5" t="s">
        <v>830</v>
      </c>
      <c r="G38" s="5"/>
      <c r="H38" s="5"/>
      <c r="I38" s="2"/>
      <c r="J38" s="2"/>
      <c r="K38" s="2"/>
    </row>
    <row r="39" spans="2:11" ht="26.25">
      <c r="B39" s="6" t="s">
        <v>438</v>
      </c>
      <c r="C39" s="5"/>
      <c r="D39" s="5"/>
      <c r="E39" s="5"/>
      <c r="F39" s="5" t="s">
        <v>310</v>
      </c>
      <c r="G39" s="5"/>
      <c r="H39" s="5"/>
      <c r="I39" s="2"/>
      <c r="J39" s="2"/>
      <c r="K39" s="2"/>
    </row>
    <row r="40" spans="2:11" ht="26.25">
      <c r="B40" s="6" t="s">
        <v>439</v>
      </c>
      <c r="C40" s="5"/>
      <c r="D40" s="5"/>
      <c r="E40" s="5"/>
      <c r="F40" s="5" t="s">
        <v>372</v>
      </c>
      <c r="G40" s="5"/>
      <c r="H40" s="5"/>
      <c r="I40" s="2"/>
      <c r="J40" s="2"/>
      <c r="K40" s="2"/>
    </row>
    <row r="41" spans="2:11" ht="26.25">
      <c r="B41" s="6" t="s">
        <v>440</v>
      </c>
      <c r="C41" s="5"/>
      <c r="D41" s="5"/>
      <c r="E41" s="5"/>
      <c r="F41" s="5" t="s">
        <v>311</v>
      </c>
      <c r="G41" s="5"/>
      <c r="H41" s="5"/>
      <c r="I41" s="2"/>
      <c r="J41" s="2"/>
      <c r="K41" s="2"/>
    </row>
    <row r="42" spans="2:11" ht="26.25">
      <c r="B42" s="6" t="s">
        <v>234</v>
      </c>
      <c r="C42" s="5"/>
      <c r="D42" s="5"/>
      <c r="E42" s="5"/>
      <c r="F42" s="5" t="s">
        <v>157</v>
      </c>
      <c r="G42" s="5"/>
      <c r="H42" s="5"/>
      <c r="I42" s="2"/>
      <c r="J42" s="2"/>
      <c r="K42" s="2"/>
    </row>
    <row r="43" spans="2:11" ht="26.25">
      <c r="B43" s="6" t="s">
        <v>444</v>
      </c>
      <c r="C43" s="5"/>
      <c r="D43" s="5"/>
      <c r="E43" s="5"/>
      <c r="F43" s="5" t="s">
        <v>312</v>
      </c>
      <c r="G43" s="5"/>
      <c r="H43" s="5"/>
      <c r="I43" s="2"/>
      <c r="J43" s="2"/>
      <c r="K43" s="2"/>
    </row>
    <row r="44" spans="2:11" ht="26.25">
      <c r="B44" s="6" t="s">
        <v>445</v>
      </c>
      <c r="C44" s="5"/>
      <c r="D44" s="5"/>
      <c r="E44" s="5"/>
      <c r="F44" s="5" t="s">
        <v>595</v>
      </c>
      <c r="G44" s="5"/>
      <c r="H44" s="5"/>
      <c r="I44" s="2"/>
      <c r="J44" s="2"/>
      <c r="K44" s="2"/>
    </row>
    <row r="45" spans="2:11" ht="26.25">
      <c r="B45" s="6" t="s">
        <v>441</v>
      </c>
      <c r="C45" s="5"/>
      <c r="D45" s="5"/>
      <c r="E45" s="5"/>
      <c r="F45" s="5" t="s">
        <v>1428</v>
      </c>
      <c r="G45" s="5"/>
      <c r="H45" s="5"/>
      <c r="I45" s="2"/>
      <c r="J45" s="2"/>
      <c r="K45" s="2"/>
    </row>
    <row r="46" spans="2:11" ht="26.25">
      <c r="B46" s="6" t="s">
        <v>100</v>
      </c>
      <c r="C46" s="5"/>
      <c r="D46" s="5"/>
      <c r="E46" s="5"/>
      <c r="F46" s="5" t="s">
        <v>594</v>
      </c>
      <c r="G46" s="5"/>
      <c r="H46" s="5"/>
      <c r="I46" s="2"/>
      <c r="J46" s="2"/>
      <c r="K46" s="2"/>
    </row>
    <row r="47" spans="2:11" ht="26.25">
      <c r="B47" s="6" t="s">
        <v>446</v>
      </c>
      <c r="C47" s="5"/>
      <c r="D47" s="5"/>
      <c r="E47" s="5"/>
      <c r="F47" s="5" t="s">
        <v>313</v>
      </c>
      <c r="G47" s="5"/>
      <c r="H47" s="5"/>
      <c r="I47" s="2"/>
      <c r="J47" s="2"/>
      <c r="K47" s="2"/>
    </row>
    <row r="48" spans="2:11" ht="26.25">
      <c r="B48" s="6" t="s">
        <v>235</v>
      </c>
      <c r="C48" s="5"/>
      <c r="D48" s="5"/>
      <c r="E48" s="5"/>
      <c r="F48" s="5" t="s">
        <v>560</v>
      </c>
      <c r="G48" s="5"/>
      <c r="H48" s="5"/>
      <c r="I48" s="2"/>
      <c r="J48" s="2"/>
      <c r="K48" s="2"/>
    </row>
    <row r="49" spans="2:11" ht="26.25">
      <c r="B49" s="6" t="s">
        <v>447</v>
      </c>
      <c r="C49" s="5"/>
      <c r="D49" s="5"/>
      <c r="E49" s="5"/>
      <c r="F49" s="5" t="s">
        <v>559</v>
      </c>
      <c r="G49" s="5"/>
      <c r="H49" s="5"/>
      <c r="I49" s="2"/>
      <c r="J49" s="2"/>
      <c r="K49" s="2"/>
    </row>
    <row r="50" spans="2:11" ht="26.25">
      <c r="B50" s="6" t="s">
        <v>103</v>
      </c>
      <c r="C50" s="5"/>
      <c r="D50" s="5"/>
      <c r="E50" s="5"/>
      <c r="F50" s="5" t="s">
        <v>957</v>
      </c>
      <c r="G50" s="5"/>
      <c r="H50" s="5"/>
      <c r="I50" s="2"/>
      <c r="J50" s="2"/>
      <c r="K50" s="2"/>
    </row>
    <row r="51" spans="2:11" ht="26.25">
      <c r="B51" s="6" t="s">
        <v>448</v>
      </c>
      <c r="C51" s="5"/>
      <c r="D51" s="5"/>
      <c r="E51" s="5"/>
      <c r="F51" s="5" t="s">
        <v>195</v>
      </c>
      <c r="G51" s="5"/>
      <c r="H51" s="5"/>
      <c r="I51" s="2"/>
      <c r="J51" s="2"/>
      <c r="K51" s="2"/>
    </row>
    <row r="52" spans="2:11" ht="26.25">
      <c r="B52" s="6" t="s">
        <v>449</v>
      </c>
      <c r="C52" s="5"/>
      <c r="D52" s="5"/>
      <c r="E52" s="5"/>
      <c r="F52" s="5" t="s">
        <v>314</v>
      </c>
      <c r="G52" s="5"/>
      <c r="H52" s="5"/>
      <c r="I52" s="2"/>
      <c r="J52" s="2"/>
      <c r="K52" s="2"/>
    </row>
    <row r="53" spans="2:11" ht="26.25">
      <c r="B53" s="6" t="s">
        <v>442</v>
      </c>
      <c r="C53" s="5"/>
      <c r="D53" s="5"/>
      <c r="E53" s="5"/>
      <c r="F53" s="5" t="s">
        <v>571</v>
      </c>
      <c r="G53" s="5"/>
      <c r="H53" s="5"/>
      <c r="I53" s="2"/>
      <c r="J53" s="2"/>
      <c r="K53" s="2"/>
    </row>
    <row r="54" spans="2:11" ht="26.25">
      <c r="B54" s="6" t="s">
        <v>450</v>
      </c>
      <c r="C54" s="5"/>
      <c r="D54" s="5"/>
      <c r="E54" s="5"/>
      <c r="F54" s="5" t="s">
        <v>315</v>
      </c>
      <c r="G54" s="5"/>
      <c r="H54" s="5"/>
      <c r="I54" s="2"/>
      <c r="J54" s="2"/>
      <c r="K54" s="2"/>
    </row>
    <row r="55" spans="2:11" ht="26.25">
      <c r="B55" s="6" t="s">
        <v>371</v>
      </c>
      <c r="C55" s="5"/>
      <c r="D55" s="5"/>
      <c r="E55" s="5"/>
      <c r="F55" s="5" t="s">
        <v>726</v>
      </c>
      <c r="G55" s="5"/>
      <c r="H55" s="5"/>
      <c r="I55" s="2"/>
      <c r="J55" s="2"/>
      <c r="K55" s="2"/>
    </row>
    <row r="56" spans="2:11" ht="26.25">
      <c r="B56" s="6" t="s">
        <v>443</v>
      </c>
      <c r="C56" s="5"/>
      <c r="D56" s="5"/>
      <c r="E56" s="5"/>
      <c r="F56" s="5" t="s">
        <v>191</v>
      </c>
      <c r="G56" s="5"/>
      <c r="H56" s="5"/>
      <c r="I56" s="2"/>
      <c r="J56" s="2"/>
      <c r="K56" s="2"/>
    </row>
    <row r="57" spans="2:11" ht="26.25">
      <c r="B57" s="6" t="s">
        <v>451</v>
      </c>
      <c r="C57" s="5"/>
      <c r="D57" s="5"/>
      <c r="E57" s="5"/>
      <c r="F57" s="5" t="s">
        <v>316</v>
      </c>
      <c r="G57" s="5"/>
      <c r="H57" s="5"/>
      <c r="I57" s="2"/>
      <c r="J57" s="2"/>
      <c r="K57" s="2"/>
    </row>
    <row r="58" spans="2:11" ht="26.25">
      <c r="B58" s="6" t="s">
        <v>374</v>
      </c>
      <c r="C58" s="5"/>
      <c r="D58" s="5"/>
      <c r="E58" s="5"/>
      <c r="F58" s="5" t="s">
        <v>202</v>
      </c>
      <c r="G58" s="5"/>
      <c r="H58" s="5"/>
      <c r="I58" s="2"/>
      <c r="J58" s="2"/>
      <c r="K58" s="2"/>
    </row>
    <row r="59" spans="2:11" ht="26.25">
      <c r="B59" s="6" t="s">
        <v>452</v>
      </c>
      <c r="C59" s="5"/>
      <c r="D59" s="5"/>
      <c r="E59" s="5"/>
      <c r="F59" s="5" t="s">
        <v>154</v>
      </c>
      <c r="G59" s="5"/>
      <c r="H59" s="5"/>
      <c r="I59" s="2"/>
      <c r="J59" s="2"/>
      <c r="K59" s="2"/>
    </row>
    <row r="60" spans="2:11" ht="26.25">
      <c r="B60" s="6" t="s">
        <v>432</v>
      </c>
      <c r="C60" s="5"/>
      <c r="D60" s="5"/>
      <c r="E60" s="5"/>
      <c r="F60" s="5" t="s">
        <v>317</v>
      </c>
      <c r="G60" s="5"/>
      <c r="H60" s="5"/>
      <c r="I60" s="2"/>
      <c r="J60" s="2"/>
      <c r="K60" s="2"/>
    </row>
    <row r="61" spans="2:11" ht="26.25">
      <c r="B61" s="6" t="s">
        <v>453</v>
      </c>
      <c r="C61" s="5"/>
      <c r="D61" s="5"/>
      <c r="E61" s="5"/>
      <c r="F61" s="5" t="s">
        <v>276</v>
      </c>
      <c r="G61" s="5"/>
      <c r="H61" s="5"/>
      <c r="I61" s="2"/>
      <c r="J61" s="2"/>
      <c r="K61" s="2"/>
    </row>
    <row r="62" spans="2:11" ht="26.25">
      <c r="B62" s="6" t="s">
        <v>459</v>
      </c>
      <c r="C62" s="5"/>
      <c r="D62" s="5"/>
      <c r="E62" s="5"/>
      <c r="F62" s="5" t="s">
        <v>318</v>
      </c>
      <c r="G62" s="5"/>
      <c r="H62" s="5"/>
      <c r="I62" s="2"/>
      <c r="J62" s="2"/>
      <c r="K62" s="2"/>
    </row>
    <row r="63" spans="2:11" ht="26.25">
      <c r="B63" s="6" t="s">
        <v>460</v>
      </c>
      <c r="C63" s="5"/>
      <c r="D63" s="5"/>
      <c r="E63" s="5"/>
      <c r="F63" s="5" t="s">
        <v>285</v>
      </c>
      <c r="G63" s="5"/>
      <c r="H63" s="5"/>
      <c r="I63" s="2"/>
      <c r="J63" s="2"/>
      <c r="K63" s="2"/>
    </row>
    <row r="64" spans="2:11" ht="26.25">
      <c r="B64" s="6" t="s">
        <v>455</v>
      </c>
      <c r="C64" s="5"/>
      <c r="D64" s="5"/>
      <c r="E64" s="5"/>
      <c r="F64" s="5" t="s">
        <v>319</v>
      </c>
      <c r="G64" s="5"/>
      <c r="H64" s="5"/>
      <c r="I64" s="2"/>
      <c r="J64" s="2"/>
      <c r="K64" s="2"/>
    </row>
    <row r="65" spans="2:11" ht="26.25">
      <c r="B65" s="6" t="s">
        <v>456</v>
      </c>
      <c r="C65" s="5"/>
      <c r="D65" s="5"/>
      <c r="E65" s="5"/>
      <c r="F65" s="5" t="s">
        <v>320</v>
      </c>
      <c r="G65" s="5"/>
      <c r="H65" s="5"/>
      <c r="I65" s="2"/>
      <c r="J65" s="2"/>
      <c r="K65" s="2"/>
    </row>
    <row r="66" spans="2:11" ht="26.25">
      <c r="B66" s="6" t="s">
        <v>461</v>
      </c>
      <c r="C66" s="5"/>
      <c r="D66" s="5"/>
      <c r="E66" s="5"/>
      <c r="F66" s="5" t="s">
        <v>165</v>
      </c>
      <c r="G66" s="5"/>
      <c r="H66" s="5"/>
      <c r="I66" s="2"/>
      <c r="J66" s="2"/>
      <c r="K66" s="2"/>
    </row>
    <row r="67" spans="2:11" ht="26.25">
      <c r="B67" s="6" t="s">
        <v>457</v>
      </c>
      <c r="C67" s="5"/>
      <c r="D67" s="5"/>
      <c r="E67" s="5"/>
      <c r="F67" s="5" t="s">
        <v>321</v>
      </c>
      <c r="G67" s="5"/>
      <c r="H67" s="5"/>
    </row>
    <row r="68" spans="2:11" ht="26.25">
      <c r="B68" s="6" t="s">
        <v>462</v>
      </c>
      <c r="C68" s="5"/>
      <c r="D68" s="5"/>
      <c r="E68" s="5"/>
      <c r="F68" s="5" t="s">
        <v>280</v>
      </c>
      <c r="G68" s="5"/>
    </row>
    <row r="69" spans="2:11" ht="26.25">
      <c r="B69" s="6" t="s">
        <v>463</v>
      </c>
      <c r="C69" s="5"/>
      <c r="D69" s="5"/>
      <c r="E69" s="5"/>
      <c r="F69" s="5" t="s">
        <v>281</v>
      </c>
      <c r="G69" s="5"/>
    </row>
    <row r="70" spans="2:11" ht="26.25">
      <c r="B70" s="6" t="s">
        <v>458</v>
      </c>
      <c r="D70" s="5"/>
      <c r="E70" s="5"/>
      <c r="F70" s="5" t="s">
        <v>322</v>
      </c>
      <c r="G70" s="5"/>
    </row>
    <row r="71" spans="2:11" ht="26.25">
      <c r="B71" s="6" t="s">
        <v>464</v>
      </c>
      <c r="D71" s="5"/>
      <c r="E71" s="5"/>
      <c r="F71" s="5" t="s">
        <v>370</v>
      </c>
    </row>
    <row r="72" spans="2:11" ht="26.25">
      <c r="B72" s="6" t="s">
        <v>465</v>
      </c>
      <c r="D72" s="5"/>
      <c r="F72" s="5" t="s">
        <v>323</v>
      </c>
    </row>
    <row r="73" spans="2:11" ht="26.25">
      <c r="B73" s="6" t="s">
        <v>433</v>
      </c>
      <c r="D73" s="5"/>
      <c r="F73" s="5" t="s">
        <v>324</v>
      </c>
    </row>
    <row r="74" spans="2:11" ht="26.25">
      <c r="B74" s="6" t="s">
        <v>576</v>
      </c>
      <c r="D74" s="5"/>
      <c r="F74" s="5" t="s">
        <v>148</v>
      </c>
    </row>
    <row r="75" spans="2:11" ht="26.25">
      <c r="B75" s="317" t="s">
        <v>454</v>
      </c>
      <c r="D75" s="5"/>
      <c r="F75" s="5" t="s">
        <v>149</v>
      </c>
    </row>
    <row r="76" spans="2:11" ht="26.25">
      <c r="B76" s="317" t="s">
        <v>1345</v>
      </c>
      <c r="F76" s="5" t="s">
        <v>150</v>
      </c>
    </row>
    <row r="77" spans="2:11" ht="26.25">
      <c r="B77" s="435" t="s">
        <v>1345</v>
      </c>
      <c r="F77" s="5" t="s">
        <v>151</v>
      </c>
    </row>
    <row r="78" spans="2:11" ht="26.25">
      <c r="B78" s="5"/>
      <c r="F78" s="5" t="s">
        <v>325</v>
      </c>
    </row>
    <row r="79" spans="2:11" ht="26.25">
      <c r="B79" s="5"/>
      <c r="F79" s="5" t="s">
        <v>326</v>
      </c>
    </row>
    <row r="80" spans="2:11" ht="26.25">
      <c r="B80" s="5"/>
      <c r="F80" s="5" t="s">
        <v>152</v>
      </c>
    </row>
    <row r="81" spans="2:6" ht="26.25">
      <c r="B81" s="5"/>
      <c r="F81" s="5" t="s">
        <v>327</v>
      </c>
    </row>
    <row r="82" spans="2:6" ht="26.25">
      <c r="B82" s="5"/>
      <c r="F82" s="5" t="s">
        <v>364</v>
      </c>
    </row>
    <row r="83" spans="2:6" ht="26.25">
      <c r="B83" s="5"/>
      <c r="F83" s="5" t="s">
        <v>720</v>
      </c>
    </row>
    <row r="84" spans="2:6" ht="26.25">
      <c r="B84" s="5"/>
      <c r="F84" s="5" t="s">
        <v>328</v>
      </c>
    </row>
    <row r="85" spans="2:6" ht="26.25">
      <c r="B85" s="5"/>
      <c r="F85" s="5" t="s">
        <v>201</v>
      </c>
    </row>
    <row r="86" spans="2:6" ht="26.25">
      <c r="B86" s="5"/>
      <c r="F86" s="5"/>
    </row>
    <row r="87" spans="2:6" ht="26.25">
      <c r="B87" s="5"/>
      <c r="F87" s="5"/>
    </row>
    <row r="88" spans="2:6" ht="26.25">
      <c r="B88" s="5"/>
    </row>
    <row r="89" spans="2:6" ht="26.25">
      <c r="B89" s="5"/>
    </row>
    <row r="90" spans="2:6" ht="26.25">
      <c r="B90" s="5"/>
    </row>
    <row r="91" spans="2:6" ht="26.25">
      <c r="B91" s="5"/>
    </row>
    <row r="92" spans="2:6" ht="26.25">
      <c r="B92" s="5"/>
    </row>
    <row r="93" spans="2:6" ht="26.25">
      <c r="B93" s="5"/>
    </row>
    <row r="94" spans="2:6" ht="26.25">
      <c r="B94" s="252"/>
    </row>
    <row r="95" spans="2:6" ht="26.25">
      <c r="B95" s="5"/>
    </row>
    <row r="96" spans="2:6" ht="26.25">
      <c r="B96" s="5"/>
      <c r="F96" s="5"/>
    </row>
    <row r="97" spans="2:6" ht="26.25">
      <c r="B97" s="5"/>
      <c r="F97" s="5"/>
    </row>
    <row r="98" spans="2:6" ht="26.25">
      <c r="F98" s="5"/>
    </row>
    <row r="99" spans="2:6" ht="26.25">
      <c r="F99" s="5"/>
    </row>
    <row r="100" spans="2:6" ht="26.25">
      <c r="F100" s="5"/>
    </row>
    <row r="101" spans="2:6" ht="26.25">
      <c r="F101" s="5"/>
    </row>
    <row r="102" spans="2:6" ht="26.25">
      <c r="F102" s="5"/>
    </row>
    <row r="103" spans="2:6" ht="26.25">
      <c r="F103" s="5"/>
    </row>
    <row r="104" spans="2:6" ht="26.25">
      <c r="F104" s="5"/>
    </row>
    <row r="105" spans="2:6" ht="26.25">
      <c r="F105" s="5"/>
    </row>
    <row r="106" spans="2:6" ht="26.25">
      <c r="F106" s="5"/>
    </row>
    <row r="107" spans="2:6" ht="26.25">
      <c r="F107" s="5"/>
    </row>
    <row r="108" spans="2:6" ht="26.25">
      <c r="F108" s="5"/>
    </row>
    <row r="109" spans="2:6" ht="26.25">
      <c r="F109" s="5"/>
    </row>
    <row r="110" spans="2:6" ht="26.25">
      <c r="F110" s="5"/>
    </row>
    <row r="111" spans="2:6" ht="26.25">
      <c r="F111" s="5"/>
    </row>
    <row r="112" spans="2:6" ht="26.25">
      <c r="F112" s="5"/>
    </row>
    <row r="113" spans="6:6" ht="26.25">
      <c r="F113" s="5"/>
    </row>
    <row r="114" spans="6:6" ht="26.25">
      <c r="F114" s="5"/>
    </row>
    <row r="115" spans="6:6" ht="26.25">
      <c r="F115" s="5"/>
    </row>
    <row r="116" spans="6:6" ht="26.25">
      <c r="F116" s="5"/>
    </row>
    <row r="117" spans="6:6" ht="26.25">
      <c r="F117" s="5"/>
    </row>
    <row r="118" spans="6:6" ht="26.25">
      <c r="F118" s="5"/>
    </row>
    <row r="119" spans="6:6" ht="26.25">
      <c r="F119" s="5"/>
    </row>
    <row r="120" spans="6:6" ht="26.25">
      <c r="F120" s="5"/>
    </row>
    <row r="121" spans="6:6" ht="26.25">
      <c r="F121" s="5"/>
    </row>
    <row r="122" spans="6:6" ht="26.25">
      <c r="F122" s="5"/>
    </row>
    <row r="123" spans="6:6" ht="26.25">
      <c r="F123" s="5"/>
    </row>
    <row r="124" spans="6:6" ht="26.25">
      <c r="F124" s="5"/>
    </row>
    <row r="125" spans="6:6" ht="26.25">
      <c r="F125" s="5"/>
    </row>
    <row r="126" spans="6:6" ht="26.25">
      <c r="F126" s="5"/>
    </row>
    <row r="127" spans="6:6" ht="26.25">
      <c r="F127" s="5"/>
    </row>
    <row r="128" spans="6:6" ht="26.25">
      <c r="F128" s="5"/>
    </row>
    <row r="129" spans="6:6" ht="26.25">
      <c r="F129" s="5"/>
    </row>
    <row r="130" spans="6:6" ht="26.25">
      <c r="F130" s="5"/>
    </row>
    <row r="131" spans="6:6" ht="26.25">
      <c r="F131" s="5"/>
    </row>
    <row r="132" spans="6:6" ht="26.25">
      <c r="F132" s="5"/>
    </row>
    <row r="133" spans="6:6" ht="26.25">
      <c r="F133" s="5"/>
    </row>
    <row r="134" spans="6:6" ht="26.25">
      <c r="F134" s="5"/>
    </row>
    <row r="135" spans="6:6" ht="26.25">
      <c r="F135" s="5"/>
    </row>
    <row r="136" spans="6:6" ht="26.25">
      <c r="F136" s="5"/>
    </row>
    <row r="137" spans="6:6" ht="26.25">
      <c r="F137" s="5"/>
    </row>
  </sheetData>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GENERAL</vt:lpstr>
      <vt:lpstr>JAN</vt:lpstr>
      <vt:lpstr>FEB</vt:lpstr>
      <vt:lpstr>MAR</vt:lpstr>
      <vt:lpstr>APRIL</vt:lpstr>
      <vt:lpstr>MAY</vt:lpstr>
      <vt:lpstr>JUNE</vt:lpstr>
      <vt:lpstr>JULY</vt:lpstr>
      <vt:lpstr>AUG</vt:lpstr>
      <vt:lpstr>SEPT</vt:lpstr>
      <vt:lpstr>OCT</vt:lpstr>
      <vt:lpstr>NOV</vt:lpstr>
      <vt:lpstr>DEC</vt:lpstr>
      <vt:lpstr>Parameters</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hafzan</dc:creator>
  <cp:lastModifiedBy>Siti Fatimah Hanim Binti Yusof</cp:lastModifiedBy>
  <cp:lastPrinted>2022-11-07T07:09:00Z</cp:lastPrinted>
  <dcterms:created xsi:type="dcterms:W3CDTF">2014-08-24T02:58:00Z</dcterms:created>
  <dcterms:modified xsi:type="dcterms:W3CDTF">2024-06-11T01:58:12Z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527980AA8C254EB5B98557852653B85A</vt:lpwstr>
  </property>
  <property fmtid="{D5CDD505-2E9C-101B-9397-08002B2CF9AE}" pid="3" name="KSOProductBuildVer">
    <vt:lpwstr>1033-11.2.0.11417</vt:lpwstr>
  </property>
</Properties>
</file>